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180" yWindow="80" windowWidth="21810" windowHeight="9300" activeTab="1"/>
  </bookViews>
  <sheets>
    <sheet name="Cálculo do desconto resultante" sheetId="3" r:id="rId1"/>
    <sheet name="Mod. Proposta" sheetId="5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5"/>
  <c r="D17"/>
  <c r="D24"/>
  <c r="D23"/>
  <c r="D22"/>
  <c r="C24"/>
  <c r="C23"/>
  <c r="C22"/>
  <c r="D25"/>
  <c r="D21"/>
  <c r="D20"/>
  <c r="D19"/>
  <c r="D18"/>
  <c r="K13" i="3"/>
  <c r="L13"/>
  <c r="M13" l="1"/>
  <c r="O11" s="1"/>
  <c r="J13"/>
  <c r="I13"/>
  <c r="H13"/>
  <c r="G13"/>
  <c r="E22" i="5" l="1"/>
  <c r="E27"/>
  <c r="E28" s="1"/>
  <c r="E21"/>
  <c r="E20"/>
  <c r="E23"/>
  <c r="E24"/>
  <c r="E19"/>
  <c r="E25" l="1"/>
</calcChain>
</file>

<file path=xl/sharedStrings.xml><?xml version="1.0" encoding="utf-8"?>
<sst xmlns="http://schemas.openxmlformats.org/spreadsheetml/2006/main" count="64" uniqueCount="58">
  <si>
    <t>Genuínas</t>
  </si>
  <si>
    <t>Originais</t>
  </si>
  <si>
    <t>1ª linha</t>
  </si>
  <si>
    <t>Peso</t>
  </si>
  <si>
    <t>Desconto</t>
  </si>
  <si>
    <t>Preço Peças</t>
  </si>
  <si>
    <t>Preço Hora/ Homem</t>
  </si>
  <si>
    <t xml:space="preserve"> Motos </t>
  </si>
  <si>
    <t xml:space="preserve"> V. Leves </t>
  </si>
  <si>
    <t xml:space="preserve"> V. Pesados </t>
  </si>
  <si>
    <t>Valor Referência</t>
  </si>
  <si>
    <t>x</t>
  </si>
  <si>
    <t>Y</t>
  </si>
  <si>
    <t>Valor final</t>
  </si>
  <si>
    <t>1x</t>
  </si>
  <si>
    <t>1y</t>
  </si>
  <si>
    <t>Z</t>
  </si>
  <si>
    <t>1z</t>
  </si>
  <si>
    <t>Reboque/ guincho</t>
  </si>
  <si>
    <t>Taxa de Adm</t>
  </si>
  <si>
    <t>Ferramenta de cálculo do desconto resultante</t>
  </si>
  <si>
    <t>(preenchida em papel timbrado da proponente)</t>
  </si>
  <si>
    <t>GRUPO 1</t>
  </si>
  <si>
    <t>Dados a consta na proposta</t>
  </si>
  <si>
    <t>Preenchimento pelo proponente</t>
  </si>
  <si>
    <t>Razão Social</t>
  </si>
  <si>
    <t>CNPJ</t>
  </si>
  <si>
    <t>Endereço</t>
  </si>
  <si>
    <t>Telefone</t>
  </si>
  <si>
    <t>Nome do Representante Legal</t>
  </si>
  <si>
    <t>Identidade do Representante Legal</t>
  </si>
  <si>
    <t>CPF do Representante Legal</t>
  </si>
  <si>
    <t>Lote Único</t>
  </si>
  <si>
    <t>Item</t>
  </si>
  <si>
    <t>Vr unitário estimado</t>
  </si>
  <si>
    <t>Preço/Valor Final</t>
  </si>
  <si>
    <t>Preço das peças genuínas (X)</t>
  </si>
  <si>
    <t>Preço das peças originais (Y)</t>
  </si>
  <si>
    <t>Preço das peças de 1ª linha (Z)</t>
  </si>
  <si>
    <t>Preço da hora/homem (Motos)</t>
  </si>
  <si>
    <t>Preço da hora/homem (V. Leves)</t>
  </si>
  <si>
    <t>Preço da hora/homem (V. Pesados)</t>
  </si>
  <si>
    <t>Taxa de Administração</t>
  </si>
  <si>
    <t>X</t>
  </si>
  <si>
    <t>GASTO TOTAL ESTIMADO:</t>
  </si>
  <si>
    <t>Declaro que serão atendidas todas as condições comerciais estabelecidas no Termo de Referência do Edital.</t>
  </si>
  <si>
    <t>Declaro que nos preços propostos encontram-se incluídos todos os tributos, encargos sociais, trabalhistas e financeiros, taxas, seguros e quaisquer outros ônus por ventura possam recair sobre o objeto a ser contratado na presente licitação e que estou de acordo com todas as normas da solicitação de propostas e seus anexos.</t>
  </si>
  <si>
    <t>Declaro que esta proposta foi elaborada de forma independente.</t>
  </si>
  <si>
    <t>Data e local.</t>
  </si>
  <si>
    <t>Assinatura do Representante Legal da Empresa</t>
  </si>
  <si>
    <t>Proposta Comercial para o Pregão Eletrônico 066/2020</t>
  </si>
  <si>
    <t>Preços do serviço de reboque / guincho - Motos</t>
  </si>
  <si>
    <t>Preços do serviço de reboque / guincho - Veículos Leves</t>
  </si>
  <si>
    <t>Preços do serviço de reboque / guincho - ]veículos pesados</t>
  </si>
  <si>
    <t>Valor total da proposta:</t>
  </si>
  <si>
    <t>Desconto/Acréscimo - Resultante por Extenso:</t>
  </si>
  <si>
    <t>Desconto resultante*</t>
  </si>
  <si>
    <t>* Valores negativos de desconto são considerados acréscimos para o cálculo do valor total.</t>
  </si>
</sst>
</file>

<file path=xl/styles.xml><?xml version="1.0" encoding="utf-8"?>
<styleSheet xmlns="http://schemas.openxmlformats.org/spreadsheetml/2006/main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sz val="8"/>
      <color rgb="FFFFFFFF"/>
      <name val="Arial"/>
      <family val="2"/>
    </font>
    <font>
      <b/>
      <sz val="8"/>
      <color rgb="FF0000FF"/>
      <name val="Arial"/>
      <family val="2"/>
    </font>
    <font>
      <b/>
      <sz val="8"/>
      <color rgb="FF000000"/>
      <name val="Arial"/>
      <family val="2"/>
    </font>
    <font>
      <b/>
      <sz val="8"/>
      <color rgb="FFC00000"/>
      <name val="Arial"/>
      <family val="2"/>
    </font>
    <font>
      <b/>
      <sz val="14"/>
      <color theme="1"/>
      <name val="Calibri"/>
      <family val="2"/>
      <scheme val="minor"/>
    </font>
    <font>
      <sz val="11"/>
      <color rgb="FF000000"/>
      <name val="Bookman Old Style"/>
      <family val="1"/>
    </font>
    <font>
      <b/>
      <sz val="11"/>
      <color rgb="FF000000"/>
      <name val="Bookman Old Style"/>
      <family val="1"/>
    </font>
    <font>
      <sz val="11"/>
      <color theme="1"/>
      <name val="Bookman Old Style"/>
      <family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8" fontId="6" fillId="4" borderId="4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44" fontId="3" fillId="4" borderId="4" xfId="1" applyFont="1" applyFill="1" applyBorder="1" applyAlignment="1">
      <alignment horizontal="center" vertical="center"/>
    </xf>
    <xf numFmtId="9" fontId="7" fillId="6" borderId="12" xfId="0" applyNumberFormat="1" applyFont="1" applyFill="1" applyBorder="1" applyAlignment="1">
      <alignment horizontal="center" vertical="center"/>
    </xf>
    <xf numFmtId="9" fontId="6" fillId="4" borderId="4" xfId="0" applyNumberFormat="1" applyFont="1" applyFill="1" applyBorder="1" applyAlignment="1">
      <alignment horizontal="center" vertical="center"/>
    </xf>
    <xf numFmtId="0" fontId="0" fillId="7" borderId="0" xfId="0" applyFill="1"/>
    <xf numFmtId="44" fontId="0" fillId="7" borderId="0" xfId="1" applyFont="1" applyFill="1"/>
    <xf numFmtId="0" fontId="0" fillId="0" borderId="0" xfId="0" applyFill="1"/>
    <xf numFmtId="44" fontId="0" fillId="0" borderId="0" xfId="1" applyFont="1" applyFill="1"/>
    <xf numFmtId="44" fontId="0" fillId="8" borderId="0" xfId="1" applyFont="1" applyFill="1"/>
    <xf numFmtId="0" fontId="10" fillId="0" borderId="12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2" fillId="0" borderId="4" xfId="0" applyFont="1" applyBorder="1" applyAlignment="1">
      <alignment horizontal="center" wrapText="1"/>
    </xf>
    <xf numFmtId="0" fontId="10" fillId="0" borderId="12" xfId="0" applyFont="1" applyBorder="1" applyAlignment="1">
      <alignment horizontal="justify" vertical="top" wrapText="1"/>
    </xf>
    <xf numFmtId="0" fontId="10" fillId="0" borderId="4" xfId="0" applyFont="1" applyBorder="1" applyAlignment="1">
      <alignment horizontal="justify" vertical="top" wrapText="1"/>
    </xf>
    <xf numFmtId="8" fontId="10" fillId="0" borderId="4" xfId="0" applyNumberFormat="1" applyFont="1" applyBorder="1" applyAlignment="1">
      <alignment horizontal="justify" vertical="top" wrapText="1"/>
    </xf>
    <xf numFmtId="0" fontId="9" fillId="0" borderId="0" xfId="0" applyFont="1" applyAlignment="1">
      <alignment horizontal="center"/>
    </xf>
    <xf numFmtId="10" fontId="6" fillId="5" borderId="15" xfId="0" applyNumberFormat="1" applyFont="1" applyFill="1" applyBorder="1" applyAlignment="1">
      <alignment horizontal="center" vertical="center"/>
    </xf>
    <xf numFmtId="10" fontId="6" fillId="5" borderId="13" xfId="0" applyNumberFormat="1" applyFont="1" applyFill="1" applyBorder="1" applyAlignment="1">
      <alignment horizontal="center" vertical="center"/>
    </xf>
    <xf numFmtId="10" fontId="6" fillId="5" borderId="1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justify" wrapText="1"/>
    </xf>
    <xf numFmtId="0" fontId="10" fillId="0" borderId="7" xfId="0" applyFont="1" applyBorder="1" applyAlignment="1">
      <alignment horizontal="justify" wrapText="1"/>
    </xf>
    <xf numFmtId="0" fontId="10" fillId="0" borderId="20" xfId="0" applyFont="1" applyBorder="1" applyAlignment="1">
      <alignment horizontal="justify" wrapText="1"/>
    </xf>
    <xf numFmtId="0" fontId="10" fillId="0" borderId="5" xfId="0" applyFont="1" applyBorder="1" applyAlignment="1">
      <alignment horizontal="justify" vertical="top" wrapText="1"/>
    </xf>
    <xf numFmtId="0" fontId="10" fillId="0" borderId="7" xfId="0" applyFont="1" applyBorder="1" applyAlignment="1">
      <alignment horizontal="justify" vertical="top" wrapText="1"/>
    </xf>
    <xf numFmtId="0" fontId="10" fillId="0" borderId="20" xfId="0" applyFont="1" applyBorder="1" applyAlignment="1">
      <alignment horizontal="justify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vertical="top" wrapText="1"/>
    </xf>
    <xf numFmtId="0" fontId="10" fillId="0" borderId="20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18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wrapText="1"/>
    </xf>
    <xf numFmtId="0" fontId="10" fillId="0" borderId="7" xfId="0" applyFont="1" applyBorder="1" applyAlignment="1">
      <alignment horizontal="right" wrapText="1"/>
    </xf>
    <xf numFmtId="0" fontId="10" fillId="0" borderId="20" xfId="0" applyFont="1" applyBorder="1" applyAlignment="1">
      <alignment horizontal="right" wrapText="1"/>
    </xf>
    <xf numFmtId="8" fontId="10" fillId="0" borderId="5" xfId="0" applyNumberFormat="1" applyFont="1" applyBorder="1" applyAlignment="1">
      <alignment horizontal="center" wrapText="1"/>
    </xf>
    <xf numFmtId="8" fontId="10" fillId="0" borderId="20" xfId="0" applyNumberFormat="1" applyFont="1" applyBorder="1" applyAlignment="1">
      <alignment horizontal="center" wrapText="1"/>
    </xf>
    <xf numFmtId="0" fontId="10" fillId="0" borderId="5" xfId="0" applyFont="1" applyBorder="1" applyAlignment="1">
      <alignment wrapText="1"/>
    </xf>
    <xf numFmtId="0" fontId="10" fillId="0" borderId="7" xfId="0" applyFont="1" applyBorder="1" applyAlignment="1">
      <alignment wrapText="1"/>
    </xf>
    <xf numFmtId="0" fontId="10" fillId="0" borderId="20" xfId="0" applyFont="1" applyBorder="1" applyAlignment="1">
      <alignment wrapText="1"/>
    </xf>
    <xf numFmtId="0" fontId="10" fillId="0" borderId="5" xfId="0" applyFont="1" applyBorder="1" applyAlignment="1">
      <alignment horizontal="center" wrapText="1"/>
    </xf>
    <xf numFmtId="0" fontId="10" fillId="0" borderId="20" xfId="0" applyFont="1" applyBorder="1" applyAlignment="1">
      <alignment horizontal="center" wrapText="1"/>
    </xf>
    <xf numFmtId="0" fontId="10" fillId="0" borderId="2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top" wrapText="1"/>
    </xf>
    <xf numFmtId="0" fontId="0" fillId="0" borderId="18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10" fillId="0" borderId="19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9" fontId="10" fillId="0" borderId="4" xfId="0" applyNumberFormat="1" applyFont="1" applyBorder="1" applyAlignment="1">
      <alignment horizontal="center" wrapText="1"/>
    </xf>
    <xf numFmtId="44" fontId="10" fillId="0" borderId="5" xfId="0" applyNumberFormat="1" applyFont="1" applyBorder="1" applyAlignment="1">
      <alignment horizontal="justify" wrapText="1"/>
    </xf>
    <xf numFmtId="44" fontId="10" fillId="0" borderId="20" xfId="0" applyNumberFormat="1" applyFont="1" applyBorder="1" applyAlignment="1">
      <alignment horizontal="justify" wrapText="1"/>
    </xf>
    <xf numFmtId="44" fontId="10" fillId="0" borderId="4" xfId="0" applyNumberFormat="1" applyFont="1" applyBorder="1" applyAlignment="1">
      <alignment horizontal="justify" vertical="top" wrapText="1"/>
    </xf>
    <xf numFmtId="0" fontId="10" fillId="0" borderId="4" xfId="0" applyFont="1" applyFill="1" applyBorder="1" applyAlignment="1">
      <alignment horizontal="justify" vertical="top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44" fontId="10" fillId="0" borderId="1" xfId="0" applyNumberFormat="1" applyFont="1" applyBorder="1" applyAlignment="1">
      <alignment horizontal="center" vertical="center" wrapText="1"/>
    </xf>
    <xf numFmtId="44" fontId="10" fillId="0" borderId="8" xfId="0" applyNumberFormat="1" applyFont="1" applyBorder="1" applyAlignment="1">
      <alignment horizontal="center" vertical="center" wrapText="1"/>
    </xf>
    <xf numFmtId="44" fontId="10" fillId="0" borderId="18" xfId="0" applyNumberFormat="1" applyFont="1" applyBorder="1" applyAlignment="1">
      <alignment horizontal="center" vertical="center" wrapText="1"/>
    </xf>
    <xf numFmtId="44" fontId="10" fillId="0" borderId="19" xfId="0" applyNumberFormat="1" applyFont="1" applyBorder="1" applyAlignment="1">
      <alignment horizontal="center" vertical="center" wrapText="1"/>
    </xf>
    <xf numFmtId="44" fontId="10" fillId="0" borderId="2" xfId="0" applyNumberFormat="1" applyFont="1" applyBorder="1" applyAlignment="1">
      <alignment horizontal="center" vertical="center" wrapText="1"/>
    </xf>
    <xf numFmtId="44" fontId="10" fillId="0" borderId="4" xfId="0" applyNumberFormat="1" applyFont="1" applyBorder="1" applyAlignment="1">
      <alignment horizontal="center" vertical="center" wrapText="1"/>
    </xf>
    <xf numFmtId="10" fontId="10" fillId="0" borderId="5" xfId="0" applyNumberFormat="1" applyFont="1" applyBorder="1" applyAlignment="1">
      <alignment horizontal="justify" vertical="top" wrapText="1"/>
    </xf>
    <xf numFmtId="10" fontId="3" fillId="4" borderId="4" xfId="0" applyNumberFormat="1" applyFont="1" applyFill="1" applyBorder="1" applyAlignment="1">
      <alignment horizontal="center" vertical="center"/>
    </xf>
    <xf numFmtId="10" fontId="7" fillId="6" borderId="12" xfId="0" applyNumberFormat="1" applyFont="1" applyFill="1" applyBorder="1" applyAlignment="1">
      <alignment horizontal="center" vertical="center"/>
    </xf>
    <xf numFmtId="44" fontId="10" fillId="0" borderId="7" xfId="1" applyFont="1" applyBorder="1" applyAlignment="1">
      <alignment horizontal="center" vertical="top" wrapText="1"/>
    </xf>
    <xf numFmtId="44" fontId="10" fillId="0" borderId="20" xfId="1" applyFont="1" applyBorder="1" applyAlignment="1">
      <alignment horizontal="center" vertical="top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10" fontId="10" fillId="0" borderId="4" xfId="0" applyNumberFormat="1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6"/>
  <sheetViews>
    <sheetView showGridLines="0" showWhiteSpace="0" topLeftCell="D7" zoomScale="154" zoomScaleNormal="154" workbookViewId="0">
      <selection activeCell="M13" sqref="M13"/>
    </sheetView>
  </sheetViews>
  <sheetFormatPr defaultColWidth="9.1796875" defaultRowHeight="14.5"/>
  <cols>
    <col min="1" max="1" width="5.81640625" style="21" customWidth="1"/>
    <col min="2" max="2" width="8.1796875" style="21" customWidth="1"/>
    <col min="3" max="3" width="12.7265625" style="21" bestFit="1" customWidth="1"/>
    <col min="4" max="6" width="7.7265625" style="21" customWidth="1"/>
    <col min="7" max="8" width="9.1796875" style="21" customWidth="1"/>
    <col min="9" max="9" width="10.453125" style="21" customWidth="1"/>
    <col min="10" max="10" width="9.453125" style="21" customWidth="1"/>
    <col min="11" max="12" width="9.1796875" style="21" bestFit="1" customWidth="1"/>
    <col min="13" max="13" width="8.26953125" style="21" customWidth="1"/>
    <col min="14" max="14" width="1.26953125" style="22" customWidth="1"/>
    <col min="15" max="16384" width="9.1796875" style="22"/>
  </cols>
  <sheetData>
    <row r="1" spans="1:16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  <c r="O1" s="25"/>
      <c r="P1" s="25"/>
    </row>
    <row r="2" spans="1:16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  <c r="O2" s="25"/>
      <c r="P2" s="25"/>
    </row>
    <row r="3" spans="1:16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4"/>
      <c r="O3" s="25"/>
      <c r="P3" s="25"/>
    </row>
    <row r="5" spans="1:16" ht="11.25" customHeight="1">
      <c r="B5"/>
      <c r="C5"/>
      <c r="D5"/>
      <c r="E5"/>
      <c r="F5"/>
      <c r="G5"/>
      <c r="H5"/>
      <c r="I5"/>
      <c r="J5"/>
      <c r="K5"/>
      <c r="L5"/>
      <c r="M5"/>
    </row>
    <row r="6" spans="1:16" ht="18.5">
      <c r="B6"/>
      <c r="C6" s="32" t="s">
        <v>20</v>
      </c>
      <c r="D6" s="32"/>
      <c r="E6" s="32"/>
      <c r="F6" s="32"/>
      <c r="G6" s="32"/>
      <c r="H6" s="32"/>
      <c r="I6" s="32"/>
      <c r="J6" s="32"/>
      <c r="K6" s="32"/>
      <c r="L6" s="32"/>
      <c r="M6"/>
    </row>
    <row r="7" spans="1:16">
      <c r="B7"/>
      <c r="C7"/>
      <c r="D7"/>
      <c r="E7"/>
      <c r="F7"/>
      <c r="G7"/>
      <c r="H7"/>
      <c r="I7"/>
      <c r="J7"/>
      <c r="K7"/>
      <c r="L7"/>
      <c r="M7"/>
    </row>
    <row r="8" spans="1:16" ht="15" thickBot="1">
      <c r="B8"/>
      <c r="C8"/>
      <c r="D8"/>
      <c r="E8"/>
      <c r="F8"/>
      <c r="G8"/>
      <c r="H8"/>
      <c r="I8"/>
      <c r="J8"/>
      <c r="K8"/>
      <c r="L8"/>
      <c r="M8"/>
    </row>
    <row r="9" spans="1:16" ht="23.25" customHeight="1" thickBot="1">
      <c r="B9"/>
      <c r="C9" s="2"/>
      <c r="D9" s="36" t="s">
        <v>5</v>
      </c>
      <c r="E9" s="37"/>
      <c r="F9" s="38"/>
      <c r="G9" s="39" t="s">
        <v>6</v>
      </c>
      <c r="H9" s="37"/>
      <c r="I9" s="38"/>
      <c r="J9" s="44" t="s">
        <v>18</v>
      </c>
      <c r="K9" s="45"/>
      <c r="L9" s="45"/>
      <c r="M9" s="40" t="s">
        <v>19</v>
      </c>
      <c r="N9" s="1"/>
      <c r="O9" s="42" t="s">
        <v>56</v>
      </c>
    </row>
    <row r="10" spans="1:16" ht="15" thickBot="1">
      <c r="B10"/>
      <c r="C10" s="3"/>
      <c r="D10" s="11" t="s">
        <v>0</v>
      </c>
      <c r="E10" s="11" t="s">
        <v>1</v>
      </c>
      <c r="F10" s="11" t="s">
        <v>2</v>
      </c>
      <c r="G10" s="12" t="s">
        <v>7</v>
      </c>
      <c r="H10" s="13" t="s">
        <v>8</v>
      </c>
      <c r="I10" s="14" t="s">
        <v>9</v>
      </c>
      <c r="J10" s="12" t="s">
        <v>7</v>
      </c>
      <c r="K10" s="13" t="s">
        <v>8</v>
      </c>
      <c r="L10" s="14" t="s">
        <v>9</v>
      </c>
      <c r="M10" s="41"/>
      <c r="N10" s="1"/>
      <c r="O10" s="43"/>
    </row>
    <row r="11" spans="1:16" ht="15" thickBot="1">
      <c r="B11"/>
      <c r="C11" s="4" t="s">
        <v>10</v>
      </c>
      <c r="D11" s="5" t="s">
        <v>11</v>
      </c>
      <c r="E11" s="6" t="s">
        <v>12</v>
      </c>
      <c r="F11" s="6" t="s">
        <v>16</v>
      </c>
      <c r="G11" s="18">
        <v>78</v>
      </c>
      <c r="H11" s="18">
        <v>100</v>
      </c>
      <c r="I11" s="18">
        <v>236</v>
      </c>
      <c r="J11" s="18">
        <v>146</v>
      </c>
      <c r="K11" s="18">
        <v>150</v>
      </c>
      <c r="L11" s="18">
        <v>446</v>
      </c>
      <c r="M11" s="94">
        <v>2.6599999999999999E-2</v>
      </c>
      <c r="N11" s="1"/>
      <c r="O11" s="33">
        <f>(D12*D14+E12*E14+F12*F14+G12*G14+H12*H14+I12*I14+J12*J14+M13*M14)/(SUM(D14:M14))</f>
        <v>-2.666747513946156E-2</v>
      </c>
    </row>
    <row r="12" spans="1:16" ht="15" thickBot="1">
      <c r="B12"/>
      <c r="C12" s="7" t="s">
        <v>4</v>
      </c>
      <c r="D12" s="19"/>
      <c r="E12" s="19"/>
      <c r="F12" s="19"/>
      <c r="G12" s="19"/>
      <c r="H12" s="19"/>
      <c r="I12" s="19"/>
      <c r="J12" s="19"/>
      <c r="K12" s="19"/>
      <c r="L12" s="19"/>
      <c r="M12" s="95">
        <v>4.8590000000000001E-2</v>
      </c>
      <c r="N12" s="1"/>
      <c r="O12" s="34"/>
    </row>
    <row r="13" spans="1:16" ht="15" thickBot="1">
      <c r="B13"/>
      <c r="C13" s="4" t="s">
        <v>13</v>
      </c>
      <c r="D13" s="8" t="s">
        <v>14</v>
      </c>
      <c r="E13" s="9" t="s">
        <v>15</v>
      </c>
      <c r="F13" s="9" t="s">
        <v>17</v>
      </c>
      <c r="G13" s="15">
        <f t="shared" ref="G13:I13" si="0">G11*(1-G12)</f>
        <v>78</v>
      </c>
      <c r="H13" s="15">
        <f t="shared" si="0"/>
        <v>100</v>
      </c>
      <c r="I13" s="15">
        <f t="shared" si="0"/>
        <v>236</v>
      </c>
      <c r="J13" s="15">
        <f>J11*(1-J12)</f>
        <v>146</v>
      </c>
      <c r="K13" s="15">
        <f t="shared" ref="K13:L13" si="1">K11*(1-K12)</f>
        <v>150</v>
      </c>
      <c r="L13" s="15">
        <f t="shared" si="1"/>
        <v>446</v>
      </c>
      <c r="M13" s="20">
        <f>((-1)*(M12-M11)/M11)</f>
        <v>-0.82669172932330837</v>
      </c>
      <c r="N13" s="1"/>
      <c r="O13" s="34"/>
    </row>
    <row r="14" spans="1:16" ht="15" thickBot="1">
      <c r="B14"/>
      <c r="C14" s="10" t="s">
        <v>3</v>
      </c>
      <c r="D14" s="16">
        <v>1</v>
      </c>
      <c r="E14" s="17">
        <v>8</v>
      </c>
      <c r="F14" s="17">
        <v>1</v>
      </c>
      <c r="G14" s="17">
        <v>1</v>
      </c>
      <c r="H14" s="17">
        <v>6</v>
      </c>
      <c r="I14" s="17">
        <v>3</v>
      </c>
      <c r="J14" s="17">
        <v>1</v>
      </c>
      <c r="K14" s="17">
        <v>6</v>
      </c>
      <c r="L14" s="17">
        <v>3</v>
      </c>
      <c r="M14" s="17">
        <v>1</v>
      </c>
      <c r="N14" s="1"/>
      <c r="O14" s="35"/>
    </row>
    <row r="15" spans="1:16">
      <c r="B15"/>
      <c r="C15"/>
      <c r="D15"/>
      <c r="E15"/>
      <c r="F15"/>
      <c r="G15"/>
      <c r="H15"/>
      <c r="I15"/>
      <c r="J15"/>
      <c r="K15"/>
      <c r="L15"/>
      <c r="M15"/>
    </row>
    <row r="16" spans="1:16">
      <c r="B16"/>
      <c r="C16"/>
      <c r="D16" t="s">
        <v>57</v>
      </c>
      <c r="E16"/>
      <c r="F16"/>
      <c r="G16"/>
      <c r="H16"/>
      <c r="I16"/>
      <c r="J16"/>
      <c r="K16"/>
      <c r="L16"/>
      <c r="M16"/>
    </row>
  </sheetData>
  <mergeCells count="7">
    <mergeCell ref="C6:L6"/>
    <mergeCell ref="O11:O14"/>
    <mergeCell ref="D9:F9"/>
    <mergeCell ref="G9:I9"/>
    <mergeCell ref="M9:M10"/>
    <mergeCell ref="O9:O10"/>
    <mergeCell ref="J9:L9"/>
  </mergeCells>
  <pageMargins left="0.51181102362204722" right="0.51181102362204722" top="0.78740157480314965" bottom="0.78740157480314965" header="0.31496062992125984" footer="0.31496062992125984"/>
  <pageSetup paperSize="9" scale="99" fitToHeight="0" orientation="landscape" r:id="rId1"/>
  <headerFooter>
    <oddHeader>&amp;L&amp;8&amp;G&amp;C&amp;"Arial,Itálico"&amp;14 PREFEITURA MUNICIPAL DE SANTA LUZIACOTAÇÃO DE PREÇOS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3"/>
  <sheetViews>
    <sheetView tabSelected="1" topLeftCell="A17" workbookViewId="0">
      <selection activeCell="B23" sqref="B23"/>
    </sheetView>
  </sheetViews>
  <sheetFormatPr defaultRowHeight="14.5"/>
  <cols>
    <col min="1" max="1" width="4.6328125" customWidth="1"/>
    <col min="2" max="2" width="33.453125" customWidth="1"/>
    <col min="3" max="3" width="14.453125" customWidth="1"/>
    <col min="4" max="4" width="9.81640625" customWidth="1"/>
    <col min="5" max="5" width="15.81640625" customWidth="1"/>
    <col min="6" max="6" width="17.54296875" customWidth="1"/>
  </cols>
  <sheetData>
    <row r="1" spans="1:6">
      <c r="A1" s="55" t="s">
        <v>50</v>
      </c>
      <c r="B1" s="56"/>
      <c r="C1" s="56"/>
      <c r="D1" s="56"/>
      <c r="E1" s="56"/>
      <c r="F1" s="71"/>
    </row>
    <row r="2" spans="1:6">
      <c r="A2" s="72"/>
      <c r="B2" s="73"/>
      <c r="C2" s="73"/>
      <c r="D2" s="73"/>
      <c r="E2" s="73"/>
      <c r="F2" s="74"/>
    </row>
    <row r="3" spans="1:6">
      <c r="A3" s="57" t="s">
        <v>21</v>
      </c>
      <c r="B3" s="58"/>
      <c r="C3" s="58"/>
      <c r="D3" s="58"/>
      <c r="E3" s="58"/>
      <c r="F3" s="75"/>
    </row>
    <row r="4" spans="1:6">
      <c r="A4" s="72"/>
      <c r="B4" s="73"/>
      <c r="C4" s="73"/>
      <c r="D4" s="73"/>
      <c r="E4" s="73"/>
      <c r="F4" s="74"/>
    </row>
    <row r="5" spans="1:6" ht="15" thickBot="1">
      <c r="A5" s="76" t="s">
        <v>22</v>
      </c>
      <c r="B5" s="77"/>
      <c r="C5" s="77"/>
      <c r="D5" s="77"/>
      <c r="E5" s="77"/>
      <c r="F5" s="78"/>
    </row>
    <row r="6" spans="1:6" ht="28" customHeight="1" thickBot="1">
      <c r="A6" s="67" t="s">
        <v>23</v>
      </c>
      <c r="B6" s="68"/>
      <c r="C6" s="55" t="s">
        <v>24</v>
      </c>
      <c r="D6" s="56"/>
      <c r="E6" s="56"/>
      <c r="F6" s="56"/>
    </row>
    <row r="7" spans="1:6" ht="16" customHeight="1" thickBot="1">
      <c r="A7" s="49" t="s">
        <v>25</v>
      </c>
      <c r="B7" s="51"/>
      <c r="C7" s="57"/>
      <c r="D7" s="58"/>
      <c r="E7" s="58"/>
      <c r="F7" s="58"/>
    </row>
    <row r="8" spans="1:6" ht="16" customHeight="1" thickBot="1">
      <c r="A8" s="49" t="s">
        <v>26</v>
      </c>
      <c r="B8" s="51"/>
      <c r="C8" s="57"/>
      <c r="D8" s="58"/>
      <c r="E8" s="58"/>
      <c r="F8" s="58"/>
    </row>
    <row r="9" spans="1:6" ht="16" customHeight="1" thickBot="1">
      <c r="A9" s="49" t="s">
        <v>27</v>
      </c>
      <c r="B9" s="51"/>
      <c r="C9" s="57"/>
      <c r="D9" s="58"/>
      <c r="E9" s="58"/>
      <c r="F9" s="58"/>
    </row>
    <row r="10" spans="1:6" ht="16" customHeight="1" thickBot="1">
      <c r="A10" s="49" t="s">
        <v>28</v>
      </c>
      <c r="B10" s="51"/>
      <c r="C10" s="57"/>
      <c r="D10" s="58"/>
      <c r="E10" s="58"/>
      <c r="F10" s="58"/>
    </row>
    <row r="11" spans="1:6" ht="15" thickBot="1">
      <c r="A11" s="49" t="s">
        <v>29</v>
      </c>
      <c r="B11" s="51"/>
      <c r="C11" s="57"/>
      <c r="D11" s="58"/>
      <c r="E11" s="58"/>
      <c r="F11" s="58"/>
    </row>
    <row r="12" spans="1:6" ht="15" thickBot="1">
      <c r="A12" s="49" t="s">
        <v>30</v>
      </c>
      <c r="B12" s="51"/>
      <c r="C12" s="57"/>
      <c r="D12" s="58"/>
      <c r="E12" s="58"/>
      <c r="F12" s="58"/>
    </row>
    <row r="13" spans="1:6" ht="15" thickBot="1">
      <c r="A13" s="49" t="s">
        <v>31</v>
      </c>
      <c r="B13" s="51"/>
      <c r="C13" s="69"/>
      <c r="D13" s="70"/>
      <c r="E13" s="70"/>
      <c r="F13" s="70"/>
    </row>
    <row r="14" spans="1:6" ht="15" thickBot="1">
      <c r="A14" s="52" t="s">
        <v>32</v>
      </c>
      <c r="B14" s="53"/>
      <c r="C14" s="53"/>
      <c r="D14" s="53"/>
      <c r="E14" s="53"/>
      <c r="F14" s="54"/>
    </row>
    <row r="15" spans="1:6" ht="29" thickBot="1">
      <c r="A15" s="26"/>
      <c r="B15" s="27" t="s">
        <v>33</v>
      </c>
      <c r="C15" s="28" t="s">
        <v>34</v>
      </c>
      <c r="D15" s="27" t="s">
        <v>4</v>
      </c>
      <c r="E15" s="67" t="s">
        <v>35</v>
      </c>
      <c r="F15" s="68"/>
    </row>
    <row r="16" spans="1:6" ht="15" thickBot="1">
      <c r="A16" s="29">
        <v>1</v>
      </c>
      <c r="B16" s="30" t="s">
        <v>36</v>
      </c>
      <c r="C16" s="84" t="s">
        <v>11</v>
      </c>
      <c r="D16" s="79">
        <f>'Cálculo do desconto resultante'!D12</f>
        <v>0</v>
      </c>
      <c r="E16" s="87" t="s">
        <v>11</v>
      </c>
      <c r="F16" s="88"/>
    </row>
    <row r="17" spans="1:6" ht="15" thickBot="1">
      <c r="A17" s="29">
        <v>2</v>
      </c>
      <c r="B17" s="30" t="s">
        <v>37</v>
      </c>
      <c r="C17" s="85"/>
      <c r="D17" s="79">
        <f>'Cálculo do desconto resultante'!E12</f>
        <v>0</v>
      </c>
      <c r="E17" s="89"/>
      <c r="F17" s="90"/>
    </row>
    <row r="18" spans="1:6" ht="15" thickBot="1">
      <c r="A18" s="29">
        <v>3</v>
      </c>
      <c r="B18" s="30" t="s">
        <v>38</v>
      </c>
      <c r="C18" s="86"/>
      <c r="D18" s="79">
        <f>'Cálculo do desconto resultante'!F12</f>
        <v>0</v>
      </c>
      <c r="E18" s="91"/>
      <c r="F18" s="92"/>
    </row>
    <row r="19" spans="1:6" ht="15" thickBot="1">
      <c r="A19" s="29">
        <v>4</v>
      </c>
      <c r="B19" s="30" t="s">
        <v>39</v>
      </c>
      <c r="C19" s="31">
        <v>78.33</v>
      </c>
      <c r="D19" s="79">
        <f>'Cálculo do desconto resultante'!G12</f>
        <v>0</v>
      </c>
      <c r="E19" s="80">
        <f>C19-(C19*'Cálculo do desconto resultante'!$O$11)</f>
        <v>80.418863327674018</v>
      </c>
      <c r="F19" s="81"/>
    </row>
    <row r="20" spans="1:6" ht="28.5" thickBot="1">
      <c r="A20" s="29">
        <v>5</v>
      </c>
      <c r="B20" s="30" t="s">
        <v>40</v>
      </c>
      <c r="C20" s="31">
        <v>100</v>
      </c>
      <c r="D20" s="79">
        <f>'Cálculo do desconto resultante'!H12</f>
        <v>0</v>
      </c>
      <c r="E20" s="80">
        <f>C20-(C20*'Cálculo do desconto resultante'!$O$11)</f>
        <v>102.66674751394615</v>
      </c>
      <c r="F20" s="81"/>
    </row>
    <row r="21" spans="1:6" ht="28.5" thickBot="1">
      <c r="A21" s="29">
        <v>6</v>
      </c>
      <c r="B21" s="30" t="s">
        <v>41</v>
      </c>
      <c r="C21" s="31">
        <v>236</v>
      </c>
      <c r="D21" s="79">
        <f>'Cálculo do desconto resultante'!I12</f>
        <v>0</v>
      </c>
      <c r="E21" s="80">
        <f>C21-(C21*'Cálculo do desconto resultante'!$O$11)</f>
        <v>242.29352413291292</v>
      </c>
      <c r="F21" s="81"/>
    </row>
    <row r="22" spans="1:6" ht="28.5" thickBot="1">
      <c r="A22" s="29">
        <v>7</v>
      </c>
      <c r="B22" s="83" t="s">
        <v>51</v>
      </c>
      <c r="C22" s="82">
        <f>'Cálculo do desconto resultante'!J11</f>
        <v>146</v>
      </c>
      <c r="D22" s="79">
        <f>'Cálculo do desconto resultante'!J12</f>
        <v>0</v>
      </c>
      <c r="E22" s="80">
        <f>C22-(C22*'Cálculo do desconto resultante'!$O$11)</f>
        <v>149.89345137036139</v>
      </c>
      <c r="F22" s="81"/>
    </row>
    <row r="23" spans="1:6" ht="28.5" thickBot="1">
      <c r="A23" s="29">
        <v>8</v>
      </c>
      <c r="B23" s="83" t="s">
        <v>52</v>
      </c>
      <c r="C23" s="82">
        <f>'Cálculo do desconto resultante'!K11</f>
        <v>150</v>
      </c>
      <c r="D23" s="79">
        <f>'Cálculo do desconto resultante'!K12</f>
        <v>0</v>
      </c>
      <c r="E23" s="80">
        <f>C23-(C23*'Cálculo do desconto resultante'!$O$11)</f>
        <v>154.00012127091924</v>
      </c>
      <c r="F23" s="81"/>
    </row>
    <row r="24" spans="1:6" ht="28.5" thickBot="1">
      <c r="A24" s="29">
        <v>9</v>
      </c>
      <c r="B24" s="83" t="s">
        <v>53</v>
      </c>
      <c r="C24" s="82">
        <f>'Cálculo do desconto resultante'!L11</f>
        <v>446</v>
      </c>
      <c r="D24" s="79">
        <f>'Cálculo do desconto resultante'!L12</f>
        <v>0</v>
      </c>
      <c r="E24" s="80">
        <f>C24-(C24*'Cálculo do desconto resultante'!$O$11)</f>
        <v>457.89369391219986</v>
      </c>
      <c r="F24" s="81"/>
    </row>
    <row r="25" spans="1:6" ht="19.5" customHeight="1" thickBot="1">
      <c r="A25" s="29">
        <v>10</v>
      </c>
      <c r="B25" s="30" t="s">
        <v>42</v>
      </c>
      <c r="C25" s="30" t="s">
        <v>43</v>
      </c>
      <c r="D25" s="100">
        <f>'Cálculo do desconto resultante'!M12</f>
        <v>4.8590000000000001E-2</v>
      </c>
      <c r="E25" s="80">
        <f>(SUM(E16:F24)*'Cálculo do desconto resultante'!M12)</f>
        <v>57.684415450246178</v>
      </c>
      <c r="F25" s="81"/>
    </row>
    <row r="26" spans="1:6" ht="28" customHeight="1" thickBot="1">
      <c r="A26" s="59" t="s">
        <v>44</v>
      </c>
      <c r="B26" s="60"/>
      <c r="C26" s="60"/>
      <c r="D26" s="61"/>
      <c r="E26" s="62">
        <v>2500000</v>
      </c>
      <c r="F26" s="63"/>
    </row>
    <row r="27" spans="1:6" ht="22" customHeight="1" thickBot="1">
      <c r="A27" s="64" t="s">
        <v>55</v>
      </c>
      <c r="B27" s="65"/>
      <c r="C27" s="65"/>
      <c r="D27" s="66"/>
      <c r="E27" s="93">
        <f>-'Cálculo do desconto resultante'!O11</f>
        <v>2.666747513946156E-2</v>
      </c>
      <c r="F27" s="51"/>
    </row>
    <row r="28" spans="1:6" ht="22" customHeight="1" thickBot="1">
      <c r="A28" s="98" t="s">
        <v>54</v>
      </c>
      <c r="B28" s="99"/>
      <c r="C28" s="99"/>
      <c r="D28" s="99"/>
      <c r="E28" s="96">
        <f>(1+E27)*E26</f>
        <v>2566668.6878486536</v>
      </c>
      <c r="F28" s="97"/>
    </row>
    <row r="29" spans="1:6" ht="37" customHeight="1" thickBot="1">
      <c r="A29" s="46" t="s">
        <v>45</v>
      </c>
      <c r="B29" s="47"/>
      <c r="C29" s="47"/>
      <c r="D29" s="47"/>
      <c r="E29" s="47"/>
      <c r="F29" s="48"/>
    </row>
    <row r="30" spans="1:6" ht="63.5" customHeight="1" thickBot="1">
      <c r="A30" s="46" t="s">
        <v>46</v>
      </c>
      <c r="B30" s="47"/>
      <c r="C30" s="47"/>
      <c r="D30" s="47"/>
      <c r="E30" s="47"/>
      <c r="F30" s="48"/>
    </row>
    <row r="31" spans="1:6" ht="28" customHeight="1" thickBot="1">
      <c r="A31" s="46" t="s">
        <v>47</v>
      </c>
      <c r="B31" s="47"/>
      <c r="C31" s="47"/>
      <c r="D31" s="47"/>
      <c r="E31" s="47"/>
      <c r="F31" s="48"/>
    </row>
    <row r="32" spans="1:6" ht="18" customHeight="1" thickBot="1">
      <c r="A32" s="49" t="s">
        <v>48</v>
      </c>
      <c r="B32" s="50"/>
      <c r="C32" s="50"/>
      <c r="D32" s="50"/>
      <c r="E32" s="50"/>
      <c r="F32" s="51"/>
    </row>
    <row r="33" spans="1:6" ht="29.5" customHeight="1" thickBot="1">
      <c r="A33" s="52" t="s">
        <v>49</v>
      </c>
      <c r="B33" s="53"/>
      <c r="C33" s="53"/>
      <c r="D33" s="53"/>
      <c r="E33" s="53"/>
      <c r="F33" s="54"/>
    </row>
  </sheetData>
  <mergeCells count="43">
    <mergeCell ref="E28:F28"/>
    <mergeCell ref="A28:D28"/>
    <mergeCell ref="A6:B6"/>
    <mergeCell ref="E23:F23"/>
    <mergeCell ref="E22:F22"/>
    <mergeCell ref="C16:C18"/>
    <mergeCell ref="E16:F18"/>
    <mergeCell ref="A1:F1"/>
    <mergeCell ref="A2:F2"/>
    <mergeCell ref="A3:F3"/>
    <mergeCell ref="A4:F4"/>
    <mergeCell ref="A5:F5"/>
    <mergeCell ref="A10:B10"/>
    <mergeCell ref="A11:B11"/>
    <mergeCell ref="A12:B12"/>
    <mergeCell ref="A7:B7"/>
    <mergeCell ref="A8:B8"/>
    <mergeCell ref="A9:B9"/>
    <mergeCell ref="E25:F25"/>
    <mergeCell ref="A13:B13"/>
    <mergeCell ref="A14:F14"/>
    <mergeCell ref="E15:F15"/>
    <mergeCell ref="C13:F13"/>
    <mergeCell ref="E19:F19"/>
    <mergeCell ref="E20:F20"/>
    <mergeCell ref="E21:F21"/>
    <mergeCell ref="E24:F24"/>
    <mergeCell ref="A31:F31"/>
    <mergeCell ref="A32:F32"/>
    <mergeCell ref="A33:F33"/>
    <mergeCell ref="C6:F6"/>
    <mergeCell ref="C7:F7"/>
    <mergeCell ref="C8:F8"/>
    <mergeCell ref="C9:F9"/>
    <mergeCell ref="C10:F10"/>
    <mergeCell ref="C11:F11"/>
    <mergeCell ref="C12:F12"/>
    <mergeCell ref="A26:D26"/>
    <mergeCell ref="E26:F26"/>
    <mergeCell ref="A27:D27"/>
    <mergeCell ref="E27:F27"/>
    <mergeCell ref="A29:F29"/>
    <mergeCell ref="A30:F3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Cálculo do desconto resultante</vt:lpstr>
      <vt:lpstr>Mod. Proposta</vt:lpstr>
    </vt:vector>
  </TitlesOfParts>
  <Company>Cidade Administrativa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 Siqueira De Moura (SEPLAG)</dc:creator>
  <cp:lastModifiedBy>carlosjose</cp:lastModifiedBy>
  <cp:lastPrinted>2020-09-17T14:29:07Z</cp:lastPrinted>
  <dcterms:created xsi:type="dcterms:W3CDTF">2017-09-27T17:31:23Z</dcterms:created>
  <dcterms:modified xsi:type="dcterms:W3CDTF">2020-09-17T18:22:58Z</dcterms:modified>
</cp:coreProperties>
</file>