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90" windowWidth="19155" windowHeight="7755"/>
  </bookViews>
  <sheets>
    <sheet name="PLANILHA" sheetId="4" r:id="rId1"/>
    <sheet name="CRONOGRAMA" sheetId="5" r:id="rId2"/>
    <sheet name="Plan1" sheetId="1" r:id="rId3"/>
    <sheet name="Plan2" sheetId="2" r:id="rId4"/>
    <sheet name="Plan3" sheetId="3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\0">#REF!</definedName>
    <definedName name="_xlnm._FilterDatabase" localSheetId="0" hidden="1">PLANILHA!#REF!</definedName>
    <definedName name="A">#REF!</definedName>
    <definedName name="aaaa">#REF!</definedName>
    <definedName name="AB">#REF!</definedName>
    <definedName name="ABER">#REF!</definedName>
    <definedName name="_xlnm.Print_Area" localSheetId="1">CRONOGRAMA!$A$1:$R$75</definedName>
    <definedName name="_xlnm.Print_Area" localSheetId="0">PLANILHA!$A$1:$H$546</definedName>
    <definedName name="_xlnm.Print_Area">[1]Plan1!$A$1:$F$322</definedName>
    <definedName name="_xlnm.Database">#REF!</definedName>
    <definedName name="D">#REF!</definedName>
    <definedName name="DASDS">#REF!</definedName>
    <definedName name="Excel_BuiltIn_Print_Titles_1_1" localSheetId="0">PLANILHA!$B$4:$AT$7</definedName>
    <definedName name="Excel_BuiltIn_Print_Titles_1_1_1" localSheetId="0">#REF!</definedName>
    <definedName name="FDSAFDSF">#REF!</definedName>
    <definedName name="nommmm">#REF!</definedName>
    <definedName name="ORÇAMENTO.BancoRef" hidden="1">[2]PLANILHA!$I$9</definedName>
    <definedName name="ORÇAMENTO.CustoUnitario" hidden="1">ROUND([2]PLANILHA!$J1,15-13*[2]PLANILHA!$U$9)</definedName>
    <definedName name="OUTRO">#REF!</definedName>
    <definedName name="Print_Area_MI">[3]HIDRAULICA!#REF!</definedName>
    <definedName name="REFERENCIA.Descricao" localSheetId="1" hidden="1">IF(ISNUMBER([2]PLANILHA!$U1),OFFSET(INDIRECT(ORÇAMENTO.BancoRef),[2]PLANILHA!$U1-1,3,1),[2]PLANILHA!$U1)</definedName>
    <definedName name="REFERENCIA.Descricao" hidden="1">IF(ISNUMBER([2]PLANILHA!$U1),OFFSET(INDIRECT(ORÇAMENTO.BancoRef),[2]PLANILHA!$U1-1,3,1),[2]PLANILHA!$U1)</definedName>
    <definedName name="REFERENCIA.Unidade" localSheetId="1" hidden="1">IF(ISNUMBER([2]PLANILHA!$AF1),OFFSET(INDIRECT(ORÇAMENTO.BancoRef),[2]PLANILHA!$AF1-1,4,1),"-")</definedName>
    <definedName name="REFERENCIA.Unidade" hidden="1">IF(ISNUMBER([2]PLANILHA!$AF1),OFFSET(INDIRECT(ORÇAMENTO.BancoRef),[2]PLANILHA!$AF1-1,4,1),"-")</definedName>
    <definedName name="SomaAgrup" hidden="1">SUMIF(OFFSET([2]PLANILHA!$E1,1,0,[2]PLANILHA!$F1),"S",OFFSET([2]PLANILHA!A1,1,0,[2]PLANILHA!$F1))</definedName>
    <definedName name="TIPOORCAMENTO" hidden="1">IF(VALUE([4]MENU!$O$3)=2,"Licitado","Proposto")</definedName>
    <definedName name="_xlnm.Print_Titles" localSheetId="0">PLANILHA!$1:$8</definedName>
    <definedName name="_xlnm.Print_Titles">[1]Plan1!$A$1:$IV$8</definedName>
    <definedName name="VTOTAL1" hidden="1">ROUND([2]PLANILHA!#REF!*[2]PLANILHA!$L1,15-13*[2]PLANILHA!#REF!)</definedName>
    <definedName name="Z_C0E234B8_72C0_451F_8061_80188551D71C_.wvu.FilterData" localSheetId="0" hidden="1">PLANILHA!$B$6:$H$8</definedName>
  </definedNames>
  <calcPr calcId="125725"/>
</workbook>
</file>

<file path=xl/calcChain.xml><?xml version="1.0" encoding="utf-8"?>
<calcChain xmlns="http://schemas.openxmlformats.org/spreadsheetml/2006/main">
  <c r="T67" i="5"/>
  <c r="O68"/>
  <c r="D67"/>
  <c r="B67"/>
  <c r="A67"/>
  <c r="R65"/>
  <c r="Q65"/>
  <c r="O65"/>
  <c r="N65"/>
  <c r="M65"/>
  <c r="K65"/>
  <c r="J65"/>
  <c r="I65"/>
  <c r="G65"/>
  <c r="T64"/>
  <c r="P65"/>
  <c r="D64"/>
  <c r="B64"/>
  <c r="A64"/>
  <c r="R62"/>
  <c r="N62"/>
  <c r="J62"/>
  <c r="T61"/>
  <c r="Q62"/>
  <c r="D61"/>
  <c r="B61"/>
  <c r="A61"/>
  <c r="Q59"/>
  <c r="O59"/>
  <c r="M59"/>
  <c r="K59"/>
  <c r="I59"/>
  <c r="G59"/>
  <c r="T58"/>
  <c r="P59"/>
  <c r="D58"/>
  <c r="B58"/>
  <c r="A58"/>
  <c r="T55"/>
  <c r="O56"/>
  <c r="D55"/>
  <c r="B55"/>
  <c r="A55"/>
  <c r="R53"/>
  <c r="Q53"/>
  <c r="O53"/>
  <c r="N53"/>
  <c r="M53"/>
  <c r="K53"/>
  <c r="J53"/>
  <c r="I53"/>
  <c r="G53"/>
  <c r="T52"/>
  <c r="P53"/>
  <c r="B52"/>
  <c r="A52"/>
  <c r="R50"/>
  <c r="N50"/>
  <c r="J50"/>
  <c r="T49"/>
  <c r="Q50"/>
  <c r="B49"/>
  <c r="A49"/>
  <c r="Q47"/>
  <c r="O47"/>
  <c r="M47"/>
  <c r="K47"/>
  <c r="I47"/>
  <c r="G47"/>
  <c r="T46"/>
  <c r="P47"/>
  <c r="B46"/>
  <c r="A46"/>
  <c r="T43"/>
  <c r="O44"/>
  <c r="B43"/>
  <c r="A43"/>
  <c r="R41"/>
  <c r="Q41"/>
  <c r="O41"/>
  <c r="N41"/>
  <c r="M41"/>
  <c r="K41"/>
  <c r="J41"/>
  <c r="I41"/>
  <c r="G41"/>
  <c r="T40"/>
  <c r="P41"/>
  <c r="B40"/>
  <c r="A40"/>
  <c r="R38"/>
  <c r="N38"/>
  <c r="J38"/>
  <c r="T37"/>
  <c r="Q38"/>
  <c r="B37"/>
  <c r="A37"/>
  <c r="Q35"/>
  <c r="O35"/>
  <c r="M35"/>
  <c r="K35"/>
  <c r="I35"/>
  <c r="G35"/>
  <c r="T34"/>
  <c r="P35"/>
  <c r="B34"/>
  <c r="A34"/>
  <c r="T31"/>
  <c r="O32"/>
  <c r="B31"/>
  <c r="A31"/>
  <c r="R29"/>
  <c r="Q29"/>
  <c r="O29"/>
  <c r="N29"/>
  <c r="M29"/>
  <c r="K29"/>
  <c r="J29"/>
  <c r="I29"/>
  <c r="G29"/>
  <c r="T28"/>
  <c r="P29"/>
  <c r="B28"/>
  <c r="A28"/>
  <c r="R26"/>
  <c r="N26"/>
  <c r="J26"/>
  <c r="T25"/>
  <c r="Q26"/>
  <c r="B25"/>
  <c r="A25"/>
  <c r="Q23"/>
  <c r="O23"/>
  <c r="M23"/>
  <c r="K23"/>
  <c r="I23"/>
  <c r="G23"/>
  <c r="T22"/>
  <c r="P23"/>
  <c r="B22"/>
  <c r="A22"/>
  <c r="T19"/>
  <c r="O20"/>
  <c r="B19"/>
  <c r="A19"/>
  <c r="R17"/>
  <c r="Q17"/>
  <c r="O17"/>
  <c r="N17"/>
  <c r="M17"/>
  <c r="K17"/>
  <c r="J17"/>
  <c r="I17"/>
  <c r="G17"/>
  <c r="T16"/>
  <c r="P17"/>
  <c r="B16"/>
  <c r="A16"/>
  <c r="R14"/>
  <c r="N14"/>
  <c r="J14"/>
  <c r="T13"/>
  <c r="Q14"/>
  <c r="B13"/>
  <c r="A13"/>
  <c r="R11"/>
  <c r="Q11"/>
  <c r="P11"/>
  <c r="O11"/>
  <c r="N11"/>
  <c r="M11"/>
  <c r="L11"/>
  <c r="K11"/>
  <c r="J11"/>
  <c r="I11"/>
  <c r="H11"/>
  <c r="G11"/>
  <c r="R10"/>
  <c r="Q10"/>
  <c r="P10"/>
  <c r="O10"/>
  <c r="N10"/>
  <c r="M10"/>
  <c r="L10"/>
  <c r="K10"/>
  <c r="J10"/>
  <c r="I10"/>
  <c r="H10"/>
  <c r="G10"/>
  <c r="E70"/>
  <c r="B10"/>
  <c r="A10"/>
  <c r="H539" i="4"/>
  <c r="F58" i="5" l="1"/>
  <c r="F46"/>
  <c r="F34"/>
  <c r="F22"/>
  <c r="F64"/>
  <c r="F52"/>
  <c r="F40"/>
  <c r="F28"/>
  <c r="F16"/>
  <c r="T11"/>
  <c r="T5" s="1"/>
  <c r="H14"/>
  <c r="L14"/>
  <c r="P14"/>
  <c r="J20"/>
  <c r="J72" s="1"/>
  <c r="N20"/>
  <c r="R20"/>
  <c r="H26"/>
  <c r="L26"/>
  <c r="P26"/>
  <c r="J32"/>
  <c r="N32"/>
  <c r="R32"/>
  <c r="H38"/>
  <c r="L38"/>
  <c r="P38"/>
  <c r="J44"/>
  <c r="N44"/>
  <c r="R44"/>
  <c r="H50"/>
  <c r="L50"/>
  <c r="P50"/>
  <c r="J56"/>
  <c r="N56"/>
  <c r="R56"/>
  <c r="H62"/>
  <c r="L62"/>
  <c r="P62"/>
  <c r="J68"/>
  <c r="N68"/>
  <c r="R68"/>
  <c r="F10"/>
  <c r="G14"/>
  <c r="K14"/>
  <c r="O14"/>
  <c r="O72" s="1"/>
  <c r="H17"/>
  <c r="L17"/>
  <c r="F19"/>
  <c r="I20"/>
  <c r="M20"/>
  <c r="Q20"/>
  <c r="J23"/>
  <c r="N23"/>
  <c r="R23"/>
  <c r="G26"/>
  <c r="K26"/>
  <c r="O26"/>
  <c r="H29"/>
  <c r="T29" s="1"/>
  <c r="L29"/>
  <c r="F31"/>
  <c r="I32"/>
  <c r="M32"/>
  <c r="Q32"/>
  <c r="J35"/>
  <c r="N35"/>
  <c r="R35"/>
  <c r="G38"/>
  <c r="K38"/>
  <c r="O38"/>
  <c r="H41"/>
  <c r="T41" s="1"/>
  <c r="L41"/>
  <c r="F43"/>
  <c r="I44"/>
  <c r="M44"/>
  <c r="Q44"/>
  <c r="J47"/>
  <c r="N47"/>
  <c r="R47"/>
  <c r="G50"/>
  <c r="K50"/>
  <c r="O50"/>
  <c r="H53"/>
  <c r="T53" s="1"/>
  <c r="L53"/>
  <c r="F55"/>
  <c r="I56"/>
  <c r="M56"/>
  <c r="Q56"/>
  <c r="J59"/>
  <c r="N59"/>
  <c r="R59"/>
  <c r="G62"/>
  <c r="K62"/>
  <c r="O62"/>
  <c r="H65"/>
  <c r="T65" s="1"/>
  <c r="L65"/>
  <c r="F67"/>
  <c r="I68"/>
  <c r="M68"/>
  <c r="Q68"/>
  <c r="H20"/>
  <c r="L20"/>
  <c r="P20"/>
  <c r="H32"/>
  <c r="L32"/>
  <c r="P32"/>
  <c r="H44"/>
  <c r="L44"/>
  <c r="P44"/>
  <c r="H56"/>
  <c r="L56"/>
  <c r="P56"/>
  <c r="H68"/>
  <c r="L68"/>
  <c r="P68"/>
  <c r="F13"/>
  <c r="I14"/>
  <c r="M14"/>
  <c r="G20"/>
  <c r="K20"/>
  <c r="H23"/>
  <c r="L23"/>
  <c r="F25"/>
  <c r="I26"/>
  <c r="M26"/>
  <c r="G32"/>
  <c r="K32"/>
  <c r="H35"/>
  <c r="L35"/>
  <c r="F37"/>
  <c r="I38"/>
  <c r="M38"/>
  <c r="G44"/>
  <c r="K44"/>
  <c r="H47"/>
  <c r="L47"/>
  <c r="F49"/>
  <c r="I50"/>
  <c r="M50"/>
  <c r="G56"/>
  <c r="K56"/>
  <c r="H59"/>
  <c r="T59" s="1"/>
  <c r="L59"/>
  <c r="F61"/>
  <c r="I62"/>
  <c r="M62"/>
  <c r="G68"/>
  <c r="K68"/>
  <c r="L72" l="1"/>
  <c r="T68"/>
  <c r="T47"/>
  <c r="T20"/>
  <c r="T35"/>
  <c r="Q72"/>
  <c r="T23"/>
  <c r="I72"/>
  <c r="K72"/>
  <c r="N72"/>
  <c r="R72"/>
  <c r="M72"/>
  <c r="H72"/>
  <c r="P72"/>
  <c r="T32"/>
  <c r="T17"/>
  <c r="T56"/>
  <c r="T62"/>
  <c r="T50"/>
  <c r="T38"/>
  <c r="T26"/>
  <c r="T14"/>
  <c r="T44"/>
  <c r="G72"/>
  <c r="H9" i="4"/>
  <c r="G75" i="5" l="1"/>
  <c r="H75" s="1"/>
  <c r="I75" s="1"/>
  <c r="J75" s="1"/>
  <c r="K75" s="1"/>
  <c r="L75" s="1"/>
  <c r="M75" s="1"/>
  <c r="N75" s="1"/>
  <c r="O75" s="1"/>
  <c r="P75" s="1"/>
  <c r="Q75" s="1"/>
  <c r="R75" s="1"/>
  <c r="T72"/>
  <c r="R71" l="1"/>
  <c r="N71"/>
  <c r="P71"/>
  <c r="K71"/>
  <c r="H71"/>
  <c r="O71"/>
  <c r="I71"/>
  <c r="M71"/>
  <c r="Q71"/>
  <c r="J71"/>
  <c r="L71"/>
  <c r="G71"/>
  <c r="G74" l="1"/>
  <c r="H74" s="1"/>
  <c r="I74" s="1"/>
  <c r="J74" s="1"/>
  <c r="K74" s="1"/>
  <c r="L74" s="1"/>
  <c r="M74" s="1"/>
  <c r="N74" s="1"/>
  <c r="O74" s="1"/>
  <c r="P74" s="1"/>
  <c r="Q74" s="1"/>
  <c r="R74" s="1"/>
  <c r="T71"/>
</calcChain>
</file>

<file path=xl/sharedStrings.xml><?xml version="1.0" encoding="utf-8"?>
<sst xmlns="http://schemas.openxmlformats.org/spreadsheetml/2006/main" count="1668" uniqueCount="1023">
  <si>
    <t>OBJETO</t>
  </si>
  <si>
    <t>LOCAL</t>
  </si>
  <si>
    <t>ENCARGOS SOCIAIS NÃO DESONERADOS</t>
  </si>
  <si>
    <t>DATA BASE SINAPI:</t>
  </si>
  <si>
    <t>BDI</t>
  </si>
  <si>
    <t>CÓDIGO</t>
  </si>
  <si>
    <t>ITENS</t>
  </si>
  <si>
    <t>DESCRIÇÃO DOS SERVIÇOS</t>
  </si>
  <si>
    <t>UNID</t>
  </si>
  <si>
    <t>QUANT.</t>
  </si>
  <si>
    <t>PREÇO UNITÁRIO</t>
  </si>
  <si>
    <t>PREÇO TOTAL</t>
  </si>
  <si>
    <t>S/BDI</t>
  </si>
  <si>
    <t>C/BDI</t>
  </si>
  <si>
    <t>TOTAL</t>
  </si>
  <si>
    <t>TOTAL DO ORÇAMENTO</t>
  </si>
  <si>
    <t>1.0</t>
  </si>
  <si>
    <t>ADMINISTRAÇÃO LOCAL</t>
  </si>
  <si>
    <t>1.1</t>
  </si>
  <si>
    <t>CONFORME ACÓRDÃO TCU 2622/2013, LIMITADA À 6% DO VALOR TOTAL DA OBRA</t>
  </si>
  <si>
    <t>2.0</t>
  </si>
  <si>
    <t>SERVIÇOS PRELIMINARES</t>
  </si>
  <si>
    <t>01.03.01</t>
  </si>
  <si>
    <t>2.1</t>
  </si>
  <si>
    <t>PLACA DE OBRA 3,00 X 2,00 M EM LONA IMPRESSÃO DIGITAL P.SUDECAP</t>
  </si>
  <si>
    <t>2.2</t>
  </si>
  <si>
    <t>ED-50137</t>
  </si>
  <si>
    <t>2.3</t>
  </si>
  <si>
    <t>ED-16349</t>
  </si>
  <si>
    <t>2.4</t>
  </si>
  <si>
    <t>ED-16350</t>
  </si>
  <si>
    <t>2.5</t>
  </si>
  <si>
    <t>ED-16352</t>
  </si>
  <si>
    <t>2.6</t>
  </si>
  <si>
    <t>ED-16341</t>
  </si>
  <si>
    <t>2.7</t>
  </si>
  <si>
    <t>ED-16343</t>
  </si>
  <si>
    <t>2.8</t>
  </si>
  <si>
    <t>ED-16342</t>
  </si>
  <si>
    <t>2.9</t>
  </si>
  <si>
    <t>ED-50150</t>
  </si>
  <si>
    <t>2.10</t>
  </si>
  <si>
    <t>ED-50151</t>
  </si>
  <si>
    <t>2.11</t>
  </si>
  <si>
    <t>2.12</t>
  </si>
  <si>
    <t>ED-9075</t>
  </si>
  <si>
    <t>2.13</t>
  </si>
  <si>
    <t>ED-48246</t>
  </si>
  <si>
    <t>2.14</t>
  </si>
  <si>
    <t>3.0</t>
  </si>
  <si>
    <t>MOVIMENTO DE TERRA</t>
  </si>
  <si>
    <t>3.1</t>
  </si>
  <si>
    <t>MOBILIZAÇÃO E DESMOBILIZAÇÃO DE EQUIPAMENTOS</t>
  </si>
  <si>
    <t>COMPOSIÇÃO</t>
  </si>
  <si>
    <t>3.1.1</t>
  </si>
  <si>
    <t>MOTONIVELADORA</t>
  </si>
  <si>
    <t>VG</t>
  </si>
  <si>
    <t>ROLO PÉ DE CARNEIRO</t>
  </si>
  <si>
    <t>ESCAVADEIRA HIDRÁULICA</t>
  </si>
  <si>
    <t>TRATOR DE ESTEIRA D6</t>
  </si>
  <si>
    <t>TRATOR DE PNEUS</t>
  </si>
  <si>
    <t>3.2</t>
  </si>
  <si>
    <t>EQUIPE DE TOPOGRAFIA - OBRA</t>
  </si>
  <si>
    <t>H</t>
  </si>
  <si>
    <t>3.3</t>
  </si>
  <si>
    <t>ED-51132</t>
  </si>
  <si>
    <t>3.4</t>
  </si>
  <si>
    <t>3.5</t>
  </si>
  <si>
    <t>3.6</t>
  </si>
  <si>
    <t>3.7</t>
  </si>
  <si>
    <t>03.15.01</t>
  </si>
  <si>
    <t>3.8</t>
  </si>
  <si>
    <t>ATERRO COMPACTADO COM ROLO VIBRATÓRIO</t>
  </si>
  <si>
    <t>97.01.01</t>
  </si>
  <si>
    <t>3.9</t>
  </si>
  <si>
    <t>97.01.02</t>
  </si>
  <si>
    <t>3.10</t>
  </si>
  <si>
    <t>3.11</t>
  </si>
  <si>
    <t>4.0</t>
  </si>
  <si>
    <t>FUNDAÇÃO</t>
  </si>
  <si>
    <t>4.1</t>
  </si>
  <si>
    <t>ESTACA</t>
  </si>
  <si>
    <t>ED-49750</t>
  </si>
  <si>
    <t>4.1.1</t>
  </si>
  <si>
    <t>ED-49753</t>
  </si>
  <si>
    <t>4.1.2</t>
  </si>
  <si>
    <t>ED-49757</t>
  </si>
  <si>
    <t>4.1.3</t>
  </si>
  <si>
    <t>04.15.21</t>
  </si>
  <si>
    <t>4.1.4</t>
  </si>
  <si>
    <t>04.15.23</t>
  </si>
  <si>
    <t>4.1.5</t>
  </si>
  <si>
    <t>04.15.24</t>
  </si>
  <si>
    <t>4.1.6</t>
  </si>
  <si>
    <t>4.1.7</t>
  </si>
  <si>
    <t>4.1.8</t>
  </si>
  <si>
    <t>4.1.9</t>
  </si>
  <si>
    <t>4.2</t>
  </si>
  <si>
    <t>CINTA</t>
  </si>
  <si>
    <t>4.2.1</t>
  </si>
  <si>
    <t>ED-51122</t>
  </si>
  <si>
    <t>4.2.2</t>
  </si>
  <si>
    <t>4.2.3</t>
  </si>
  <si>
    <t>4.2.4</t>
  </si>
  <si>
    <t>04.15.05</t>
  </si>
  <si>
    <t>4.2.5</t>
  </si>
  <si>
    <t>ARMAÇÃO AÇO CA-60    D = 5 MM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</si>
  <si>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</si>
  <si>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</si>
  <si>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</si>
  <si>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</si>
  <si>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</si>
  <si>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</si>
  <si>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</si>
  <si>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</si>
  <si>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4.3</t>
  </si>
  <si>
    <t>BLOCO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</si>
  <si>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</si>
  <si>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</si>
  <si>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</si>
  <si>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</si>
  <si>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</si>
  <si>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</si>
  <si>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</si>
  <si>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</si>
  <si>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</si>
  <si>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5.0</t>
  </si>
  <si>
    <t>CONTENÇÕES</t>
  </si>
  <si>
    <t>5.1</t>
  </si>
  <si>
    <t>5.1.1</t>
  </si>
  <si>
    <t>5.1.2</t>
  </si>
  <si>
    <t>5.1.3</t>
  </si>
  <si>
    <t>5.1.4</t>
  </si>
  <si>
    <t>5.1.5</t>
  </si>
  <si>
    <t>5.2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</si>
  <si>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</si>
  <si>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</si>
  <si>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</si>
  <si>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</si>
  <si>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</si>
  <si>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</si>
  <si>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</si>
  <si>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</si>
  <si>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5.3</t>
  </si>
  <si>
    <t>5.3.1</t>
  </si>
  <si>
    <t>5.3.2</t>
  </si>
  <si>
    <t>5.3.3</t>
  </si>
  <si>
    <t>5.3.4</t>
  </si>
  <si>
    <t>5.3.5</t>
  </si>
  <si>
    <t>5.3.6</t>
  </si>
  <si>
    <t>5.3.7</t>
  </si>
  <si>
    <t>5.4</t>
  </si>
  <si>
    <t>ALVENARIA EM BLOCO DE CONCRETO</t>
  </si>
  <si>
    <t>ED-48196</t>
  </si>
  <si>
    <t>5.4.1</t>
  </si>
  <si>
    <t>5.4.2</t>
  </si>
  <si>
    <t>5.4.3</t>
  </si>
  <si>
    <t>ED-50233</t>
  </si>
  <si>
    <t>5.4.4</t>
  </si>
  <si>
    <t>5.5</t>
  </si>
  <si>
    <t>SOLO GRAMPEADO</t>
  </si>
  <si>
    <t>5.5.1</t>
  </si>
  <si>
    <t>5.5.2</t>
  </si>
  <si>
    <t>5.5.3</t>
  </si>
  <si>
    <t>5.5.4</t>
  </si>
  <si>
    <t>CONCRETO PROJETADO VIA SECA FCK = 25 MPA APLICADO EM SUPERFÍCIES INCLINADAS E VERTICAIS</t>
  </si>
  <si>
    <t>M3</t>
  </si>
  <si>
    <t>5.5.5</t>
  </si>
  <si>
    <t>PREGAGEM DA FRENTE COM VERGALHÃO 16 MM AÇO CA-50 EM TUBO DE PVC D = 50 MM COM PERFURAÇÃO EM D = 100 MM E INJEÇÃO DE CALDA DE CIMENTO</t>
  </si>
  <si>
    <t>M</t>
  </si>
  <si>
    <t>06.04.03</t>
  </si>
  <si>
    <t>5.5.6</t>
  </si>
  <si>
    <t>5.5.7</t>
  </si>
  <si>
    <t>DRENO BUZINOTE 40 MM</t>
  </si>
  <si>
    <t>UN</t>
  </si>
  <si>
    <t>6.0</t>
  </si>
  <si>
    <t>ESTRUTURA</t>
  </si>
  <si>
    <t>6.1</t>
  </si>
  <si>
    <t>PILAR</t>
  </si>
  <si>
    <t>6.1.1</t>
  </si>
  <si>
    <t>6.1.2</t>
  </si>
  <si>
    <t>6.1.3</t>
  </si>
  <si>
    <t>6.1.4</t>
  </si>
  <si>
    <t>6.1.5</t>
  </si>
  <si>
    <t>6.1.6</t>
  </si>
  <si>
    <t>6.1.7</t>
  </si>
  <si>
    <t>CONCRETAGEM DE PILAR , FCK 30 MPA, COM USO DE BOMBA  LANÇAMENTO, ADENSAMENTO E ACABAMENTO. AF_06/2017</t>
  </si>
  <si>
    <t>6.2</t>
  </si>
  <si>
    <t>VIGA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</si>
  <si>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</si>
  <si>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</si>
  <si>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</si>
  <si>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</si>
  <si>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</si>
  <si>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</si>
  <si>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</si>
  <si>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</si>
  <si>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</si>
  <si>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CONCRETAGEM DE VIGA E LAJE , FCK 30 MPA, COM USO DE BOMBA  LANÇAMENTO, ADENSAMENTO E ACABAMENTO. AF_06/2017</t>
  </si>
  <si>
    <t>6.3</t>
  </si>
  <si>
    <t>LAJE MACIÇA</t>
  </si>
  <si>
    <t>6.3.1</t>
  </si>
  <si>
    <t>6.3.2</t>
  </si>
  <si>
    <t>6.3.3</t>
  </si>
  <si>
    <t>6.3.4</t>
  </si>
  <si>
    <t>6.3.5</t>
  </si>
  <si>
    <t>6.3.6</t>
  </si>
  <si>
    <t>6.3.7</t>
  </si>
  <si>
    <t>6.4</t>
  </si>
  <si>
    <t>LAJE PRÉ-MOLDADA</t>
  </si>
  <si>
    <t>6.4.1</t>
  </si>
  <si>
    <t>LAJE PRÉ-MOLDADA, APARENTE, INCLUSIVE CAPEAMENTO E = 4 CM, SC = 200 KG/M2, L = 3,00 M - INCLUSIVE TELA SOLDADA 3.4MM 15X15CM</t>
  </si>
  <si>
    <t>M2</t>
  </si>
  <si>
    <t>6.4.2</t>
  </si>
  <si>
    <t>LAJE PRÉ-MOLDADA, APARENTE, INCLUSIVE CAPEAMENTO E = 4 CM, SC = 200 KG/M2, L = 3,00 M - ADICIONAL DE 1 UN-AÇO- 6.3 MM , INCLUSIVE TELA SOLDADA 3.4MM 15X15CM</t>
  </si>
  <si>
    <t>6.4.3</t>
  </si>
  <si>
    <t>LAJE PRÉ-MOLDADA, APARENTE, INCLUSIVE CAPEAMENTO E = 4 CM, SC = 200 KG/M2, L = 3,00 M - ADICIONAL DE 2 UN-AÇO- 6.3 MM , INCLUSIVE TELA SOLDADA 3.4MM 15X15CM</t>
  </si>
  <si>
    <t>6.4.4</t>
  </si>
  <si>
    <t>LAJE PRÉ-MOLDADA, APARENTE, INCLUSIVE CAPEAMENTO E = 4 CM, SC = 200 KG/M2, L = 4,00 M  - INCLUSIVE TELA SOLDADA 3.4MM 15X15CM</t>
  </si>
  <si>
    <t>6.4.5</t>
  </si>
  <si>
    <t>LAJE PRÉ-MOLDADA, APARENTE, INCLUSIVE CAPEAMENTO E = 4 CM, SC = 200 KG/M2, L = 4,00 M  - ADICIONAL DE 1 UN-AÇO- 5.0 MM , INCLUSIVE TELA SOLDADA 3.4MM 15X15CM</t>
  </si>
  <si>
    <t>6.4.6</t>
  </si>
  <si>
    <t>LAJE PRÉ-MOLDADA, APARENTE, INCLUSIVE CAPEAMENTO E = 4 CM, SC = 200 KG/M2, L = 4,00 M  - ADICIONAL DE 2 UN-AÇO- 5.0 MM , INCLUSIVE TELA SOLDADA 3.4MM 15X15CM</t>
  </si>
  <si>
    <t>6.4.7</t>
  </si>
  <si>
    <t>LAJE PRÉ-MOLDADA, APARENTE, INCLUSIVE CAPEAMENTO E = 4 CM, SC = 200 KG/M2, L = 5,00 M - ADICIONAL DE 1 UN-AÇO- 5.0 MM , INCLUSIVE TELA SOLDADA 3.4MM 15X15CM</t>
  </si>
  <si>
    <t>6.4.8</t>
  </si>
  <si>
    <t>LAJE PRÉ-MOLDADA, APARENTE, INCLUSIVE CAPEAMENTO E = 4 CM, SC = 200 KG/M2, L = 5,00 M - ADICIONAL DE 2 UN-AÇO- 5.0 MM , INCLUSIVE TELA SOLDADA 3.4MM 15X15CM</t>
  </si>
  <si>
    <t>7.0</t>
  </si>
  <si>
    <t>ALVENARIAS DIVISÕES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</si>
  <si>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</si>
  <si>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</si>
  <si>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</si>
  <si>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</si>
  <si>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</si>
  <si>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</si>
  <si>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</si>
  <si>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</si>
  <si>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</si>
  <si>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</si>
  <si>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8.0</t>
  </si>
  <si>
    <t>REVESTIMENTOS</t>
  </si>
  <si>
    <t>8.1</t>
  </si>
  <si>
    <t>ED-50728</t>
  </si>
  <si>
    <t>8.2</t>
  </si>
  <si>
    <t>8.3</t>
  </si>
  <si>
    <t>8.4</t>
  </si>
  <si>
    <t>8.5</t>
  </si>
  <si>
    <t>8.6</t>
  </si>
  <si>
    <t>9.0</t>
  </si>
  <si>
    <t>PISO</t>
  </si>
  <si>
    <t>9.1</t>
  </si>
  <si>
    <t>9.2</t>
  </si>
  <si>
    <t>ED-50544</t>
  </si>
  <si>
    <t>9.3</t>
  </si>
  <si>
    <t>9.4</t>
  </si>
  <si>
    <t>9.5</t>
  </si>
  <si>
    <t>9.6</t>
  </si>
  <si>
    <t>ED-51145</t>
  </si>
  <si>
    <t>9.7</t>
  </si>
  <si>
    <t>9.8</t>
  </si>
  <si>
    <t>PINTURA</t>
  </si>
  <si>
    <t>10.1</t>
  </si>
  <si>
    <t>10.2</t>
  </si>
  <si>
    <t>10.3</t>
  </si>
  <si>
    <t>10.4</t>
  </si>
  <si>
    <t>ED-50520</t>
  </si>
  <si>
    <t>10.5</t>
  </si>
  <si>
    <t>10.6</t>
  </si>
  <si>
    <t>17.25.04</t>
  </si>
  <si>
    <t>10.7</t>
  </si>
  <si>
    <t>PINTURA ESMALTE ACETINADO S/ MASSA EM PAREDE S/ SELADOR ACRÍLICO</t>
  </si>
  <si>
    <t>COBERTURA</t>
  </si>
  <si>
    <t>11.1</t>
  </si>
  <si>
    <t>11.2</t>
  </si>
  <si>
    <t>11.3</t>
  </si>
  <si>
    <t>11.4</t>
  </si>
  <si>
    <t>ED-50651</t>
  </si>
  <si>
    <t>11.5</t>
  </si>
  <si>
    <t>ED-50667</t>
  </si>
  <si>
    <t>11.6</t>
  </si>
  <si>
    <t>11.7</t>
  </si>
  <si>
    <t>ED-50923</t>
  </si>
  <si>
    <t>11.8</t>
  </si>
  <si>
    <t>ESQUADRIAS</t>
  </si>
  <si>
    <t>12.1</t>
  </si>
  <si>
    <t>MADEIRA</t>
  </si>
  <si>
    <t>12.1.1</t>
  </si>
  <si>
    <t>12.1.2</t>
  </si>
  <si>
    <t>12.1.3</t>
  </si>
  <si>
    <t>PORTA DE CORRER, 1 FOLHA, EM MADEIRA, DIM.: 0,90X2,10m.</t>
  </si>
  <si>
    <t>12.1.4</t>
  </si>
  <si>
    <t>PORTA DE ABRIR, 2 FOLHAS, EM MADEIRA PINTADA, DIM.: 1,00X2,10m.</t>
  </si>
  <si>
    <t>12.2</t>
  </si>
  <si>
    <t>ALUMÍNIO</t>
  </si>
  <si>
    <t>12.2.1</t>
  </si>
  <si>
    <t xml:space="preserve">JANELA DE ALUMÍNIO TIPO MAXIM-AR, COM VIDROS 4 MM, BATENTE E FERRAGENS. EXCLUSIVE ALIZAR, ACABAMENTO E CONTRAMARCO. FORNECIMENTO E INSTALAÇÃO.  100 X 80 CM </t>
  </si>
  <si>
    <t>12.2.2</t>
  </si>
  <si>
    <t xml:space="preserve">JANELA DE ALUMÍNIO TIPO MAXIM-AR, COM VIDROS 4 MM, BATENTE E FERRAGENS. EXCLUSIVE ALIZAR, ACABAMENTO E CONTRAMARCO. FORNECIMENTO E INSTALAÇÃO.  200 X 80 CM </t>
  </si>
  <si>
    <t>12.2.3</t>
  </si>
  <si>
    <t xml:space="preserve">JANELA DE ALUMÍNIO TIPO MAXIM-AR, COM VIDROS 4 MM, BATENTE E FERRAGENS. EXCLUSIVE ALIZAR, ACABAMENTO E CONTRAMARCO. FORNECIMENTO E INSTALAÇÃO.  200 X 220 CM </t>
  </si>
  <si>
    <t>12.2.4</t>
  </si>
  <si>
    <t xml:space="preserve">JANELA DE ALUMÍNIO TIPO MAXIM-AR, COM VIDROS 4 MM, BATENTE E FERRAGENS. EXCLUSIVE ALIZAR, ACABAMENTO E CONTRAMARCO. FORNECIMENTO E INSTALAÇÃO.  150 X 80 CM </t>
  </si>
  <si>
    <t>12.2.5</t>
  </si>
  <si>
    <t xml:space="preserve">JANELA DE ALUMÍNIO TIPO MAXIM-AR, COM VIDROS 4 MM, BATENTE E FERRAGENS. EXCLUSIVE ALIZAR, ACABAMENTO E CONTRAMARCO. FORNECIMENTO E INSTALAÇÃO.  100 X 40 CM </t>
  </si>
  <si>
    <t>12.2.6</t>
  </si>
  <si>
    <t xml:space="preserve">JANELA DE ALUMÍNIO TIPO MAXIM-AR, COM VIDROS 4 MM, BATENTE E FERRAGENS. EXCLUSIVE ALIZAR, ACABAMENTO E CONTRAMARCO. FORNECIMENTO E INSTALAÇÃO.  75 X 80 CM </t>
  </si>
  <si>
    <t>ED-50961</t>
  </si>
  <si>
    <t>12.2.7</t>
  </si>
  <si>
    <t>12.2.8</t>
  </si>
  <si>
    <t>FECHAMENTO EM VIDRO TEMPERADO 10 MM - 5,10X2,56</t>
  </si>
  <si>
    <t>12.2.9</t>
  </si>
  <si>
    <t>FECHAMENTO EM VIDRO TEMPERADO 10 MM - 7,30X2,92</t>
  </si>
  <si>
    <t>12.2.10</t>
  </si>
  <si>
    <t>FECHAMENTO EM VIDRO TEMPERADO 10 MM - 1,80X2,10</t>
  </si>
  <si>
    <t>12.2.11</t>
  </si>
  <si>
    <t>12.2.12</t>
  </si>
  <si>
    <t>PORTA EM ALUMÍNIO DE ABRIR TIPO VENEZIANA COM GUARNIÇÃO, FIXAÇÃO COM PARAFUSOS - FORNECIMENTO E INSTALAÇÃO. AF_12/2019 - 0,70 X 2,10M</t>
  </si>
  <si>
    <t>12.2.13</t>
  </si>
  <si>
    <t>PORTA EM ALUMÍNIO DE ABRIR TIPO VENEZIANA COM GUARNIÇÃO, FIXAÇÃO COM PARAFUSOS - FORNECIMENTO E INSTALAÇÃO. AF_12/2019 - 2,40 X 2,10 M</t>
  </si>
  <si>
    <t>12.2.14</t>
  </si>
  <si>
    <t>PORTA EM ALUMÍNIO DE ABRIR TIPO VENEZIANA COM GUARNIÇÃO, FIXAÇÃO COM PARAFUSOS - FORNECIMENTO E INSTALAÇÃO. AF_12/2019 - 0,80 X 1,50 M</t>
  </si>
  <si>
    <t>INSTALAÇÃO HIDRO-SANITÁRIA</t>
  </si>
  <si>
    <t>13.1</t>
  </si>
  <si>
    <t>ALIMENTAÇÃO</t>
  </si>
  <si>
    <t>10.29.01</t>
  </si>
  <si>
    <t>13.1.1</t>
  </si>
  <si>
    <t>13.1.2</t>
  </si>
  <si>
    <t>13.1.3</t>
  </si>
  <si>
    <t>13.1.4</t>
  </si>
  <si>
    <t>13.1.5</t>
  </si>
  <si>
    <t>13.2</t>
  </si>
  <si>
    <t>ESGOTO</t>
  </si>
  <si>
    <t>10.35.70</t>
  </si>
  <si>
    <t>13.2.1</t>
  </si>
  <si>
    <t>CAIXA .DE GORDURA PRÉ-FABRICADA DUPLA    D=600MMX800MM</t>
  </si>
  <si>
    <t>ED-49883</t>
  </si>
  <si>
    <t>13.2.2</t>
  </si>
  <si>
    <t>13.2.3</t>
  </si>
  <si>
    <t>13.2.4</t>
  </si>
  <si>
    <t>73.52.05</t>
  </si>
  <si>
    <t>13.2.5</t>
  </si>
  <si>
    <t>13.2.6</t>
  </si>
  <si>
    <t>13.2.7</t>
  </si>
  <si>
    <t>CURVA CURTA 45 LONGA GRAUS, PVC, SERIE NORMAL, ESGOTO PREDIAL, DN 100 MM, JUNTA ELÁSTICA, FORNECIDO E INSTALADO EM RAMAL DE DESCARGA OU RAMAL DE ESGOTO SANITÁRIO.</t>
  </si>
  <si>
    <t>13.2.8</t>
  </si>
  <si>
    <t>13.2.9</t>
  </si>
  <si>
    <t>13.2.10</t>
  </si>
  <si>
    <t>13.2.11</t>
  </si>
  <si>
    <t>13.2.12</t>
  </si>
  <si>
    <t>13.2.13</t>
  </si>
  <si>
    <t>13.2.14</t>
  </si>
  <si>
    <t>13.2.15</t>
  </si>
  <si>
    <t>JOELHO 90 GRAUS, PVC, SERIE NORMAL, ESGOTO PREDIAL, DN 40 MM, JUNTA SOLDÁVEL, FORNECIDO E INSTALADO EM RAMAL DE DESCARGA OU RAMAL DE ESGOTO SANITÁRIO. C/ANEL DE BORRACHA</t>
  </si>
  <si>
    <t>13.2.16</t>
  </si>
  <si>
    <t>JUNÇÃO SIMPLES, PVC, SERIE NORMAL, ESGOTO PREDIAL, DN 100 X 50 MM, JUNTA ELÁSTICA, FORNECIDO E INSTALADO EM RAMAL DE DESCARGA OU RAMAL DE ESGOTO SANITÁRIO.</t>
  </si>
  <si>
    <t>13.2.17</t>
  </si>
  <si>
    <t>13.2.18</t>
  </si>
  <si>
    <t>13.2.19</t>
  </si>
  <si>
    <t>13.2.20</t>
  </si>
  <si>
    <t>JUNÇÃO SIMPLES, PVC, SERIE NORMAL, ESGOTO PREDIAL, DN 75 X 50 MM, JUNTA ELÁSTICA, FORNECIDO E INSTALADO EM RAMAL DE DESCARGA OU RAMAL DE ESGOTO SANITÁRIO.</t>
  </si>
  <si>
    <t>13.2.21</t>
  </si>
  <si>
    <t>13.2.22</t>
  </si>
  <si>
    <t>13.2.23</t>
  </si>
  <si>
    <t>13.2.24</t>
  </si>
  <si>
    <t>13.2.25</t>
  </si>
  <si>
    <t>13.2.26</t>
  </si>
  <si>
    <t>13.2.27</t>
  </si>
  <si>
    <t>13.2.28</t>
  </si>
  <si>
    <t>13.3</t>
  </si>
  <si>
    <t>PLUVIAL</t>
  </si>
  <si>
    <t>ED-49915</t>
  </si>
  <si>
    <t>13.3.1</t>
  </si>
  <si>
    <t>13.3.2</t>
  </si>
  <si>
    <t>13.3.3</t>
  </si>
  <si>
    <t>13.3.4</t>
  </si>
  <si>
    <t>13.3.5</t>
  </si>
  <si>
    <t>13.3.6</t>
  </si>
  <si>
    <t>13.4</t>
  </si>
  <si>
    <t>VENTILAÇÃO</t>
  </si>
  <si>
    <t>13.4.1</t>
  </si>
  <si>
    <t>13.4.2</t>
  </si>
  <si>
    <t>13.4.3</t>
  </si>
  <si>
    <t>13.4.4</t>
  </si>
  <si>
    <t>10.48.40</t>
  </si>
  <si>
    <t>13.4.5</t>
  </si>
  <si>
    <t>13.4.6</t>
  </si>
  <si>
    <t>13.4.7</t>
  </si>
  <si>
    <t>TE, PVC, SERIE NORMAL, ESGOTO PREDIAL, DN 100 X 50 MM, JUNTA ELÁSTICA, FORNECIDO E INSTALADO EM PRUMADA DE ESGOTO SANITÁRIO OU VENTILAÇÃO.</t>
  </si>
  <si>
    <t>13.4.8</t>
  </si>
  <si>
    <t>13.5</t>
  </si>
  <si>
    <t>ÁGUA FRIA</t>
  </si>
  <si>
    <t>ED-50323</t>
  </si>
  <si>
    <t>13.5.1</t>
  </si>
  <si>
    <t>13.5.2</t>
  </si>
  <si>
    <t>13.5.3</t>
  </si>
  <si>
    <t>13.5.4</t>
  </si>
  <si>
    <t>13.5.5</t>
  </si>
  <si>
    <t>13.5.6</t>
  </si>
  <si>
    <t>13.5.7</t>
  </si>
  <si>
    <t>13.5.8</t>
  </si>
  <si>
    <t>13.5.9</t>
  </si>
  <si>
    <t>13.5.10</t>
  </si>
  <si>
    <t>ED-50309</t>
  </si>
  <si>
    <t>13.5.11</t>
  </si>
  <si>
    <t>13.5.12</t>
  </si>
  <si>
    <t>10.27.47</t>
  </si>
  <si>
    <t>13.5.13</t>
  </si>
  <si>
    <t>13.5.14</t>
  </si>
  <si>
    <t>13.5.15</t>
  </si>
  <si>
    <t>13.5.16</t>
  </si>
  <si>
    <t>13.5.17</t>
  </si>
  <si>
    <t>13.5.18</t>
  </si>
  <si>
    <t>BUCHA DE REDUÇÃO DE PVC, SOLDÁVEL, CURTA, COM 32 X 25 MM, PARA ÁGUA FRIA PREDIAL</t>
  </si>
  <si>
    <t>13.5.19</t>
  </si>
  <si>
    <t>BUCHA DE REDUÇÃO DE PVC, SOLDÁVEL, CURTA, COM 60 X 50 MM, PARA ÁGUA FRIA PREDIAL</t>
  </si>
  <si>
    <t>13.5.20</t>
  </si>
  <si>
    <t>BUCHA DE REDUÇÃO DE PVC, SOLDÁVEL, LONGA, COM 50 X 32 MM, PARA ÁGUA FRIA PREDIAL</t>
  </si>
  <si>
    <t>13.5.21</t>
  </si>
  <si>
    <t>13.5.22</t>
  </si>
  <si>
    <t>13.5.23</t>
  </si>
  <si>
    <t>13.5.24</t>
  </si>
  <si>
    <t>13.5.25</t>
  </si>
  <si>
    <t>13.5.26</t>
  </si>
  <si>
    <t>13.5.27</t>
  </si>
  <si>
    <t>13.5.28</t>
  </si>
  <si>
    <t>13.5.29</t>
  </si>
  <si>
    <t>13.5.30</t>
  </si>
  <si>
    <t>13.5.31</t>
  </si>
  <si>
    <t>13.5.32</t>
  </si>
  <si>
    <t>13.5.33</t>
  </si>
  <si>
    <t>13.5.34</t>
  </si>
  <si>
    <t>13.5.35</t>
  </si>
  <si>
    <t>13.5.36</t>
  </si>
  <si>
    <t>13.5.37</t>
  </si>
  <si>
    <t>13.5.38</t>
  </si>
  <si>
    <t>13.5.39</t>
  </si>
  <si>
    <t>TÊ DE REDUÇÃO, PVC, SOLDÁVEL, DN 50MM X 32MM, INSTALADO EM PRUMADA DE ÁGUA - FORNECIMENTO E INSTALAÇÃO.</t>
  </si>
  <si>
    <t>13.5.40</t>
  </si>
  <si>
    <t>13.5.41</t>
  </si>
  <si>
    <t>13.5.42</t>
  </si>
  <si>
    <t>13.5.43</t>
  </si>
  <si>
    <t>CAIXA D'ÁGUA  DE FIBRA DE VIDRO 5000 L - FORNECIMENTO E INSTALAÇÃO</t>
  </si>
  <si>
    <t>INSTALAÇÃO ELÉTRICA</t>
  </si>
  <si>
    <t>ED-49004</t>
  </si>
  <si>
    <t>14.1</t>
  </si>
  <si>
    <t>CABO DE COBRE FLEXÍVEL, CLASSE 5, ISOLAMENTO TIPO EPR/HEPR, NÃO HALOGENADO, ANTICHAMA, TERMOFIXO, UNIPOLAR, SEÇÃO 25 MM2, 90°C, 0,6/1KV - AZUL CLARO</t>
  </si>
  <si>
    <t>14.2</t>
  </si>
  <si>
    <t>CABO DE COBRE FLEXÍVEL, CLASSE 5, ISOLAMENTO TIPO EPR/HEPR, NÃO HALOGENADO, ANTICHAMA, TERMOFIXO, UNIPOLAR, SEÇÃO 25 MM2, 90°C, 0,6/1KV - PRETO</t>
  </si>
  <si>
    <t>14.3</t>
  </si>
  <si>
    <t>CABO DE COBRE FLEXÍVEL, CLASSE 5, ISOLAMENTO TIPO EPR/HEPR, NÃO HALOGENADO, ANTICHAMA, TERMOFIXO, UNIPOLAR, SEÇÃO 25 MM2, 90°C, 0,6/1KV - VERDE</t>
  </si>
  <si>
    <t>ED-49001</t>
  </si>
  <si>
    <t>14.4</t>
  </si>
  <si>
    <t>CABO DE COBRE FLEXÍVEL, CLASSE 5, ISOLAMENTO TIPO EPR/HEPR, NÃO HALOGENADO, ANTICHAMA, TERMOFIXO, UNIPOLAR, SEÇÃO 16 MM2, 90°C, 0,6/1KV - VERDE</t>
  </si>
  <si>
    <t>ED-48995</t>
  </si>
  <si>
    <t>14.5</t>
  </si>
  <si>
    <t>CABO DE COBRE FLEXÍVEL, CLASSE 5, ISOLAMENTO TIPO EPR/HEPR, NÃO HALOGENADO, ANTICHAMA, TERMOFIXO, UNIPOLAR, SEÇÃO 6 MM2, 90°C, 0,6/1KV - AZUL CLARO</t>
  </si>
  <si>
    <t>14.6</t>
  </si>
  <si>
    <t>CABO DE COBRE FLEXÍVEL, CLASSE 5, ISOLAMENTO TIPO EPR/HEPR, NÃO HALOGENADO, ANTICHAMA, TERMOFIXO, UNIPOLAR, SEÇÃO 6 MM2, 90°C, 0,6/1KV - PRETO</t>
  </si>
  <si>
    <t>14.7</t>
  </si>
  <si>
    <t>CABO DE COBRE FLEXÍVEL, CLASSE 5, ISOLAMENTO TIPO EPR/HEPR, NÃO HALOGENADO, ANTICHAMA, TERMOFIXO, UNIPOLAR, SEÇÃO 6 MM2, 90°C, 0,6/1KV - VERDE</t>
  </si>
  <si>
    <t>14.8</t>
  </si>
  <si>
    <t>CABO DE COBRE FLEXÍVEL ISOLADO, 6 MM², ANTI-CHAMA 450/750 V, PARA CIRCUITOS TERMINAIS - FORNECIMENTO E INSTALAÇÃO. AF_12/2015 - VERMELHO</t>
  </si>
  <si>
    <t>ED-49010</t>
  </si>
  <si>
    <t>14.9</t>
  </si>
  <si>
    <t>CABO DE COBRE FLEXÍVEL, CLASSE 5, ISOLAMENTO TIPO EPR/HEPR, NÃO HALOGENADO, ANTICHAMA, TERMOFIXO, UNIPOLAR, SEÇÃO 50 MM2, 90°C, 0,6/1KV - AZUL CLARO</t>
  </si>
  <si>
    <t>14.10</t>
  </si>
  <si>
    <t>CABO DE COBRE FLEXÍVEL, CLASSE 5, ISOLAMENTO TIPO EPR/HEPR, NÃO HALOGENADO, ANTICHAMA, TERMOFIXO, UNIPOLAR, SEÇÃO 50 MM2, 90°C, 0,6/1KV - PRETO</t>
  </si>
  <si>
    <t>14.11</t>
  </si>
  <si>
    <t>CABO DE COBRE FLEXÍVEL ISOLADO, 1,5 MM², ANTI-CHAMA 450/750 V, PARA CIRCUITOS TERMINAIS - FORNECIMENTO E INSTALAÇÃO. AF_12/2015 - AMARELO</t>
  </si>
  <si>
    <t>14.12</t>
  </si>
  <si>
    <t>CABO DE COBRE FLEXÍVEL ISOLADO, 1,5 MM², ANTI-CHAMA 450/750 V, PARA CIRCUITOS TERMINAIS - FORNECIMENTO E INSTALAÇÃO. AF_12/2015 - AZUL CLARO</t>
  </si>
  <si>
    <t>14.13</t>
  </si>
  <si>
    <t>CABO DE COBRE FLEXÍVEL ISOLADO, 1,5 MM², ANTI-CHAMA 450/750 V, PARA CIRCUITOS TERMINAIS - FORNECIMENTO E INSTALAÇÃO. AF_12/2015 - PRETO</t>
  </si>
  <si>
    <t>14.14</t>
  </si>
  <si>
    <t>CABO DE COBRE FLEXÍVEL ISOLADO, 1,5 MM², ANTI-CHAMA 450/750 V, PARA CIRCUITOS TERMINAIS - FORNECIMENTO E INSTALAÇÃO. AF_12/2015 - VERDE</t>
  </si>
  <si>
    <t>14.15</t>
  </si>
  <si>
    <t>CABO DE COBRE FLEXÍVEL ISOLADO, 2,5 MM², ANTI-CHAMA 450/750 V, PARA CIRCUITOS TERMINAIS - FORNECIMENTO E INSTALAÇÃO. AF_12/2015 AZUL CLARO</t>
  </si>
  <si>
    <t>14.16</t>
  </si>
  <si>
    <t>CABO DE COBRE FLEXÍVEL ISOLADO, 2,5 MM², ANTI-CHAMA 450/750 V, PARA CIRCUITOS TERMINAIS - FORNECIMENTO E INSTALAÇÃO. AF_12/2015 - PRETO</t>
  </si>
  <si>
    <t>14.17</t>
  </si>
  <si>
    <t>CABO DE COBRE FLEXÍVEL ISOLADO, 2,5 MM², ANTI-CHAMA 450/750 V, PARA CIRCUITOS TERMINAIS - FORNECIMENTO E INSTALAÇÃO. AF_12/2015 - VERDE</t>
  </si>
  <si>
    <t>14.18</t>
  </si>
  <si>
    <t>CABO DE COBRE FLEXÍVEL ISOLADO, 4 MM², ANTI-CHAMA 450/750 V, PARA CIRCUITOS TERMINAIS - FORNECIMENTO E INSTALAÇÃO. AF_12/2015 - AZUL CLARO</t>
  </si>
  <si>
    <t>14.19</t>
  </si>
  <si>
    <t>CABO DE COBRE FLEXÍVEL ISOLADO, 4 MM², ANTI-CHAMA 450/750 V, PARA CIRCUITOS TERMINAIS - FORNECIMENTO E INSTALAÇÃO. AF_12/2015 - PRETO</t>
  </si>
  <si>
    <t>14.20</t>
  </si>
  <si>
    <t>CABO DE COBRE FLEXÍVEL ISOLADO, 4 MM², ANTI-CHAMA 450/750 V, PARA CIRCUITOS TERMINAIS - FORNECIMENTO E INSTALAÇÃO. AF_12/2015 - VERDE</t>
  </si>
  <si>
    <t>14.21</t>
  </si>
  <si>
    <t>14.22</t>
  </si>
  <si>
    <t>14.23</t>
  </si>
  <si>
    <t>11.14.09</t>
  </si>
  <si>
    <t>14.24</t>
  </si>
  <si>
    <t>CAIXA DE PASSAGEM P/ PISO 100X100X60MM -WETZEL OU EQUIVALENTE</t>
  </si>
  <si>
    <t>11.14.14</t>
  </si>
  <si>
    <t>14.25</t>
  </si>
  <si>
    <t>CAIXA DE PASSAGEM P/PISO 400X400X200MM-WETZEL OU EQUIVALENTE</t>
  </si>
  <si>
    <t>14.26</t>
  </si>
  <si>
    <t>14.27</t>
  </si>
  <si>
    <t>14.28</t>
  </si>
  <si>
    <t>PLACA 2X4" COM FURO CENTRAL</t>
  </si>
  <si>
    <t>14.29</t>
  </si>
  <si>
    <t>14.30</t>
  </si>
  <si>
    <t>14.31</t>
  </si>
  <si>
    <t>14.32</t>
  </si>
  <si>
    <t>14.33</t>
  </si>
  <si>
    <t>14.34</t>
  </si>
  <si>
    <t>14.35</t>
  </si>
  <si>
    <t>PLACA UNHA 4"X4" -  2 TOMADAS - CAIXA 4"X4" PVC</t>
  </si>
  <si>
    <t>14.36</t>
  </si>
  <si>
    <t xml:space="preserve"> CAIXA 4"X4" PVC</t>
  </si>
  <si>
    <t>ED-49197</t>
  </si>
  <si>
    <t>14.37</t>
  </si>
  <si>
    <t>ED-49497</t>
  </si>
  <si>
    <t>14.38</t>
  </si>
  <si>
    <t>11.83.13</t>
  </si>
  <si>
    <t>14.39</t>
  </si>
  <si>
    <t>14.40</t>
  </si>
  <si>
    <t>CONECTOR SPLIT-BOLT 16 MM²</t>
  </si>
  <si>
    <t>14.41</t>
  </si>
  <si>
    <t>LUMINÁRIA LED DE 90W/127-220V - MIN 10.000 LM - 4K - PARA ILUMINAÇÃO PÚBLICA - COM RELÉ FOTOELÉTRICO 1000W</t>
  </si>
  <si>
    <t>14.42</t>
  </si>
  <si>
    <t>SUPORTE PARA 1 LUMINÁRIAS IP - INSTALAÇÃO NO TOPO DO POSTE TELECÔNICO DE AÇO GALVANIZADO</t>
  </si>
  <si>
    <t>14.43</t>
  </si>
  <si>
    <t>SUPORTE PARA 2 LUMINÁRIAS IP - INSTALAÇÃO NO TOPO DO POSTE TELECÔNICO DE AÇO GALVANIZADO</t>
  </si>
  <si>
    <t>14.44</t>
  </si>
  <si>
    <t>14.45</t>
  </si>
  <si>
    <t>ELETRODUTO FLEXÍVEL CORRUGADO, PVC, DN 32 MM (1"), PARA CIRCUITOS TERMINAIS, INSTALADO EM FORRO - FORNECIMENTO E INSTALAÇÃO. AF_12/2015</t>
  </si>
  <si>
    <t>14.46</t>
  </si>
  <si>
    <t>FITA PERIGO DE TENSÃO</t>
  </si>
  <si>
    <t>14.47</t>
  </si>
  <si>
    <t>ED-49228</t>
  </si>
  <si>
    <t>14.48</t>
  </si>
  <si>
    <t>ED-49230</t>
  </si>
  <si>
    <t>14.49</t>
  </si>
  <si>
    <t>ED-49232</t>
  </si>
  <si>
    <t>14.50</t>
  </si>
  <si>
    <t>ED-49281</t>
  </si>
  <si>
    <t>14.51</t>
  </si>
  <si>
    <t>ED-49272</t>
  </si>
  <si>
    <t>14.52</t>
  </si>
  <si>
    <t>14.53</t>
  </si>
  <si>
    <t>ED-49270</t>
  </si>
  <si>
    <t>14.54</t>
  </si>
  <si>
    <t>ED-49271</t>
  </si>
  <si>
    <t>14.55</t>
  </si>
  <si>
    <t>ED-49265</t>
  </si>
  <si>
    <t>14.56</t>
  </si>
  <si>
    <t>ED-49284</t>
  </si>
  <si>
    <t>14.57</t>
  </si>
  <si>
    <t>ED-49287</t>
  </si>
  <si>
    <t>14.58</t>
  </si>
  <si>
    <t>ED-49291</t>
  </si>
  <si>
    <t>14.59</t>
  </si>
  <si>
    <t>11.93.02</t>
  </si>
  <si>
    <t>14.60</t>
  </si>
  <si>
    <t>ED-15115</t>
  </si>
  <si>
    <t>14.61</t>
  </si>
  <si>
    <t>14.62</t>
  </si>
  <si>
    <t>14.63</t>
  </si>
  <si>
    <t>14.64</t>
  </si>
  <si>
    <t>14.65</t>
  </si>
  <si>
    <t>14.66</t>
  </si>
  <si>
    <t>14.67</t>
  </si>
  <si>
    <t>14.68</t>
  </si>
  <si>
    <t>ED-13337</t>
  </si>
  <si>
    <t>14.69</t>
  </si>
  <si>
    <t>ED-13338</t>
  </si>
  <si>
    <t>14.70</t>
  </si>
  <si>
    <t>ED-49402</t>
  </si>
  <si>
    <t>14.71</t>
  </si>
  <si>
    <t>14.72</t>
  </si>
  <si>
    <t>QUADRO DE DISTRIBUIÇÃO DE ENERGIA EM CHAPA DE AÇO GALVANIZADO, DE EMBUTIR, COM BARRAMENTO TRIFÁSICO, PARA 30 DISJUNTORES DIN 225A -+2IDR BIPOLAR FORNECIMENTO E INSTALAÇÃO. FORNECIMENTO E INSTALAÇÃO.</t>
  </si>
  <si>
    <t>14.73</t>
  </si>
  <si>
    <t>14.74</t>
  </si>
  <si>
    <t>QUADRO DE DISTRIBUIÇÃO DE ENERGIA EM CHAPA DE AÇO GALVANIZADO, DE EMBUTIR, COM BARRAMENTO TRIFÁSICO, PARA 30 DISJUNTORES DIN 150A - +2IDR BIPOLAR FORNECIMENTO E INSTALAÇÃO.</t>
  </si>
  <si>
    <t>14.75</t>
  </si>
  <si>
    <t>CONECTOR ESTRUTURAL COM REGULAGEM</t>
  </si>
  <si>
    <t>14.76</t>
  </si>
  <si>
    <t>ABRAÇADEIRA DE NAYLON PARA FIXAÇÃO DE CONDUTORES</t>
  </si>
  <si>
    <t>ED-20585</t>
  </si>
  <si>
    <t>14.77</t>
  </si>
  <si>
    <t>PADRÃO DE ENTRADA - CEMIG - TIPO C5 - CONFORME NORMA CEMIG ND 5.1 - PG 6-3, 3F+N, DISJ TRIF. IEC 125A, CONDUTORES #50MM² (PVC, 70°), 2 ELETRODOS DE ATERRAMENTO (HASTE CANTONEIRA) E CONDUTOR PROTEÇÃO #25MM² - PONTALETE/POSTE A DEFINIR. INSTALAÇÃO EM LADO OPOSTO DA REDE CEMIG.</t>
  </si>
  <si>
    <t>ED-49199</t>
  </si>
  <si>
    <t>14.78</t>
  </si>
  <si>
    <t>14.79</t>
  </si>
  <si>
    <t xml:space="preserve">ELETRODUTO FLEXÍVEL CORRUGADO, PEAD, DN 63 (2")  - FORNECIMENTO E INSTALAÇÃO. </t>
  </si>
  <si>
    <t>14.80</t>
  </si>
  <si>
    <t>ELETRODUTO FLEXÍVEL CORRUGADO, PEAD, DN 63 (2")  - FORNECIMENTO E INSTALAÇÃO.  ENVELOPADO EM CONCRETO</t>
  </si>
  <si>
    <t>14.81</t>
  </si>
  <si>
    <t>14.82</t>
  </si>
  <si>
    <t>ETIQUETA DE TENSÃO C/ 18 UNIDADES</t>
  </si>
  <si>
    <t>CABEAMENTO ESTRUTURADO</t>
  </si>
  <si>
    <t>ED-15762</t>
  </si>
  <si>
    <t>15.1</t>
  </si>
  <si>
    <t>ED-15752</t>
  </si>
  <si>
    <t>15.2</t>
  </si>
  <si>
    <t>ED-5630</t>
  </si>
  <si>
    <t>15.3</t>
  </si>
  <si>
    <t>ED-48365</t>
  </si>
  <si>
    <t>15.4</t>
  </si>
  <si>
    <t>15.5</t>
  </si>
  <si>
    <t>CONECTORES RJ45 CAT 5E - MACHO</t>
  </si>
  <si>
    <t>11.11.01</t>
  </si>
  <si>
    <t>15.6</t>
  </si>
  <si>
    <t>11.11.60</t>
  </si>
  <si>
    <t>15.7</t>
  </si>
  <si>
    <t>11.11.40</t>
  </si>
  <si>
    <t>15.8</t>
  </si>
  <si>
    <t>15.9</t>
  </si>
  <si>
    <t>SAÍDA HORIZONTAL PARA ELETRODUTO DE 3/4" P/ ELETROCALHA 100X50MM</t>
  </si>
  <si>
    <t>15.10</t>
  </si>
  <si>
    <t>SAÍDA HORIZONTAL PARA ELETRODUTO DE 2" P/ ELETROCALHA 100X50MM</t>
  </si>
  <si>
    <t>11.11.16</t>
  </si>
  <si>
    <t>15.11</t>
  </si>
  <si>
    <t>15.12</t>
  </si>
  <si>
    <t>15.13</t>
  </si>
  <si>
    <t>15.14</t>
  </si>
  <si>
    <t>15.15</t>
  </si>
  <si>
    <t>15.16</t>
  </si>
  <si>
    <t>15.17</t>
  </si>
  <si>
    <t>RACK DE 19" - 12U - PORTA DE ACRÍLICO CRISTAL - 670MM</t>
  </si>
  <si>
    <t>ED-48373</t>
  </si>
  <si>
    <t>15.18</t>
  </si>
  <si>
    <t>ED-48375</t>
  </si>
  <si>
    <t>15.19</t>
  </si>
  <si>
    <t>15.20</t>
  </si>
  <si>
    <t>BANDEJA ORGANIZADORA P/ RACK</t>
  </si>
  <si>
    <t>ED-48377</t>
  </si>
  <si>
    <t>15.21</t>
  </si>
  <si>
    <t>INSTALAÇÕES DE SEGURANÇA, PROTEÇÃO E COMBATE À INCÊNDIO</t>
  </si>
  <si>
    <t>16.1</t>
  </si>
  <si>
    <t>16.2</t>
  </si>
  <si>
    <t>16.3</t>
  </si>
  <si>
    <t>16.4</t>
  </si>
  <si>
    <t>SÍMBOLO: RETANGULAR FUNDO: VERDE PICTOGRAMA: FOTO LUMINESCENTE EM COR BRANCA FIXADA EM PAREDES / DIVISÓRIAS EM PONTOS DA ROTA DE FUGA. - CÓDIGO S2</t>
  </si>
  <si>
    <t>16.5</t>
  </si>
  <si>
    <t>ESQUERDA SÍMBOLO: RETANGULAR FUNDO: VERDE PICTOGRAMA: FOTOLUMINESCENTE EM COR BRANCA FIXADA ACIMA DA PORTA EM PONTOS DA ROTA DE FUGA.- CÓDIGO S3</t>
  </si>
  <si>
    <t>16.6</t>
  </si>
  <si>
    <t>SÍMBOLO: RETANGULAR FUNDO: VERDE PICTOGRAMA: FOTO LUMINESCENTE MENSAGEM: "SAÍDA" EM COR BRANCA FIXADA EM COLUNA / PILAR / PAREDE  EM PONTOS DA ROTA DE FUGA. - CÓDIGO S12</t>
  </si>
  <si>
    <t>16.7</t>
  </si>
  <si>
    <t>SÍMBOLO: RETANGULAR FUNDO: VERDE PICTOGRAMA: FOTO LUMINESCENTE MENSAGEM EM COR BRANCA FIXADA NA ENTRADA PRINCIPAL DA EDIFICAÇÃO- CÓDIGO M1</t>
  </si>
  <si>
    <t>16.8</t>
  </si>
  <si>
    <t>SÍMBOLO: RETANGULAR FUNDO: VERDE PICTOGRAMA: FOTOLUMINESCENTE MENSAGEM: "APERTE E EMPURRE" EM COR BRANCA FIXADA PROXIMO ASSAÍDAS DE EMERGÊNCIA - CÓDIGO M7</t>
  </si>
  <si>
    <t>16.9</t>
  </si>
  <si>
    <t>SÍMBOLO: QUADRADOFUNDO: VERMELHOPICTOGRAMA: FOTOLUMINESCENTE FIXADA ACIMA DOEXTINTOR DE INCÊNDIO - CÓDIGO E5</t>
  </si>
  <si>
    <t>AR COMPRIMIDO</t>
  </si>
  <si>
    <t>17.1</t>
  </si>
  <si>
    <t>COMPRESSOR ODONTOLÓGICO ISENTO DE ÓLEO; PRESSÃO 120psi/8bar; Q= 566 l/m; RESERVATÓRIO 150L; TENSÃO 220V; POTÊNCIA 4 HP</t>
  </si>
  <si>
    <t>17.3</t>
  </si>
  <si>
    <t>17.4</t>
  </si>
  <si>
    <t>ABRAÇADEIRA DE LATÃO TIPO D COM CUNHA Ø3/8"</t>
  </si>
  <si>
    <t>17.5</t>
  </si>
  <si>
    <t>TÊ RETO DE COBRE Ø 3/8"</t>
  </si>
  <si>
    <t>17.6</t>
  </si>
  <si>
    <t>CURVA RAIO LONGO 90° DE COBRE Ø 3/8"</t>
  </si>
  <si>
    <t>17.7</t>
  </si>
  <si>
    <t>FILTRO ODONTOLÓGICO E REGULADOR DE PRESSÃO 03 ESTÁGIOS COM FILTRO COALECENTE E FILTRO DE CARVÃO ATIVADO ROSCA Ø 1/4" + FILTRO DE CARVÃO ATIVADO</t>
  </si>
  <si>
    <t>17.8</t>
  </si>
  <si>
    <t>REGISTRO GAVETA EM COBRE Ø 1/4"</t>
  </si>
  <si>
    <t>17.9</t>
  </si>
  <si>
    <t>REGULADOR DE PRESSÃO PARA AR COMPRIMIDO 3/8"</t>
  </si>
  <si>
    <t>LOUÇAS, METAIS SANITÁRIOS E ACESSÓRIOS</t>
  </si>
  <si>
    <t>18.1</t>
  </si>
  <si>
    <t>18.2</t>
  </si>
  <si>
    <t>18.3</t>
  </si>
  <si>
    <t>BANCADA GRANITO CINZA  235 X 60 CM, COM CUBA DE EMBUTIR DE AÇO, VÁLVULA AMERICANA EM METAL, SIFÃO FLEXÍVEL EM PVC, ENGATE FLEXÍVEL 30 CM, TORNEIRA CROMADA LONGA, DE PAREDE, 1/2 OU 3/4, P/ COZINHA, PADRÃO POPULAR - FOR NEC. E INSTALAÇÃO.</t>
  </si>
  <si>
    <t>18.4</t>
  </si>
  <si>
    <t>BANCADA GRANITO CINZA  235 X 60 CM</t>
  </si>
  <si>
    <t>18.5</t>
  </si>
  <si>
    <t>BANCADA GRANITO CINZA  140 X 60 CM, COM CUBA DE EMBUTIR DE AÇO, VÁLVULA AMERICANA EM METAL, SIFÃO FLEXÍVEL EM PVC, ENGATE FLEXÍVEL 30 CM, TORNEIRA CROMADA LONGA, DE PAREDE, 1/2 OU 3/4, P/ COZINHA, PADRÃO POPULAR - FORNEC. E INSTALAÇÃO.</t>
  </si>
  <si>
    <t>18.6</t>
  </si>
  <si>
    <t>BANCADA GRANITO CINZA  170 X 60 CM, COM CUBA DE EMBUTIR DE AÇO, VÁLVULA AMERICANA EM METAL, SIFÃO FLEXÍVEL EM PVC, ENGATE FLEXÍVEL 30 CM, TORNEIRA CROMADA LONGA, DE PAREDE, 1/2 OU 3/4, P/ COZINHA, PADRÃO POPULAR - FORNEC. E INSTALAÇÃO.</t>
  </si>
  <si>
    <t>18.7</t>
  </si>
  <si>
    <t>BANCADA GRANITO CINZA  240 X 60 CM, COM CUBA DE EMBUTIR DE AÇO, VÁLVULA AMERICANA EM METAL, SIFÃO FLEXÍVEL EM PVC, ENGATE FLEXÍVEL 30 CM, TORNEIRA CROMADA LONGA, DE PAREDE, 1/2 OU 3/4, P/ COZINHA, PADRÃO POPULAR - FORNEC. E INSTALAÇÃO.</t>
  </si>
  <si>
    <t>18.8</t>
  </si>
  <si>
    <t>BANCADA/BANCA/PIA DE AÇO INOXIDÁVEL (AISI 430) COM 1 CUBA CENTRAL, COM VÁLVULA, LISA (SEM ESCORREDOR), DE *0,55 X 1,20* M</t>
  </si>
  <si>
    <t>18.9</t>
  </si>
  <si>
    <t>BANCADA/BANCA/PIA DE AÇO INOXIDÁVEL (AISI 430) COM 1 CUBA CENTRAL, COM VÁLVULA, LISA (SEM ESCORREDOR), DE *0,55 X 1,60* M</t>
  </si>
  <si>
    <t>18.10</t>
  </si>
  <si>
    <t>GRANITO PARA BANCADA, POLIDO, TIPO ANDORINHA/ QUARTZ/ CASTELO/ CORUMBÁ OU OUTROS EQUIVALENTES DA REGIÃO, E=  *2,5* CM</t>
  </si>
  <si>
    <t>18.11</t>
  </si>
  <si>
    <t>18.12</t>
  </si>
  <si>
    <t>18.13</t>
  </si>
  <si>
    <t>ED-50329</t>
  </si>
  <si>
    <t>18.14</t>
  </si>
  <si>
    <t>ED-50316</t>
  </si>
  <si>
    <t>18.15</t>
  </si>
  <si>
    <t>ED-48160</t>
  </si>
  <si>
    <t>18.16</t>
  </si>
  <si>
    <t>18.17</t>
  </si>
  <si>
    <t>ED-48180</t>
  </si>
  <si>
    <t>18.18</t>
  </si>
  <si>
    <t>ED-48181</t>
  </si>
  <si>
    <t>18.19</t>
  </si>
  <si>
    <t>18.20</t>
  </si>
  <si>
    <t>18.21</t>
  </si>
  <si>
    <t>10.47.03</t>
  </si>
  <si>
    <t>18.22</t>
  </si>
  <si>
    <t>ED-48156</t>
  </si>
  <si>
    <t>18.23</t>
  </si>
  <si>
    <t>10.46.05</t>
  </si>
  <si>
    <t>18.24</t>
  </si>
  <si>
    <t>TANQUE DE AÇO INOX COM 1 BOJO  63 X 51 CM</t>
  </si>
  <si>
    <t>OBRAS COMPLEMENTARES</t>
  </si>
  <si>
    <t>13.38.30</t>
  </si>
  <si>
    <t>19.1</t>
  </si>
  <si>
    <t>19.2</t>
  </si>
  <si>
    <t>PORTÃO GRADIL NYLOFOR INCLUSIVE POSTE OU EQUIVALENTE -2,20X2,50M</t>
  </si>
  <si>
    <t>19.3</t>
  </si>
  <si>
    <t>PORTÃO GRADIL NYLOFOR INCLUSIVE POSTE OU EQUIVALENTE -3,00X2,50M</t>
  </si>
  <si>
    <t>ED-50314</t>
  </si>
  <si>
    <t>19.4</t>
  </si>
  <si>
    <t>19.5</t>
  </si>
  <si>
    <t>19.6</t>
  </si>
  <si>
    <t>19.7</t>
  </si>
  <si>
    <t>21.11.18</t>
  </si>
  <si>
    <t>19.8</t>
  </si>
  <si>
    <t>MURO DIVISA ALV.INCL.SAPATA 1:3:6 30X40CM E CHAPÉU TIJOLO FURADO ESP=10CM, REBOCADO E PINTADO H=2,50M</t>
  </si>
  <si>
    <t>ED-50437</t>
  </si>
  <si>
    <t>19.9</t>
  </si>
  <si>
    <t>19.10</t>
  </si>
  <si>
    <t>19.11</t>
  </si>
  <si>
    <t>ED-50518</t>
  </si>
  <si>
    <t>19.12</t>
  </si>
  <si>
    <t>17.50.01</t>
  </si>
  <si>
    <t>19.13</t>
  </si>
  <si>
    <t>15.22.11</t>
  </si>
  <si>
    <t>19.14</t>
  </si>
  <si>
    <t>PISO 20 X 20 CM, TÁTIL EM COR AMARELA/VERMELHA</t>
  </si>
  <si>
    <t>COBERTURA COM REVESTIMENTO DE POLICARBONATO ALVEOLAR COR BRONZE MEDIDAS DE 7850 X 3120 MM, PINTURA FUNDO CINZA, ESMALTE SINTÉTICO - FORNECIMENTO E INSTALAÇÃO</t>
  </si>
  <si>
    <t>COBERTURA COM REVESTIMENTO DE POLICARBONATO ALVEOLAR COR BRONZE MEDIDAS DE 5700 X 3800 MM, PINTURA FUNDO CINZA, ESMALTE SINTÉTICO - FORNECIMENTO E INSTALAÇÃO</t>
  </si>
  <si>
    <t>LIMPEZA DA OBRA</t>
  </si>
  <si>
    <t>ED-50266</t>
  </si>
  <si>
    <t>20.1</t>
  </si>
  <si>
    <t>Orçamento</t>
  </si>
  <si>
    <t>CRONOGRAMA FÍSICO FINANCEIRO</t>
  </si>
  <si>
    <t>ITEM</t>
  </si>
  <si>
    <t>DESCRIÇÃO</t>
  </si>
  <si>
    <t>PESO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</si>
  <si>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</si>
  <si>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</si>
  <si>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</si>
  <si>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</si>
  <si>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</si>
  <si>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</si>
  <si>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</si>
  <si>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</si>
  <si>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</si>
  <si>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</si>
  <si>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Mês1</t>
  </si>
  <si>
    <t>Mês 12</t>
  </si>
  <si>
    <t>R$</t>
  </si>
  <si>
    <t>%</t>
  </si>
  <si>
    <t xml:space="preserve">TOTAL DE </t>
  </si>
  <si>
    <t>% SIMPLES</t>
  </si>
  <si>
    <t>R$ SIMPLES</t>
  </si>
  <si>
    <t>% ACUMULADO</t>
  </si>
  <si>
    <t>R$ ACUMULADO</t>
  </si>
  <si>
    <t>PREFEITURA MUNICIPAL DE SANTA LUZIA / MG</t>
  </si>
  <si>
    <t>UNIDADE BÁSICA DE SAÚDE JABAQUARA</t>
  </si>
  <si>
    <t>SANTA LUZIA / MG</t>
  </si>
  <si>
    <t xml:space="preserve">SINAPI 05/2021, SUDECAP 05/2021 / SETOP 04/2021 </t>
  </si>
  <si>
    <t>TAPUME COM TELHA METÁLICA. AF_05/2018</t>
  </si>
  <si>
    <t>MOBILIZAÇÃO E DESMOBILIZAÇÃO DE CONTAINER, INCLUSIVE INSTALAÇÃO E TRANSPORTE COM CAMINHÃO GUINDAUTO (MUNCK)</t>
  </si>
  <si>
    <t>LOCAÇÃO DE CONTAINER COM ISOLAMENTO TÉRMICO, TIPO 2, PARA ESCRITÓRIO DE OBRA COM SANITÁRIO CONTENDO UM (1) VASO SANITÁRIO E UM (1) LAVATÓRIO, COM MEDIDAS REFERENCIAIS DE (6) METROS COMPRIMENTO, (2,3) METROS LARGURA E (2,5) METROS ALTURA ÚTIL INTERNA, INCLUSIVE AR CONDICIONADO E LIGAÇÕES ELÉTRICAS E HIDROSSANITÁRIAS INTERNAS, EXCLUSIVE MOBILIZAÇÃO/DESMOBILIZAÇÃO E LIGAÇÕES PROVISÓRIAS EXTERNAS</t>
  </si>
  <si>
    <t>MÊS</t>
  </si>
  <si>
    <t>LOCAÇÃO DE CONTAINER COM ISOLAMENTO TÉRMICO, TIPO 3, PARA DEPÓSITO/FERRAMENTARIA DE OBRA, COM MEDIDAS REFERENCIAIS DE (6) METROS COMPRIMENTO, (2,3) METROS LARGURA E (2,5) METROS ALTURA ÚTIL INTERNA, INCLUSIVE LIGAÇÕES ELÉTRICAS INTERNAS, EXCLUSIVE MOBILIZAÇÃO/DESMOBILIZAÇÃO E LIGAÇÕES PROVISÓRIAS EXTERNAS</t>
  </si>
  <si>
    <t>LOCAÇÃO DE CONTAINER COM ISOLAMENTO TÉRMICO, TIPO 5, PARA VESTIÁRIO DE OBRA COM SETE (7) CHUVEIROS E DOIS (2) LAVATÓRIOS, COM MEDIDAS REFERENCIAIS DE (6) METROS COMPRIMENTO, (2,3) METROS LARGURA E (2,5) METROS ALTURA ÚTIL INTERNA, INCLUSIVE LIGAÇÕES ELÉTRICAS E HIDROSSANITÁRIAS INTERNAS, EXCLUSIVE MOBILIZAÇÃO/DESMOBILIZAÇÃO E LIGAÇÕES PROVISÓRIAS EXTERNAS</t>
  </si>
  <si>
    <t xml:space="preserve">LIGAÇÃO PROVISÓRIA DE ÁGUA E ESGOTO PARA CONTAINER (ESCRITÓRIO DE OBRA)
</t>
  </si>
  <si>
    <t xml:space="preserve">LIGAÇÃO PROVISÓRIA DE ÁGUA E ESGOTO PARA CONTAINER (VESTIÁRIO DE OBRA), EXCLUSIVE CHUVEIRO ELÉTRICO
</t>
  </si>
  <si>
    <t xml:space="preserve">LIGAÇÃO PROVISÓRIA DE ENERGIA ELÉTRICA PARA CONTAINER
</t>
  </si>
  <si>
    <t xml:space="preserve">LIGAÇÃO DE ÁGUA PROVISÓRIA PARA CANTEIRO,  INCLUSIVE HIDRÔMETRO E CAVALETE PARA MEDIÇÃO DE ÁGUA - ENTRADA PRINCIPAL, EM AÇO GALVANIZADO DN 20MM (1/2") - PADRÃO CONCESSIONÁRIA
</t>
  </si>
  <si>
    <t>LIGAÇÃO PROVISÓRIA DE LUZ E FORÇA-PADRÃO PROVISÓRIO 30KVA</t>
  </si>
  <si>
    <t>U</t>
  </si>
  <si>
    <t>LOCACAO CONVENCIONAL DE OBRA, UTILIZANDO GABARITO DE TÁBUAS CORRIDAS PONTALETADAS A CADA 2,00M -  2 UTILIZAÇÕES. AF_10/2018</t>
  </si>
  <si>
    <t>FORNECIMENTO DE ANDAIME METÁLICO PARA FACHADA (LOCAÇÃO), INCLUSIVE PISO METÁLICO E SAPATAS, EXCLUSIVE MONTAGEM E DESMONTAGEM</t>
  </si>
  <si>
    <t>M2XMÊS</t>
  </si>
  <si>
    <t>MONTAGEM E DESMONTAGEM DE ANDAIME METÁLICO PARA FACHADA COM PISO METÁLICO, EXCLUSIVE FORNECIMENTO DO ANDAIME E RODAPÉ/GUARDA-CORPO EM MADEIRA</t>
  </si>
  <si>
    <t>LIMPEZA MECANIZADA DE CAMADA VEGETAL, VEGETAÇÃO E PEQUENAS ÁRVORES (DIÂMETRO DE TRONCO MENOR QUE 0,20 M), COM TRATOR DE ESTEIRAS.AF_05/2018</t>
  </si>
  <si>
    <t>CARGA DE MATERIAL DE QUALQUER NATUREZA SOBRE CAMINHÃO - MECÂNICA</t>
  </si>
  <si>
    <t>TRANSPORTE COM CAMINHÃO BASCULANTE DE 14 M³, EM VIA URBANA PAVIMENTADA, DMT ATÉ 30 KM (UNIDADE: M3XKM). AF_07/2020</t>
  </si>
  <si>
    <t>M3XKM</t>
  </si>
  <si>
    <t>ESCAVAÇÃO VERTICAL A CÉU ABERTO, EM OBRAS DE EDIFICAÇÃO, INCLUINDO CARGA, DESCARGA E TRANSPORTE, EM SOLO DE 1ª CATEGORIA COM ESCAVADEIRA HIDRÁULICA (CAÇAMBA: 0,8 M³ / 111 HP), FROTA DE 3 CAMINHÕES BASCULANTES DE 14 M³, DMT ATÉ 1 KM E VELOCIDADE MÉDIA 14KM/H. AF_05/2020</t>
  </si>
  <si>
    <t>ESCAVAÇÃO VERTICAL A CÉU ABERTO, EM OBRAS DE INFRAESTRUTURA, INCLUINDO CARGA, DESCARGA E TRANSPORTE, EM SOLO DE 1ª CATEGORIA COM ESCAVADEIRA HIDRÁULICA (CAÇAMBA: 1,2 M³ / 155HP), FROTA DE 12 CAMINHÕES BASCULANTES DE 10 M³, DMT DE 6 KM E VELOCIDADE MÉDIA22KM/H. AF_05/2020</t>
  </si>
  <si>
    <t>ENSAIO DE SOLO - TEOR DE UMIDADE NATURAL</t>
  </si>
  <si>
    <t>ENSAIO DE SOLO - TEOR ESPECIFICO NATURAL</t>
  </si>
  <si>
    <t>MOBILIZAÇÃO E DESMOBILIZAÇÃO DE EQUIPAMENTO PARA BROCA TRADO DMT ATÉ 50 KM</t>
  </si>
  <si>
    <t>VB</t>
  </si>
  <si>
    <t>PERFURAÇÃO DE ESTACA BROCA A TRADO MECANIZADO D = 300 MM</t>
  </si>
  <si>
    <t>PERFURAÇÃO DE ESTACA BROCA A TRADO MECANIZADO D = 500 MM</t>
  </si>
  <si>
    <t>AÇO CA-50    D = 6,3 MM</t>
  </si>
  <si>
    <t>KG</t>
  </si>
  <si>
    <t>AÇO CA-50    D = 10 MM</t>
  </si>
  <si>
    <t>AÇO CA-50    D = 12,5 MM</t>
  </si>
  <si>
    <t>CONCRETAGEM DE BLOCOS DE COROAMENTO E VIGAS BALDRAMES, FCK 30 MPA, COM USO DE BOMBA  LANÇAMENTO, ADENSAMENTO E ACABAMENTO. AF_06/2017</t>
  </si>
  <si>
    <t>ARRASAMENTO MECANICO DE ESTACA DE CONCRETO ARMADO, DIAMETROS DE ATÉ 40 CM. AF_05/2021</t>
  </si>
  <si>
    <t>ARRASAMENTO MECANICO DE ESTACA DE CONCRETO ARMADO, DIAMETROS DE 41 CM A 60 CM. AF_05/2021</t>
  </si>
  <si>
    <t>ESCAVAÇÃO MANUAL DE VALA PARA VIGA BALDRAME, COM PREVISÃO DE FÔRMA. AF_06/2017</t>
  </si>
  <si>
    <t>REGULARIZAÇÃO E COMPACTAÇÃO DE TERRENO MANUAL, COM SOQUETE</t>
  </si>
  <si>
    <t>LASTRO DE CONCRETO MAGRO, APLICADO EM BLOCOS DE COROAMENTO OU SAPATAS. AF_08/2017</t>
  </si>
  <si>
    <t>FABRICAÇÃO, MONTAGEM E DESMONTAGEM DE FÔRMA PARA VIGA BALDRAME, EM MADEIRA SERRADA, E=25 MM, 1 UTILIZAÇÃO. AF_06/2017</t>
  </si>
  <si>
    <t>ARMAÇÃO DE BLOCO, VIGA BALDRAME OU SAPATA UTILIZANDO AÇO CA-50 DE 6,3 MM - MONTAGEM. AF_06/2017</t>
  </si>
  <si>
    <t>ARMAÇÃO DE BLOCO, VIGA BALDRAME OU SAPATA UTILIZANDO AÇO CA-50 DE 8 MM - MONTAGEM. AF_06/2017</t>
  </si>
  <si>
    <t>ARMAÇÃO DE BLOCO, VIGA BALDRAME OU SAPATA UTILIZANDO AÇO CA-50 DE 10 MM - MONTAGEM. AF_06/2017</t>
  </si>
  <si>
    <t>ARMAÇÃO DE BLOCO, VIGA BALDRAME OU SAPATA UTILIZANDO AÇO CA-50 DE 12,5 MM - MONTAGEM. AF_06/2017</t>
  </si>
  <si>
    <t>ARMAÇÃO DE BLOCO, VIGA BALDRAME OU SAPATA UTILIZANDO AÇO CA-50 DE 16 MM - MONTAGEM. AF_06/2017</t>
  </si>
  <si>
    <t>IMPERMEABILIZAÇÃO DE SUPERFÍCIE COM EMULSÃO ASFÁLTICA, 2 DEMÃOS AF_06/2018</t>
  </si>
  <si>
    <t>REATERRO MANUAL APILOADO COM SOQUETE. AF_10/2017</t>
  </si>
  <si>
    <t>FABRICAÇÃO, MONTAGEM E DESMONTAGEM DE FÔRMA PARA BLOCO DE COROAMENTO, EM CHAPA DE MADEIRA COMPENSADA RESINADA, E=17 MM, 4 UTILIZAÇÕES. AF_06/2017</t>
  </si>
  <si>
    <t>ALVENARIA DE VEDAÇÃO COM BLOCO DE CONCRETO, ESP. 19CM, COM ACABAMENTO APARENTE, INCLUSIVE ARGAMASSA PARA ASSENTAMENTO</t>
  </si>
  <si>
    <t>ENCHIMENTO DE JUNTA COM MASTIQUE E = 3 MM</t>
  </si>
  <si>
    <t>FORNECIMENTO E COLOCACAO DE TELA Q-196</t>
  </si>
  <si>
    <t>FABRICAÇÃO DE FÔRMA PARA PILARES E ESTRUTURAS SIMILARES, EM CHAPA DE MADEIRA COMPENSADA RESINADA, E = 17 MM. AF_09/2020</t>
  </si>
  <si>
    <t>ARMAÇÃO DE PILAR OU VIGA DE UMA ESTRUTURA CONVENCIONAL DE CONCRETO ARMADO EM UMA EDIFICAÇÃO TÉRREA OU SOBRADO UTILIZANDO AÇO CA-60 DE 5,0 MM - MONTAGEM. AF_12/2015</t>
  </si>
  <si>
    <t>ARMAÇÃO DE PILAR OU VIGA DE UMA ESTRUTURA CONVENCIONAL DE CONCRETO ARMADO EM UMA EDIFICAÇÃO TÉRREA OU SOBRADO UTILIZANDO AÇO CA-50 DE 6,3 MM - MONTAGEM. AF_12/2015</t>
  </si>
  <si>
    <t>ARMAÇÃO DE PILAR OU VIGA DE UMA ESTRUTURA CONVENCIONAL DE CONCRETO ARMADO EM UMA EDIFICAÇÃO TÉRREA OU SOBRADO UTILIZANDO AÇO CA-50 DE 10,0 MM - MONTAGEM. AF_12/2015</t>
  </si>
  <si>
    <t>ARMAÇÃO DE PILAR OU VIGA DE UMA ESTRUTURA CONVENCIONAL DE CONCRETO ARMADO EM UMA EDIFICAÇÃO TÉRREA OU SOBRADO UTILIZANDO AÇO CA-50 DE 12,5 MM - MONTAGEM. AF_12/2015</t>
  </si>
  <si>
    <t>ARMAÇÃO DE PILAR OU VIGA DE UMA ESTRUTURA CONVENCIONAL DE CONCRETO ARMADO EM UMA EDIFICAÇÃO TÉRREA OU SOBRADO UTILIZANDO AÇO CA-50 DE 16,0 MM - MONTAGEM. AF_12/2015</t>
  </si>
  <si>
    <t>FABRICAÇÃO DE FÔRMA PARA VIGAS, EM CHAPA DE MADEIRA COMPENSADA RESINADA, E = 17 MM. AF_09/2020</t>
  </si>
  <si>
    <t>ARMAÇÃO DE PILAR OU VIGA DE UMA ESTRUTURA CONVENCIONAL DE CONCRETO ARMADO EM UMA EDIFICAÇÃO TÉRREA OU SOBRADO UTILIZANDO AÇO CA-50 DE 8,0 MM - MONTAGEM. AF_12/2015</t>
  </si>
  <si>
    <t>ARMAÇÃO DE PILAR OU VIGA DE UMA ESTRUTURA CONVENCIONAL DE CONCRETO ARMADO EM UMA EDIFICAÇÃO TÉRREA OU SOBRADO UTILIZANDO AÇO CA-50 DE 20,0 MM - MONTAGEM. AF_12/2015</t>
  </si>
  <si>
    <t>FABRICAÇÃO DE FÔRMA PARA LAJES, EM CHAPA DE MADEIRA COMPENSADA RESINADA, E = 17 MM. AF_09/2020</t>
  </si>
  <si>
    <t>ARMAÇÃO DE LAJE DE UMA ESTRUTURA CONVENCIONAL DE CONCRETO ARMADO EM UMA EDIFICAÇÃO TÉRREA OU SOBRADO UTILIZANDO AÇO CA-60 DE 5,0 MM - MONTAGEM. AF_12/2015</t>
  </si>
  <si>
    <t>ARMAÇÃO DE LAJE DE UMA ESTRUTURA CONVENCIONAL DE CONCRETO ARMADO EM UMA EDIFICAÇÃO TÉRREA OU SOBRADO UTILIZANDO AÇO CA-50 DE 6,3 MM - MONTAGEM. AF_12/2015</t>
  </si>
  <si>
    <t>ARMAÇÃO DE LAJE DE UMA ESTRUTURA CONVENCIONAL DE CONCRETO ARMADO EM UMA EDIFICAÇÃO TÉRREA OU SOBRADO UTILIZANDO AÇO CA-50 DE 10,0 MM - MONTAGEM. AF_12/2015</t>
  </si>
  <si>
    <t>ARMAÇÃO DE LAJE DE UMA ESTRUTURA CONVENCIONAL DE CONCRETO ARMADO EM UMA EDIFICAÇÃO TÉRREA OU SOBRADO UTILIZANDO AÇO CA-50 DE 12,5 MM - MONTAGEM. AF_12/2015</t>
  </si>
  <si>
    <t>ESCORAMENTO DE FÔRMAS DE LAJE EM MADEIRA NÃO APARELHADA, PÉ-DIREITO SIMPLES, INCLUSO TRAVAMENTO, 4 UTILIZAÇÕES. AF_09/2020</t>
  </si>
  <si>
    <t>ALVENARIA DE VEDAÇÃO DE BLOCOS CERÂMICOS FURADOS NA VERTICAL DE 19X19X39CM (ESPESSURA 19CM) DE PAREDES COM ÁREA LÍQUIDA MAIOR OU IGUAL A 6M² COM VÃOS E ARGAMASSA DE ASSENTAMENTO COM PREPARO EM BETONEIRA. AF_06/2014</t>
  </si>
  <si>
    <t>RASGO EM ALVENARIA PARA RAMAIS/ DISTRIBUIÇÃO COM DIÂMETROS MAIORES QUE 40 MM E MENORES OU IGUAIS A 75 MM. AF_05/2015</t>
  </si>
  <si>
    <t>CHUMBAMENTO LINEAR EM ALVENARIA PARA RAMAIS/DISTRIBUIÇÃO COM DIÂMETROS MAIORES QUE 40 MM E MENORES OU IGUAIS A 75 MM. AF_05/2015</t>
  </si>
  <si>
    <t>FIXAÇÃO (ENCUNHAMENTO) DE ALVENARIA DE VEDAÇÃO COM ARGAMASSA APLICADA COM BISNAGA. AF_03/2016</t>
  </si>
  <si>
    <t>VERGA PRÉ-MOLDADA PARA JANELAS COM ATÉ 1,5 M DE VÃO. AF_03/2016</t>
  </si>
  <si>
    <t>VERGA PRÉ-MOLDADA PARA JANELAS COM MAIS DE 1,5 M DE VÃO. AF_03/2016</t>
  </si>
  <si>
    <t>VERGA PRÉ-MOLDADA PARA PORTAS COM ATÉ 1,5 M DE VÃO. AF_03/2016</t>
  </si>
  <si>
    <t>VERGA PRÉ-MOLDADA PARA PORTAS COM MAIS DE 1,5 M DE VÃO. AF_03/2016</t>
  </si>
  <si>
    <t>CONTRAVERGA PRÉ-MOLDADA PARA VÃOS DE ATÉ 1,5 M DE COMPRIMENTO. AF_03/2016</t>
  </si>
  <si>
    <t>CONTRAVERGA PRÉ-MOLDADA PARA VÃOS DE MAIS DE 1,5 M DE COMPRIMENTO. AF_03/2016</t>
  </si>
  <si>
    <t>TOTAL DE ALVENARIAS DIVISÕES</t>
  </si>
  <si>
    <t>CHAPISCO APLICADO EM ALVENARIAS E ESTRUTURAS DE CONCRETO INTERNAS, COM COLHER DE PEDREIRO.  ARGAMASSA TRAÇO 1:3 COM PREPARO EM BETONEIRA 400L. AF_06/2014</t>
  </si>
  <si>
    <t>CHAPISCO COM ARGAMASSA, TRAÇO 1:3 (CIMENTO E AREIA), ESP. 5MM, APLICADO EM TETO COM COLHER, PREPARO MECÂNICO</t>
  </si>
  <si>
    <t>MASSA ÚNICA, PARA RECEBIMENTO DE PINTURA, EM ARGAMASSA TRAÇO 1:2:8, PREPARO MECÂNICO COM BETONEIRA 400L, APLICADA MANUALMENTE EM FACES INTERNAS DE PAREDES, ESPESSURA DE 20MM, COM EXECUÇÃO DE TALISCAS. AF_06/2014</t>
  </si>
  <si>
    <t>EMBOÇO, PARA RECEBIMENTO DE CERÂMICA, EM ARGAMASSA TRAÇO 1:2:8, PREPARO MANUAL, APLICADO MANUALMENTE EM FACES INTERNAS DE PAREDES, PARA AMBIENTE COM ÁREA ENTRE 5M2 E 10M2, ESPESSURA DE 10MM, COM EXECUÇÃO DE TALISCAS. AF_06/2014</t>
  </si>
  <si>
    <t>REVESTIMENTO CERÂMICO PARA PAREDES INTERNAS COM PLACAS TIPO ESMALTADA EXTRA DE DIMENSÕES 20X20 CM APLICADAS EM AMBIENTES DE ÁREA MAIOR QUE 5 M² NA ALTURA INTEIRA DAS PAREDES. AF_06/2014</t>
  </si>
  <si>
    <t>FORRO EM PLACAS DE GESSO, PARA AMBIENTES RESIDENCIAIS. AF_05/2017_P</t>
  </si>
  <si>
    <t>TOTAL DE REVESTIMENTOS</t>
  </si>
  <si>
    <t>CONTRAPISO EM ARGAMASSA TRAÇO 1:4 (CIMENTO E AREIA), PREPARO MANUAL, APLICADO EM ÁREAS SECAS SOBRE LAJE, ADERIDO, ESPESSURA 4CM. AF_06/2014</t>
  </si>
  <si>
    <t>REVESTIMENTO CERÂMICO PARA PISO COM PLACAS TIPO PORCELANATO DE DIMENSÕES 45X45 CM APLICADA EM AMBIENTES DE ÁREA MAIOR QUE 10 M². AF_06/2014</t>
  </si>
  <si>
    <t>REVESTIMENTO COM CERÂMICA APLICADO EM PISO, ACABAMENTO ESMALTADO, AMBIENTE EXTERNO (ANTIDERRAPANTE), PADRÃO EXTRA, DIMENSÃO DA PEÇA ATÉ 2025 CM2, PEI IV, ASSENTAMENTO COM ARGAMASSA INDUSTRIALIZADA, INCLUSIVE REJUNTAMENTO</t>
  </si>
  <si>
    <t>RODAPÉ CERÂMICO DE 7CM DE ALTURA COM PLACAS TIPO ESMALTADA EXTRA  DE DIMENSÕES 35X35CM. AF_06/2014</t>
  </si>
  <si>
    <t>SOLEIRA EM GRANITO, LARGURA 15 CM, ESPESSURA 2,0 CM. AF_09/2020</t>
  </si>
  <si>
    <t>PEITORIL LINEAR EM GRANITO OU MÁRMORE, L = 15CM, COMPRIMENTO DE ATÉ 2M, ASSENTADO COM ARGAMASSA 1:6 COM ADITIVO. AF_11/2020</t>
  </si>
  <si>
    <t>PASSEIOS DE CONCRETO E = 6 CM, FCK = 10 MPA, JUNTA SECA</t>
  </si>
  <si>
    <t>IMPERMEABILIZAÇÃO DE SUPERFÍCIE COM ARGAMASSA POLIMÉRICA / MEMBRANA ACRÍLICA, 3 DEMÃOS. AF_06/2018</t>
  </si>
  <si>
    <t>TOTAL DE PISO</t>
  </si>
  <si>
    <t>APLICAÇÃO DE FUNDO SELADOR ACRÍLICO EM PAREDES, UMA DEMÃO. AF_06/2014</t>
  </si>
  <si>
    <t>APLICAÇÃO DE FUNDO SELADOR ACRÍLICO EM TETO, UMA DEMÃO. AF_06/2014</t>
  </si>
  <si>
    <t>APLICAÇÃO MANUAL DE PINTURA COM TINTA LÁTEX ACRÍLICA EM TETO, DUAS DEMÃOS. AF_06/2014</t>
  </si>
  <si>
    <t>APLICAÇÃO MANUAL DE PINTURA COM TINTA LÁTEX ACRÍLICA EM PAREDES, DUAS DEMÃOS. AF_06/2014</t>
  </si>
  <si>
    <t>PINTURA COM TEXTURA ACRÍLICA COM ROLO, EXCLUSIVE SELADOR ACRÍLICO/FUNDO PREPARADOR</t>
  </si>
  <si>
    <t>APLICAÇÃO E LIXAMENTO DE MASSA LÁTEX EM PAREDES, DUAS DEMÃOS. AF_06/2014</t>
  </si>
  <si>
    <t>TOTAL DE PINTURA</t>
  </si>
  <si>
    <t>TRAMA DE MADEIRA COMPOSTA POR RIPAS, CAIBROS E TERÇAS PARA TELHADOS DE MAIS QUE 2 ÁGUAS PARA TELHA CERÂMICA CAPA-CANAL, INCLUSO TRANSPORTE VERTICAL. AF_07/2019</t>
  </si>
  <si>
    <t>TELHAMENTO COM TELHA CERÂMICA CAPA-CANAL, TIPO COLONIAL, COM MAIS DE 2 ÁGUAS, INCLUSO TRANSPORTE VERTICAL. AF_07/2019</t>
  </si>
  <si>
    <t>RUFO EM CHAPA DE AÇO GALVANIZADO NÚMERO 24, CORTE DE 25 CM, INCLUSO TRANSPORTE VERTICAL. AF_07/2019</t>
  </si>
  <si>
    <t>CALHA EM CHAPA DE AÇO GALVANIZADO NÚMERO 24, DESENVOLVIMENTO DE 50 CM, INCLUSO TRANSPORTE VERTICAL. AF_07/2019</t>
  </si>
  <si>
    <t>CALHA DE CHAPA GALVANIZADA Nº. 22 GSG, DESENVOLVIMENTO = 66 CM</t>
  </si>
  <si>
    <t>CHAPIM METÁLICO, COM PINGADEIRA, CHAPA GALVANIZADA Nº 24, DESENVOLVIMENTO = 35 CM</t>
  </si>
  <si>
    <t>CUMEEIRA PARA TELHA CERÂMICA EMBOÇADA COM ARGAMASSA TRAÇO 1:2:9 (CIMENTO, CAL E AREIA) PARA TELHADOS COM ATÉ 2 ÁGUAS, INCLUSO TRANSPORTE VERTICAL. AF_07/2019</t>
  </si>
  <si>
    <t>ALÇAPÃO 60 X 60 CM COM COM QUADRO DE CANTONEIRA METÁLICA 1"X 1/8", TAMPA EM CANTONEIRA 7/8"X 1/8" E CHAPA METÁLICA ENRIJECIDA POR PERFIL "T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</si>
  <si>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</si>
  <si>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</si>
  <si>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FORNECIMENTO E ASSENTAMENTO DE JANELA DE ALUMÍNIO, LINHA SUPREMA ACABAMENTO ANODIZADO, TIPO BASCULA COM CONTRAMARCO, INCLUSIVE FORNECIMENTO DE VIDRO LISO DE 4MM, FERRAGENS E ACESSÓRIOS</t>
  </si>
  <si>
    <t>PINTURA TINTA DE ACABAMENTO (PIGMENTADA) ESMALTE SINTÉTICO ACETINADO EM MADEIRA, 2 DEMÃOS. AF_01/2021</t>
  </si>
  <si>
    <t>KIT CAVALETE METAL COM REGISTRO 1/2" COPASA</t>
  </si>
  <si>
    <t>REGISTRO DE ESFERA, PVC, SOLDÁVEL, DN  25 MM, INSTALADO EM RESERVAÇÃO DE ÁGUA DE EDIFICAÇÃO QUE POSSUA RESERVATÓRIO DE FIBRA/FIBROCIMENTO   FORNECIMENTO E INSTALAÇÃO. AF_06/2016</t>
  </si>
  <si>
    <t>JOELHO 90 GRAUS, PVC, SOLDÁVEL, DN 25MM, INSTALADO EM RAMAL OU SUB-RAMAL DE ÁGUA - FORNECIMENTO E INSTALAÇÃO. AF_12/2014</t>
  </si>
  <si>
    <t>TUBO, PVC, SOLDÁVEL, DN 25MM, INSTALADO EM RAMAL DE DISTRIBUIÇÃO DE ÁGUA - FORNECIMENTO E INSTALAÇÃO. AF_12/2014</t>
  </si>
  <si>
    <t>TE, PVC, SOLDÁVEL, DN 25MM, INSTALADO EM RAMAL OU SUB-RAMAL DE ÁGUA - FORNECIMENTO E INSTALAÇÃO. AF_12/2014</t>
  </si>
  <si>
    <t>CAIXA DE ESGOTO DE INSPEÇÃO/PASSAGEM EM ALVENARIA (60X60X60CM), REVESTIMENTO EM ARGAMASSA COM ADITIVO IMPERMEABILIZANTE, COM TAMPA DE CONCRETO, INCLUSIVE ESCAVAÇÃO, REATERRO E TRANSPORTE E RETIRADA DO MATERIAL ESCAVADO (EM CAÇAMBA)</t>
  </si>
  <si>
    <t>CAIXA SIFONADA, PVC, DN 100 X 100 X 50 MM, JUNTA ELÁSTICA, FORNECIDA E INSTALADA EM RAMAL DE DESCARGA OU EM RAMAL DE ESGOTO SANITÁRIO. AF_12/2014</t>
  </si>
  <si>
    <t>RALO SIFONADO, PVC, DN 100 X 40 MM, JUNTA SOLDÁVEL, FORNECIDO E INSTALADO EM RAMAIS DE ENCAMINHAMENTO DE ÁGUA PLUVIAL. AF_12/2014</t>
  </si>
  <si>
    <t>VALVULA P/ LAVATORIO 1601 FABRIMAR OU EQUIVALENTE</t>
  </si>
  <si>
    <t>VÁLVULA EM METAL CROMADO 1.1/2 X 1.1/2 PARA TANQUE OU LAVATÓRIO, COM OU SEM LADRÃO - FORNECIMENTO E INSTALAÇÃO. AF_01/2020</t>
  </si>
  <si>
    <t>CURVA CURTA 90 GRAUS, PVC, SERIE NORMAL, ESGOTO PREDIAL, DN 100 MM, JUNTA ELÁSTICA, FORNECIDO E INSTALADO EM RAMAL DE DESCARGA OU RAMAL DE ESGOTO SANITÁRIO. AF_12/2014</t>
  </si>
  <si>
    <t>CURVA CURTA 90 GRAUS, PVC, SERIE NORMAL, ESGOTO PREDIAL, DN 40 MM, JUNTA SOLDÁVEL, FORNECIDO E INSTALADO EM RAMAL DE DESCARGA OU RAMAL DE ESGOTO SANITÁRIO. AF_12/2014</t>
  </si>
  <si>
    <t>JOELHO 45 GRAUS, PVC, SERIE NORMAL, ESGOTO PREDIAL, DN 40 MM, JUNTA SOLDÁVEL, FORNECIDO E INSTALADO EM RAMAL DE DESCARGA OU RAMAL DE ESGOTO SANITÁRIO. AF_12/2014</t>
  </si>
  <si>
    <t>JOELHO 45 GRAUS, PVC, SERIE NORMAL, ESGOTO PREDIAL, DN 50 MM, JUNTA ELÁSTICA, FORNECIDO E INSTALADO EM RAMAL DE DESCARGA OU RAMAL DE ESGOTO SANITÁRIO. AF_12/2014</t>
  </si>
  <si>
    <t>JOELHO 45 GRAUS, PVC, SERIE NORMAL, ESGOTO PREDIAL, DN 75 MM, JUNTA ELÁSTICA, FORNECIDO E INSTALADO EM RAMAL DE DESCARGA OU RAMAL DE ESGOTO SANITÁRIO. AF_12/2014</t>
  </si>
  <si>
    <t>JOELHO 90 GRAUS, PVC, SERIE NORMAL, ESGOTO PREDIAL, DN 40 MM, JUNTA SOLDÁVEL, FORNECIDO E INSTALADO EM RAMAL DE DESCARGA OU RAMAL DE ESGOTO SANITÁRIO. AF_12/2014</t>
  </si>
  <si>
    <t>JOELHO 90 GRAUS, PVC, SERIE NORMAL, ESGOTO PREDIAL, DN 50 MM, JUNTA ELÁSTICA, FORNECIDO E INSTALADO EM RAMAL DE DESCARGA OU RAMAL DE ESGOTO SANITÁRIO. AF_12/2014</t>
  </si>
  <si>
    <t>JUNÇÃO SIMPLES, PVC, SERIE NORMAL, ESGOTO PREDIAL, DN 100 X 100 MM, JUNTA ELÁSTICA, FORNECIDO E INSTALADO EM RAMAL DE DESCARGA OU RAMAL DE ESGOTO SANITÁRIO. AF_12/2014</t>
  </si>
  <si>
    <t>JUNÇÃO SIMPLES, PVC, SERIE NORMAL, ESGOTO PREDIAL, DN 40 MM, JUNTA SOLDÁVEL, FORNECIDO E INSTALADO EM RAMAL DE DESCARGA OU RAMAL DE ESGOTO SANITÁRIO. AF_12/2014</t>
  </si>
  <si>
    <t>JUNÇÃO SIMPLES, PVC, SERIE NORMAL, ESGOTO PREDIAL, DN 50 X 50 MM, JUNTA ELÁSTICA, FORNECIDO E INSTALADO EM RAMAL DE DESCARGA OU RAMAL DE ESGOTO SANITÁRIO. AF_12/2014</t>
  </si>
  <si>
    <t>LUVA SIMPLES, PVC, SERIE NORMAL, ESGOTO PREDIAL, DN 100 MM, JUNTA ELÁSTICA, FORNECIDO E INSTALADO EM RAMAL DE DESCARGA OU RAMAL DE ESGOTO SANITÁRIO. AF_12/2014</t>
  </si>
  <si>
    <t>LUVA DE CORRER, PVC, SERIE NORMAL, ESGOTO PREDIAL, DN 50 MM, JUNTA ELÁSTICA, FORNECIDO E INSTALADO EM RAMAL DE DESCARGA OU RAMAL DE ESGOTO SANITÁRIO. AF_12/2014</t>
  </si>
  <si>
    <t>REDUÇÃO EXCÊNTRICA, PVC, SERIE R, ÁGUA PLUVIAL, DN 75 X 50 MM, JUNTA ELÁSTICA, FORNECIDO E INSTALADO EM RAMAL DE ENCAMINHAMENTO. AF_12/2014</t>
  </si>
  <si>
    <t>TUBO PVC, SERIE NORMAL, ESGOTO PREDIAL, DN 100 MM, FORNECIDO E INSTALADO EM RAMAL DE DESCARGA OU RAMAL DE ESGOTO SANITÁRIO. AF_12/2014</t>
  </si>
  <si>
    <t>TUBO PVC, SERIE NORMAL, ESGOTO PREDIAL, DN 40 MM, FORNECIDO E INSTALADO EM RAMAL DE DESCARGA OU RAMAL DE ESGOTO SANITÁRIO. AF_12/2014</t>
  </si>
  <si>
    <t>TUBO PVC, SERIE NORMAL, ESGOTO PREDIAL, DN 50 MM, FORNECIDO E INSTALADO EM RAMAL DE DESCARGA OU RAMAL DE ESGOTO SANITÁRIO. AF_12/2014</t>
  </si>
  <si>
    <t>TUBO PVC, SERIE NORMAL, ESGOTO PREDIAL, DN 75 MM, FORNECIDO E INSTALADO EM RAMAL DE DESCARGA OU RAMAL DE ESGOTO SANITÁRIO. AF_12/2014</t>
  </si>
  <si>
    <t>TE, PVC, SERIE NORMAL, ESGOTO PREDIAL, DN 50 X 50 MM, JUNTA ELÁSTICA, FORNECIDO E INSTALADO EM PRUMADA DE ESGOTO SANITÁRIO OU VENTILAÇÃO. AF_12/2014</t>
  </si>
  <si>
    <t>CAIXA DE DRENAGEM DE INSPEÇÃO/PASSAGEM EM ALVENARIA (60X60X60CM), REVESTIMENTO EM ARGAMASSA COM ADITIVO IMPERMEABILIZANTE, COM TAMPA EM GRELHA, INCLUSIVE ESCAVAÇÃO, REATERRO E TRANSPORTE E RETIRADA DO MATERIAL ESCAVADO (EM CAÇAMBA)</t>
  </si>
  <si>
    <t>JOELHO 45 GRAUS, PVC, SERIE R, ÁGUA PLUVIAL, DN 100 MM, JUNTA ELÁSTICA, FORNECIDO E INSTALADO EM RAMAL DE ENCAMINHAMENTO. AF_12/2014</t>
  </si>
  <si>
    <t>CURVA CURTA 90 GRAUS, PVC, SERIE NORMAL, ESGOTO PREDIAL, DN 100 MM, JUNTA ELÁSTICA, FORNECIDO E INSTALADO EM PRUMADA DE ESGOTO SANITÁRIO OU VENTILAÇÃO. AF_12/2014</t>
  </si>
  <si>
    <t>JUNÇÃO SIMPLES, PVC, SERIE R, ÁGUA PLUVIAL, DN 100 X 100 MM, JUNTA ELÁSTICA, FORNECIDO E INSTALADO EM RAMAL DE ENCAMINHAMENTO. AF_12/2014</t>
  </si>
  <si>
    <t>TUBO PVC, SÉRIE R, ÁGUA PLUVIAL, DN 100 MM, FORNECIDO E INSTALADO EM RAMAL DE ENCAMINHAMENTO. AF_12/2014</t>
  </si>
  <si>
    <t>TUBO PVC, SÉRIE R, ÁGUA PLUVIAL, DN 150 MM, FORNECIDO E INSTALADO EM CONDUTORES VERTICAIS DE ÁGUAS PLUVIAIS. AF_12/2014</t>
  </si>
  <si>
    <t>JOELHO 45 GRAUS, PVC, SERIE NORMAL, ESGOTO PREDIAL, DN 50 MM, JUNTA ELÁSTICA, FORNECIDO E INSTALADO EM PRUMADA DE ESGOTO SANITÁRIO OU VENTILAÇÃO. AF_12/2014</t>
  </si>
  <si>
    <t>JOELHO 90 GRAUS, PVC, SERIE NORMAL, ESGOTO PREDIAL, DN 50 MM, JUNTA ELÁSTICA, FORNECIDO E INSTALADO EM PRUMADA DE ESGOTO SANITÁRIO OU VENTILAÇÃO. AF_12/2014</t>
  </si>
  <si>
    <t>JUNÇÃO SIMPLES, PVC, SERIE NORMAL, ESGOTO PREDIAL, DN 50 X 50 MM, JUNTA ELÁSTICA, FORNECIDO E INSTALADO EM PRUMADA DE ESGOTO SANITÁRIO OU VENTILAÇÃO. AF_12/2014</t>
  </si>
  <si>
    <t>LUVA DE CORRER, PVC, SERIE NORMAL, ESGOTO PREDIAL, DN 50 MM, JUNTA ELÁSTICA, FORNECIDO E INSTALADO EM PRUMADA DE ESGOTO SANITÁRIO OU VENTILAÇÃO. AF_12/2014</t>
  </si>
  <si>
    <t>TERMINAL DE VENTILAÇAO PVC D= 50MM</t>
  </si>
  <si>
    <t>TUBO PVC, SERIE NORMAL, ESGOTO PREDIAL, DN 50 MM, FORNECIDO E INSTALADO EM PRUMADA DE ESGOTO SANITÁRIO OU VENTILAÇÃO. AF_12/2014</t>
  </si>
  <si>
    <t>TORNEIRA METÁLICA PARA IRRIGAÇÃO/JARDIM, ACABAMENTO CROMADO, APLICAÇÃO DE PAREDE, INCLUSIVE FORNECIMENTO E INSTALAÇÃO</t>
  </si>
  <si>
    <t>TORNEIRA CROMADA TUBO MÓVEL, DE MESA, 1/2 OU 3/4, PARA PIA DE COZINHA, PADRÃO ALTO - FORNECIMENTO E INSTALAÇÃO. AF_01/2020</t>
  </si>
  <si>
    <t>TORNEIRA CROMADA 1/2 OU 3/4 PARA TANQUE, PADRÃO MÉDIO - FORNECIMENTO E INSTALAÇÃO. AF_01/2020</t>
  </si>
  <si>
    <t>TORNEIRA CROMADA DE MESA, 1/2 OU 3/4, PARA LAVATÓRIO, PADRÃO POPULAR - FORNECIMENTO E INSTALAÇÃO. AF_01/2020</t>
  </si>
  <si>
    <t>REGISTRO DE GAVETA BRUTO, LATÃO, ROSCÁVEL, 1 1/2, COM ACABAMENTO E CANOPLA CROMADOS, INSTALADO EM RESERVAÇÃO DE ÁGUA DE EDIFICAÇÃO QUE POSSUA RESERVATÓRIO DE FIBRA/FIBROCIMENTO  FORNECIMENTO E INSTALAÇÃO. AF_06/2016</t>
  </si>
  <si>
    <t>REGISTRO DE GAVETA BRUTO, LATÃO, ROSCÁVEL, 3/4", COM ACABAMENTO E CANOPLA CROMADOS. FORNECIDO E INSTALADO EM RAMAL DE ÁGUA. AF_12/2014</t>
  </si>
  <si>
    <t>REGISTRO DE PRESSÃO BRUTO, LATÃO, ROSCÁVEL, 3/4", COM ACABAMENTO E CANOPLA CROMADOS. FORNECIDO E INSTALADO EM RAMAL DE ÁGUA. AF_12/2014</t>
  </si>
  <si>
    <t>REGISTRO DE ESFERA, PVC, SOLDÁVEL, DN  32 MM, INSTALADO EM RESERVAÇÃO DE ÁGUA DE EDIFICAÇÃO QUE POSSUA RESERVATÓRIO DE FIBRA/FIBROCIMENTO   FORNECIMENTO E INSTALAÇÃO. AF_06/2016</t>
  </si>
  <si>
    <t>REGISTRO DE ESFERA, PVC, SOLDÁVEL, DN  60 MM, INSTALADO EM RESERVAÇÃO DE ÁGUA DE EDIFICAÇÃO QUE POSSUA RESERVATÓRIO DE FIBRA/FIBROCIMENTO   FORNECIMENTO E INSTALAÇÃO. AF_06/2016</t>
  </si>
  <si>
    <t>VÁLVULA DE DESCARGA METÁLICA, BASE 1 1/2 ", ACABAMENTO METALICO CROMADO - FORNECIMENTO E INSTALAÇÃO. AF_01/2019</t>
  </si>
  <si>
    <t>BOLSA DE BORRACHA D = 1 1/2"</t>
  </si>
  <si>
    <t>ENGATE FLEXÍVEL EM PLÁSTICO BRANCO, 1/2 X 30CM - FORNECIMENTO E INSTALAÇÃO. AF_01/2020</t>
  </si>
  <si>
    <t>TUBO P/ VALVULA DESCARGA Nº 18 C/ADAPT. D= 1 1/2"</t>
  </si>
  <si>
    <t>LUVA, PVC, SOLDÁVEL, DN 25MM, INSTALADO EM PRUMADA DE ÁGUA - FORNECIMENTO E INSTALAÇÃO. AF_12/2014</t>
  </si>
  <si>
    <t>ADAPTADOR CURTO COM BOLSA E ROSCA PARA REGISTRO, PVC, SOLDÁVEL, DN 60MM X 2, INSTALADO EM PRUMADA DE ÁGUA - FORNECIMENTO E INSTALAÇÃO. AF_12/2014</t>
  </si>
  <si>
    <t>ADAPTADOR CURTO COM BOLSA E ROSCA PARA REGISTRO, PVC, SOLDÁVEL, DN 25MM X 3/4, INSTALADO EM PRUMADA DE ÁGUA - FORNECIMENTO E INSTALAÇÃO. AF_12/2014</t>
  </si>
  <si>
    <t>ADAPTADOR CURTO COM BOLSA E ROSCA PARA REGISTRO, PVC, SOLDÁVEL, DN 50MM X 1.1/4, INSTALADO EM PRUMADA DE ÁGUA - FORNECIMENTO E INSTALAÇÃO. AF_12/2014</t>
  </si>
  <si>
    <t>BUCHA DE REDUCAO DE PVC, SOLDAVEL, LONGA, COM 60 X 25 MM, PARA AGUA FRIA PREDIAL</t>
  </si>
  <si>
    <t>JOELHO 90 GRAUS, PPR, DN 20 MM, CLASSE PN 25,  INSTALADO EM RESERVAÇÃO DE ÁGUA DE EDIFICAÇÃO QUE POSSUA RESERVATÓRIO DE FIBRA/FIBROCIMENTO  FORNECIMENTO E INSTALAÇÃO. AF_06/2016</t>
  </si>
  <si>
    <t>JOELHO 90 GRAUS, PVC, SOLDÁVEL, DN 32MM, INSTALADO EM RAMAL OU SUB-RAMAL DE ÁGUA - FORNECIMENTO E INSTALAÇÃO. AF_12/2014</t>
  </si>
  <si>
    <t>JOELHO 90 GRAUS, PVC, SOLDÁVEL, DN 50MM, INSTALADO EM PRUMADA DE ÁGUA - FORNECIMENTO E INSTALAÇÃO. AF_12/2014</t>
  </si>
  <si>
    <t>JOELHO 90 GRAUS, PVC, SOLDÁVEL, DN 60MM, INSTALADO EM PRUMADA DE ÁGUA - FORNECIMENTO E INSTALAÇÃO. AF_12/2014</t>
  </si>
  <si>
    <t>LUVA, PVC, SOLDÁVEL, DN 25MM, INSTALADO EM RAMAL OU SUB-RAMAL DE ÁGUA - FORNECIMENTO E INSTALAÇÃO. AF_12/2014</t>
  </si>
  <si>
    <t>LUVA, PVC, SOLDÁVEL, DN 50MM, INSTALADO EM PRUMADA DE ÁGUA - FORNECIMENTO E INSTALAÇÃO. AF_12/2014</t>
  </si>
  <si>
    <t>TUBO, PVC, SOLDÁVEL, DN 20MM, INSTALADO EM RAMAL DE DISTRIBUIÇÃO DE ÁGUA - FORNECIMENTO E INSTALAÇÃO. AF_12/2014</t>
  </si>
  <si>
    <t>TUBO, PVC, SOLDÁVEL, DN 32MM, INSTALADO EM RAMAL DE DISTRIBUIÇÃO DE ÁGUA - FORNECIMENTO E INSTALAÇÃO. AF_12/2014</t>
  </si>
  <si>
    <t>TUBO, PVC, SOLDÁVEL, DN 50MM, INSTALADO EM PRUMADA DE ÁGUA - FORNECIMENTO E INSTALAÇÃO. AF_12/2014</t>
  </si>
  <si>
    <t>TUBO, PVC, SOLDÁVEL, DN 60MM, INSTALADO EM PRUMADA DE ÁGUA - FORNECIMENTO E INSTALAÇÃO. AF_12/2014</t>
  </si>
  <si>
    <t>TE, PVC, SOLDÁVEL, DN 32MM, INSTALADO EM RAMAL OU SUB-RAMAL DE ÁGUA - FORNECIMENTO E INSTALAÇÃO. AF_12/2014</t>
  </si>
  <si>
    <t>TE, PVC, SOLDÁVEL, DN 60MM, INSTALADO EM PRUMADA DE ÁGUA - FORNECIMENTO E INSTALAÇÃO. AF_12/2014</t>
  </si>
  <si>
    <t>TÊ DE REDUÇÃO, PVC, SOLDÁVEL, DN 32MM X 25MM, INSTALADO EM RAMAL OU SUB-RAMAL DE ÁGUA - FORNECIMENTO E INSTALAÇÃO. AF_12/2014</t>
  </si>
  <si>
    <t>TÊ DE REDUÇÃO, PVC, SOLDÁVEL, DN 50MM X 25MM, INSTALADO EM PRUMADA DE ÁGUA - FORNECIMENTO E INSTALAÇÃO. AF_12/2014</t>
  </si>
  <si>
    <t>JOELHO 90 GRAUS COM BUCHA DE LATÃO, PVC, SOLDÁVEL, DN 25MM, X 1/2 INSTALADO EM RAMAL OU SUB-RAMAL DE ÁGUA - FORNECIMENTO E INSTALAÇÃO. AF_12/2014</t>
  </si>
  <si>
    <t>TRATAMENTO DE RALO OU PONTO EMERGENTE COM ARGAMASSA POLIMÉRICA / MEMBRANA ACRÍLICA REFORÇADO COM VÉU DE POLIÉSTER (MAV). AF_06/2018</t>
  </si>
  <si>
    <t>CAIXA RETANGULAR 4" X 2" MÉDIA (1,30 M DO PISO), PVC, INSTALADA EM PAREDE - FORNECIMENTO E INSTALAÇÃO. AF_12/2015</t>
  </si>
  <si>
    <t>INTERRUPTOR PARALELO (1 MÓDULO), 10A/250V, INCLUINDO SUPORTE E PLACA - FORNECIMENTO E INSTALAÇÃO. AF_12/2015</t>
  </si>
  <si>
    <t>INTERRUPTOR SIMPLES (1 MÓDULO), 10A/250V, INCLUINDO SUPORTE E PLACA - FORNECIMENTO E INSTALAÇÃO. AF_12/2015</t>
  </si>
  <si>
    <t>INTERRUPTOR PARALELO (2 MÓDULOS), 10A/250V, INCLUINDO SUPORTE E PLACA - FORNECIMENTO E INSTALAÇÃO. AF_12/2015</t>
  </si>
  <si>
    <t>INTERRUPTOR SIMPLES (2 MÓDULOS), 10A/250V, SEM SUPORTE E SEM PLACA - FORNECIMENTO E INSTALAÇÃO. AF_12/2015</t>
  </si>
  <si>
    <t>TOMADA ALTA DE EMBUTIR (1 MÓDULO), 2P+T 10 A, SEM SUPORTE E SEM PLACA - FORNECIMENTO E INSTALAÇÃO. AF_12/2015</t>
  </si>
  <si>
    <t>TOMADA ALTA DE EMBUTIR (1 MÓDULO), 2P+T 20 A, SEM SUPORTE E SEM PLACA - FORNECIMENTO E INSTALAÇÃO. AF_12/2015</t>
  </si>
  <si>
    <t>CAIXA DE INSPEÇÃO EM CONCRETO, TIPO "ZA" PASSEIO, PADRÃO CEMIG, DIMENSÃO (28X28)CM, ALTURA 40CM, COM TAMPA E ARO ARTICULADO EM FERRO FUNDIDO, INCLUSIVE ESCAVAÇÃO, APILOAMENTO, LASTRO DE BRITA, REATERRO E TRANSPORTE E RETIRADA DO MATERIAL ESCAVADO (EM CAÇAMBA)</t>
  </si>
  <si>
    <t>POSTE TELECÔNICO RETO, H = 9,00 M EM AÇO GALVANIZADO , (LIVRE)</t>
  </si>
  <si>
    <t>HASTE ATERRAMENTO AÇO ZINCADO 25X25X2500MM P.CEMIG</t>
  </si>
  <si>
    <t>CORDOALHA DE COBRE NU 16 MM², NÃO ENTERRADA, COM ISOLADOR - FORNECIMENTO E INSTALAÇÃO. AF_12/2017</t>
  </si>
  <si>
    <t>ELETRODUTO FLEXÍVEL CORRUGADO, PVC, DN 25 MM (3/4"), PARA CIRCUITOS TERMINAIS, INSTALADO EM LAJE - FORNECIMENTO E INSTALAÇÃO. AF_12/2015</t>
  </si>
  <si>
    <t>DISJUNTOR MONOPOLAR TERMOMAGNÉTICO 5KA, DE 10A</t>
  </si>
  <si>
    <t>DISJUNTOR MONOPOLAR TERMOMAGNÉTICO 5KA, DE 16A</t>
  </si>
  <si>
    <t>DISJUNTOR MONOPOLAR TERMOMAGNÉTICO 5KA, DE 25A</t>
  </si>
  <si>
    <t>DISJUNTOR BIPOLAR TERMOMAGNÉTICO 5KA, DE 100A</t>
  </si>
  <si>
    <t>DISJUNTOR BIPOLAR TERMOMAGNÉTICO 5KA, DE 25A</t>
  </si>
  <si>
    <t>DISJUNTOR BIPOLAR TERMOMAGNÉTICO 5KA, DE 16A</t>
  </si>
  <si>
    <t>DISJUNTOR BIPOLAR TERMOMAGNÉTICO 5KA, DE 20A</t>
  </si>
  <si>
    <t>DISJUNTOR TRIPOLAR TERMOMAGNÉTICO 10KA, DE 125A</t>
  </si>
  <si>
    <t>DISJUNTOR TRIPOLAR TERMOMAGNÉTICO 5KA, DE 20A</t>
  </si>
  <si>
    <t>DISJUNTOR TRIPOLAR TERMOMAGNÉTICO 5KA, DE 35A</t>
  </si>
  <si>
    <t>DISJUNTOR TRIPOLAR TERMOMAGNÉTICO 5KA, DE 70A</t>
  </si>
  <si>
    <t>SUPRESSOR DE SURTO VCL 275V 45KA CLAMPER/EQUIVALENTE</t>
  </si>
  <si>
    <t>DISJUNTOR DE PROTEÇÃO DIFERENCIAL RESIDUAL (DR), BIPOLAR, TIPO DIN, CORRENTE NOMINAL DE 40A, ALTA SENSIBILIDADE, CORRENTE DIFERENCIAL RESIDUAL NOMINAL COM ATUAÇÃO DE 30MA</t>
  </si>
  <si>
    <t>ELETRODUTO FLEXÍVEL CORRUGADO, PVC, DN 32 MM (1"), PARA CIRCUITOS TERMINAIS, INSTALADO EM LAJE - FORNECIMENTO E INSTALAÇÃO. AF_12/2015</t>
  </si>
  <si>
    <t>ELETRODUTO RÍGIDO ROSCÁVEL, PVC, DN 32 MM (1"), PARA CIRCUITOS TERMINAIS, INSTALADO EM PAREDE - FORNECIMENTO E INSTALAÇÃO. AF_12/2015</t>
  </si>
  <si>
    <t>ELETRODUTO RÍGIDO ROSCÁVEL, PVC, DN 60 MM (2") - FORNECIMENTO E INSTALAÇÃO. AF_12/2015</t>
  </si>
  <si>
    <t>ELETRODUTO DE AÇO GALVANIZADO, CLASSE LEVE, DN 20 MM (3/4), APARENTE, INSTALADO EM PAREDE - FORNECIMENTO E INSTALAÇÃO. AF_11/2016_P</t>
  </si>
  <si>
    <t>ELETRODUTO RÍGIDO ROSCÁVEL, PVC, DN 25 MM (3/4"), PARA CIRCUITOS TERMINAIS, INSTALADO EM PAREDE - FORNECIMENTO E INSTALAÇÃO. AF_12/2015</t>
  </si>
  <si>
    <t>CAIXA OCTOGONAL 3" X 3", PVC, INSTALADA EM LAJE - FORNECIMENTO E INSTALAÇÃO. AF_12/2015</t>
  </si>
  <si>
    <t>LUMINÁRIA COMERCIAL CHANFRADA DE SOBREPOR COMPLETA, PARA DUAS (2) LÂMPADAS TUBULARES LED 2X9W-ØT8, TEMPERATURA DA COR 6500K, FORNECIMENTO E INSTALAÇÃO, INCLUSIVE BASE E LÂMPADAS</t>
  </si>
  <si>
    <t>LUMINÁRIA COMERCIAL CHANFRADA DE SOBREPOR COMPLETA, PARA DUAS (2) LÂMPADAS TUBULARES LED 2X18W-ØT8, TEMPERATURA DA COR 6500K, FORNECIMENTO E INSTALAÇÃO, INCLUSIVE BASE E LÂMPADAS</t>
  </si>
  <si>
    <t>LUMINÁRIA ARANDELA TIPO TARTARUGA, PARA UMA (1) LÂMPADA BASE E-27, POTÊNCIA MÁXIMA 60W, FORNECIMENTO E INSTALAÇÃO, EXCLUSIVE BASE E LÂMPADA</t>
  </si>
  <si>
    <t>QUADRO DE DISTRIBUIÇÃO DE ENERGIA EM CHAPA DE AÇO GALVANIZADO, DE EMBUTIR, COM BARRAMENTO TRIFÁSICO, PARA 30 DISJUNTORES DIN 150A - FORNECIMENTO E INSTALAÇÃO. AF_10/2020</t>
  </si>
  <si>
    <t>CAIXA DE INSPEÇÃO EM CONCRETO, TIPO "ZB" PASSEIO, PADRÃO CEMIG, DIMENSÃO (52X44)CM, ALTURA 70CM, COM TAMPA E ARO ARTICULADO EM FERRO FUNDIDO, INCLUSIVE ESCAVAÇÃO, APILOAMENTO, LASTRO DE BRITA, REATERRO E TRANSPORTE E RETIRADA DO MATERIAL ESCAVADO (EM CAÇAMBA)</t>
  </si>
  <si>
    <t>CONJUNTO DE DUAS (2) TOMADAS DE DADOS (CONECTOR RJ45 CAT.6E), COM PLACA 4"X2" DE DOIS (2) POSTOS, INCLUSIVE FORNECIMENTO, INSTALAÇÃO, SUPORTE, MÓDULO E PLACA</t>
  </si>
  <si>
    <t>CONJUNTO DE UMA (1) TOMADA DE DADOS (CONECTOR RJ45 CAT.6E), COM PLACA 4"X2" DE UM (1) POSTO, INCLUSIVE FORNECIMENTO, INSTALAÇÃO, SUPORTE, MÓDULO E PLACA</t>
  </si>
  <si>
    <t>MÓDULO PARA REDE (CONECTOR RJ45 CAT.5E), INCLUSIVE FORNECIMENTO E INSTALAÇÃO, EXCLUSIVE PLACA E SUPORTE</t>
  </si>
  <si>
    <t>CABO UTP 4 PARES CATEGORIA 6 COM REVESTIMENTO EXTERNO NÃO PROPAGANTE A CHAMA</t>
  </si>
  <si>
    <t>ELETROCALHA PERFURADA CH. 24 C/TAMPA - 100X50 MM</t>
  </si>
  <si>
    <t>TERMINAL PARA ELETROCALHA  100X50 MM</t>
  </si>
  <si>
    <t xml:space="preserve">DERIVAÇÃO  "T" HORIZ. 90°  P/ ELETR. 100X50 MM </t>
  </si>
  <si>
    <t>MÃO FRANCESA SIMPLES 100MM P/ ELETROCALHA</t>
  </si>
  <si>
    <t>CURVA 90 GRAUS PARA ELETRODUTO, PVC, ROSCÁVEL, DN 60 MM (2") - FORNECIMENTO E INSTALAÇÃO. AF_12/2015</t>
  </si>
  <si>
    <t>PATCH PANEL 24 POSIÇÕES, CATEGORIA COM GUIA TRASEIRO</t>
  </si>
  <si>
    <t>CJ</t>
  </si>
  <si>
    <t>RÉGUA COM 8 TOMADAS (2P+T), PARA FIXAÇÃO NO RACK DE 19" (1U)</t>
  </si>
  <si>
    <t>ORGANIZADOR DE CABOS DE 1U PARA RACK 19"</t>
  </si>
  <si>
    <t>EXTINTOR DE INCÊNDIO PORTÁTIL COM CARGA DE PQS DE 4 KG, CLASSE BC - FORNECIMENTO E INSTALAÇÃO. AF_10/2020_P</t>
  </si>
  <si>
    <t>LUMINÁRIA DE EMERGÊNCIA, COM 30 LÂMPADAS LED DE 2 W, SEM REATOR - FORNECIMENTO E INSTALAÇÃO. AF_02/2020</t>
  </si>
  <si>
    <t>PINTURA ACRILICA PARA SINALIZAÇÃO HORIZONTAL EM PISO CIMENTADO</t>
  </si>
  <si>
    <t>TUBO EM COBRE FLEXÍVEL, DN 3/8", COM ISOLAMENTO, INSTALADO EM RAMAL DE ALIMENTAÇÃO DE AR CONDICIONADO COM CONDENSADORA INDIVIDUAL  FORNECIMENTO E INSTALAÇÃO. AF_12/2015</t>
  </si>
  <si>
    <t>BANCADA GRANITO CINZA,  50 X 60 CM, INCL. CUBA DE EMBUTIR OVAL LOUÇA BRANCA 35 X 50 CM, VÁLVULA METAL CROMADO, SIFÃO FLEXÍVEL PVC, ENGATE 30 CM FLEXÍVEL PLÁSTICO E TORNEIRA CROMADA DE MESA, PADRÃO POPULAR - FORNEC. E INSTALAÇÃO. AF_01/2020</t>
  </si>
  <si>
    <t>BANCADA GRANITO CINZA  150 X 60 CM, COM CUBA DE EMBUTIR DE AÇO, VÁLVULA AMERICANA EM METAL, SIFÃO FLEXÍVEL EM PVC, ENGATE FLEXÍVEL 30 CM, TORNEIRA CROMADA LONGA, DE PAREDE, 1/2 OU 3/4, P/ COZINHA, PADRÃO POPULAR - FORNEC. E INSTALAÇÃO. AF_01/2020</t>
  </si>
  <si>
    <t>VASO SANITARIO SIFONADO CONVENCIONAL COM LOUÇA BRANCA, INCLUSO CONJUNTO DE LIGAÇÃO PARA BACIA SANITÁRIA AJUSTÁVEL - FORNECIMENTO E INSTALAÇÃO. AF_10/2016</t>
  </si>
  <si>
    <t>VASO SANITARIO SIFONADO CONVENCIONAL PARA PCD SEM FURO FRONTAL COM  LOUÇA BRANCA SEM ASSENTO -  FORNECIMENTO E INSTALAÇÃO. AF_01/2020</t>
  </si>
  <si>
    <t>LAVATÓRIO LOUÇA BRANCA SUSPENSO, 29,5 X 39CM OU EQUIVALENTE, PADRÃO POPULAR - FORNECIMENTO E INSTALAÇÃO. AF_01/2020</t>
  </si>
  <si>
    <t>TORNEIRA METÁLICA PARA LAVATÓRIO, FECHAMENTO AUTOMÁTICO, ACABAMENTO CROMADO, COM AREJADOR, APLICAÇÃO DE MESA, INCLUSIVE ENGATE FLEXÍVEL METÁLICO, FORNECIMENTO E INSTALAÇÃO</t>
  </si>
  <si>
    <t>DUCHA HIGIÊNICA COM REGISTRO PARA CONTROLE DE FLUXO DE ÁGUA, DIÂMETRO 1/2" (20MM), INCLUSIVE FORNECIMENTO E INSTALAÇÃO</t>
  </si>
  <si>
    <t>BARRA DE APOIO EM AÇO INOX POLIDO RETA, DN 1.1/4" (31,75MM), PARA ACESSIBILIDADE (PMR/PCR), COMPRIMENTO 80CM, INSTALADO EM PAREDE, INCLUSIVE FORNECIMENTO, INSTALAÇÃO E ACESSÓRIOS PARA FIXAÇÃO</t>
  </si>
  <si>
    <t>SABONETEIRA PLASTICA TIPO DISPENSER PARA SABONETE LIQUIDO COM RESERVATORIO 800 A 1500 ML, INCLUSO FIXAÇÃO. AF_01/2020</t>
  </si>
  <si>
    <t>DISPENSER EM AÇO INOX PARA PAPEL TOALHA 2 OU 3 FOLHAS</t>
  </si>
  <si>
    <t>PAPELEIRA METÁLICA CROMADA, INCLUSIVE FIXAÇÃO</t>
  </si>
  <si>
    <t>BEBEDOURO UNITARIO INOX P/ 80 PESSOAS H=1,0 METRO</t>
  </si>
  <si>
    <t>ASSENTO BRANCO PARA VASO</t>
  </si>
  <si>
    <t>GRADIL NYLOFOR H=2.43 M INCLUSIVE POSTE OU EQUIVALENTE</t>
  </si>
  <si>
    <t>CHUVEIRO ELÉTRICO COM RESISTÊNCIA BLINDADA</t>
  </si>
  <si>
    <t>EXECUÇÃO DE PASSEIO (CALÇADA) OU PISO DE CONCRETO COM CONCRETO MOLDADO IN LOCO, FEITO EM OBRA, ACABAMENTO CONVENCIONAL, ESPESSURA 6 CM, ARMADO. AF_07/2016</t>
  </si>
  <si>
    <t>EXECUÇÃO DE PÁTIO/ESTACIONAMENTO EM PISO INTERTRAVADO, COM BLOCO RETANGULAR COR NATURAL DE 20 X 10 CM, ESPESSURA 8 CM. AF_12/2015</t>
  </si>
  <si>
    <t>ASSENTAMENTO DE GUIA (MEIO-FIO) EM TRECHO RETO, CONFECCIONADA EM CONCRETO PRÉ-FABRICADO, DIMENSÕES 100X15X13X30 CM (COMPRIMENTO X BASE INFERIOR X BASE SUPERIOR X ALTURA), PARA VIAS URBANAS (USO VIÁRIO). AF_06/2016</t>
  </si>
  <si>
    <t>PLANTIO DE GRAMA ESMERALDA EM PLACAS, INCLUSIVE TERRA VEGETAL E CONSERVAÇÃO POR 30 DIAS</t>
  </si>
  <si>
    <t>PISO CIMENTADO, TRAÇO 1:3 (CIMENTO E AREIA), ACABAMENTO LISO, ESPESSURA 3,0 CM, PREPARO MECÂNICO DA ARGAMASSA. AF_09/2020</t>
  </si>
  <si>
    <t>PINTURA PARA SINALIZAÇÃO DE VAGA DE ESTACIONAMENTO PARA PORTADORES DE NECESSIDADES ESPECIAIS SOBRE PAVIMENTAÇÃO URBANA</t>
  </si>
  <si>
    <t>PINTURA DE DEMARCAÇAO DE QUADRAS SISTEMA ACRILICO</t>
  </si>
  <si>
    <t>LIMPEZA FINAL PARA ENTREGA DA OBRA</t>
  </si>
</sst>
</file>

<file path=xl/styles.xml><?xml version="1.0" encoding="utf-8"?>
<styleSheet xmlns="http://schemas.openxmlformats.org/spreadsheetml/2006/main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[$€-2]* #,##0.00_);_([$€-2]* \(#,##0.00\);_([$€-2]* \-??_)"/>
    <numFmt numFmtId="166" formatCode="_([$€]* #,##0.00_);_([$€]* \(#,##0.00\);_([$€]* &quot;-&quot;??_);_(@_)"/>
    <numFmt numFmtId="167" formatCode="_-* #,##0\ _P_t_s_-;\-* #,##0\ _P_t_s_-;_-* &quot;-&quot;\ _P_t_s_-;_-@_-"/>
    <numFmt numFmtId="168" formatCode="_-* #,##0.00\ _P_t_s_-;\-* #,##0.00\ _P_t_s_-;_-* &quot;-&quot;??\ _P_t_s_-;_-@_-"/>
    <numFmt numFmtId="169" formatCode="_(&quot;R$ &quot;* #,##0.00_);_(&quot;R$ &quot;* \(#,##0.00\);_(&quot;R$ &quot;* &quot;-&quot;??_);_(@_)"/>
    <numFmt numFmtId="170" formatCode="_-* #,##0\ &quot;Pts&quot;_-;\-* #,##0\ &quot;Pts&quot;_-;_-* &quot;-&quot;\ &quot;Pts&quot;_-;_-@_-"/>
    <numFmt numFmtId="171" formatCode="_-* #,##0.00\ &quot;Pts&quot;_-;\-* #,##0.00\ &quot;Pts&quot;_-;_-* &quot;-&quot;??\ &quot;Pts&quot;_-;_-@_-"/>
    <numFmt numFmtId="172" formatCode="[$-416]mmm\-yy;@"/>
    <numFmt numFmtId="173" formatCode="_(* #,##0.00_);_(* \(#,##0.00\);_(* \-??_);_(@_)"/>
    <numFmt numFmtId="174" formatCode="0.0%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7"/>
      <name val="Calibri"/>
      <family val="2"/>
    </font>
    <font>
      <sz val="11"/>
      <name val="Calibri"/>
      <family val="2"/>
      <scheme val="minor"/>
    </font>
    <font>
      <sz val="10"/>
      <name val="Courier New"/>
      <family val="3"/>
    </font>
    <font>
      <sz val="10"/>
      <color theme="1"/>
      <name val="Arial"/>
      <family val="2"/>
    </font>
    <font>
      <sz val="10"/>
      <name val="Arial"/>
      <family val="2"/>
    </font>
    <font>
      <sz val="9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36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sz val="8"/>
      <name val="Arial"/>
      <family val="2"/>
      <charset val="1"/>
    </font>
    <font>
      <sz val="12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8"/>
      <name val="Times New Roman"/>
      <family val="1"/>
    </font>
    <font>
      <b/>
      <sz val="11"/>
      <color indexed="63"/>
      <name val="Calibri"/>
      <family val="2"/>
    </font>
    <font>
      <b/>
      <sz val="9"/>
      <name val="Times New Roman"/>
      <family val="1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rgb="FF99CCFF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 tint="-0.249977111117893"/>
        <bgColor indexed="26"/>
      </patternFill>
    </fill>
    <fill>
      <patternFill patternType="solid">
        <fgColor rgb="FFFFFFFF"/>
        <bgColor rgb="FFFFFFCC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26"/>
      </patternFill>
    </fill>
    <fill>
      <patternFill patternType="solid">
        <f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45"/>
      </patternFill>
    </fill>
    <fill>
      <patternFill patternType="solid">
        <fgColor indexed="22"/>
        <b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7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60">
    <xf numFmtId="0" fontId="0" fillId="0" borderId="0"/>
    <xf numFmtId="0" fontId="2" fillId="0" borderId="0"/>
    <xf numFmtId="43" fontId="6" fillId="0" borderId="0" applyFont="0" applyFill="0" applyBorder="0" applyAlignment="0" applyProtection="0"/>
    <xf numFmtId="0" fontId="6" fillId="0" borderId="0"/>
    <xf numFmtId="0" fontId="2" fillId="0" borderId="0"/>
    <xf numFmtId="164" fontId="2" fillId="0" borderId="0"/>
    <xf numFmtId="0" fontId="13" fillId="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2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0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1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0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6" fillId="28" borderId="57" applyNumberFormat="0" applyAlignment="0" applyProtection="0"/>
    <xf numFmtId="0" fontId="16" fillId="28" borderId="57" applyNumberFormat="0" applyAlignment="0" applyProtection="0"/>
    <xf numFmtId="0" fontId="16" fillId="28" borderId="57" applyNumberFormat="0" applyAlignment="0" applyProtection="0"/>
    <xf numFmtId="0" fontId="16" fillId="28" borderId="57" applyNumberFormat="0" applyAlignment="0" applyProtection="0"/>
    <xf numFmtId="0" fontId="16" fillId="28" borderId="57" applyNumberFormat="0" applyAlignment="0" applyProtection="0"/>
    <xf numFmtId="0" fontId="16" fillId="28" borderId="57" applyNumberFormat="0" applyAlignment="0" applyProtection="0"/>
    <xf numFmtId="0" fontId="16" fillId="28" borderId="57" applyNumberFormat="0" applyAlignment="0" applyProtection="0"/>
    <xf numFmtId="0" fontId="16" fillId="28" borderId="57" applyNumberFormat="0" applyAlignment="0" applyProtection="0"/>
    <xf numFmtId="0" fontId="16" fillId="28" borderId="57" applyNumberFormat="0" applyAlignment="0" applyProtection="0"/>
    <xf numFmtId="0" fontId="16" fillId="28" borderId="57" applyNumberFormat="0" applyAlignment="0" applyProtection="0"/>
    <xf numFmtId="0" fontId="16" fillId="28" borderId="57" applyNumberFormat="0" applyAlignment="0" applyProtection="0"/>
    <xf numFmtId="0" fontId="16" fillId="28" borderId="57" applyNumberFormat="0" applyAlignment="0" applyProtection="0"/>
    <xf numFmtId="0" fontId="17" fillId="29" borderId="58" applyNumberFormat="0" applyAlignment="0" applyProtection="0"/>
    <xf numFmtId="0" fontId="17" fillId="29" borderId="58" applyNumberFormat="0" applyAlignment="0" applyProtection="0"/>
    <xf numFmtId="0" fontId="17" fillId="29" borderId="58" applyNumberFormat="0" applyAlignment="0" applyProtection="0"/>
    <xf numFmtId="0" fontId="17" fillId="29" borderId="58" applyNumberFormat="0" applyAlignment="0" applyProtection="0"/>
    <xf numFmtId="0" fontId="18" fillId="0" borderId="59" applyNumberFormat="0" applyFill="0" applyAlignment="0" applyProtection="0"/>
    <xf numFmtId="0" fontId="18" fillId="0" borderId="59" applyNumberFormat="0" applyFill="0" applyAlignment="0" applyProtection="0"/>
    <xf numFmtId="0" fontId="18" fillId="0" borderId="59" applyNumberFormat="0" applyFill="0" applyAlignment="0" applyProtection="0"/>
    <xf numFmtId="0" fontId="18" fillId="0" borderId="59" applyNumberFormat="0" applyFill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9" fillId="17" borderId="57" applyNumberFormat="0" applyAlignment="0" applyProtection="0"/>
    <xf numFmtId="0" fontId="19" fillId="17" borderId="57" applyNumberFormat="0" applyAlignment="0" applyProtection="0"/>
    <xf numFmtId="0" fontId="19" fillId="17" borderId="57" applyNumberFormat="0" applyAlignment="0" applyProtection="0"/>
    <xf numFmtId="0" fontId="19" fillId="17" borderId="57" applyNumberFormat="0" applyAlignment="0" applyProtection="0"/>
    <xf numFmtId="0" fontId="19" fillId="17" borderId="57" applyNumberFormat="0" applyAlignment="0" applyProtection="0"/>
    <xf numFmtId="0" fontId="19" fillId="17" borderId="57" applyNumberFormat="0" applyAlignment="0" applyProtection="0"/>
    <xf numFmtId="0" fontId="19" fillId="17" borderId="57" applyNumberFormat="0" applyAlignment="0" applyProtection="0"/>
    <xf numFmtId="0" fontId="19" fillId="17" borderId="57" applyNumberFormat="0" applyAlignment="0" applyProtection="0"/>
    <xf numFmtId="0" fontId="19" fillId="17" borderId="57" applyNumberFormat="0" applyAlignment="0" applyProtection="0"/>
    <xf numFmtId="0" fontId="19" fillId="17" borderId="57" applyNumberFormat="0" applyAlignment="0" applyProtection="0"/>
    <xf numFmtId="0" fontId="19" fillId="17" borderId="57" applyNumberFormat="0" applyAlignment="0" applyProtection="0"/>
    <xf numFmtId="0" fontId="19" fillId="17" borderId="57" applyNumberFormat="0" applyAlignment="0" applyProtection="0"/>
    <xf numFmtId="165" fontId="2" fillId="0" borderId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3" fillId="34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167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1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1" fillId="0" borderId="0"/>
    <xf numFmtId="0" fontId="2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4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1" fillId="36" borderId="60" applyNumberFormat="0" applyFont="0" applyAlignment="0" applyProtection="0"/>
    <xf numFmtId="0" fontId="11" fillId="36" borderId="60" applyNumberFormat="0" applyFont="0" applyAlignment="0" applyProtection="0"/>
    <xf numFmtId="0" fontId="11" fillId="36" borderId="60" applyNumberFormat="0" applyFont="0" applyAlignment="0" applyProtection="0"/>
    <xf numFmtId="0" fontId="11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13" fillId="36" borderId="60" applyNumberFormat="0" applyFont="0" applyAlignment="0" applyProtection="0"/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0" fontId="27" fillId="37" borderId="61" applyNumberFormat="0" applyFont="0" applyBorder="0" applyAlignment="0" applyProtection="0">
      <alignment horizontal="center"/>
    </xf>
    <xf numFmtId="9" fontId="11" fillId="0" borderId="0" applyFont="0" applyFill="0" applyBorder="0" applyAlignment="0" applyProtection="0"/>
    <xf numFmtId="0" fontId="28" fillId="0" borderId="62" applyNumberFormat="0" applyFont="0" applyBorder="0" applyAlignment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9" fillId="28" borderId="63" applyNumberFormat="0" applyAlignment="0" applyProtection="0"/>
    <xf numFmtId="0" fontId="29" fillId="28" borderId="63" applyNumberFormat="0" applyAlignment="0" applyProtection="0"/>
    <xf numFmtId="0" fontId="29" fillId="28" borderId="63" applyNumberFormat="0" applyAlignment="0" applyProtection="0"/>
    <xf numFmtId="0" fontId="29" fillId="28" borderId="63" applyNumberFormat="0" applyAlignment="0" applyProtection="0"/>
    <xf numFmtId="0" fontId="29" fillId="28" borderId="63" applyNumberFormat="0" applyAlignment="0" applyProtection="0"/>
    <xf numFmtId="0" fontId="29" fillId="28" borderId="63" applyNumberFormat="0" applyAlignment="0" applyProtection="0"/>
    <xf numFmtId="0" fontId="29" fillId="28" borderId="63" applyNumberFormat="0" applyAlignment="0" applyProtection="0"/>
    <xf numFmtId="0" fontId="29" fillId="28" borderId="63" applyNumberFormat="0" applyAlignment="0" applyProtection="0"/>
    <xf numFmtId="0" fontId="29" fillId="28" borderId="63" applyNumberFormat="0" applyAlignment="0" applyProtection="0"/>
    <xf numFmtId="0" fontId="29" fillId="28" borderId="63" applyNumberFormat="0" applyAlignment="0" applyProtection="0"/>
    <xf numFmtId="0" fontId="29" fillId="28" borderId="63" applyNumberFormat="0" applyAlignment="0" applyProtection="0"/>
    <xf numFmtId="0" fontId="29" fillId="28" borderId="63" applyNumberFormat="0" applyAlignment="0" applyProtection="0"/>
    <xf numFmtId="0" fontId="29" fillId="28" borderId="63" applyNumberFormat="0" applyAlignment="0" applyProtection="0"/>
    <xf numFmtId="0" fontId="29" fillId="28" borderId="63" applyNumberFormat="0" applyAlignment="0" applyProtection="0"/>
    <xf numFmtId="0" fontId="29" fillId="28" borderId="63" applyNumberFormat="0" applyAlignment="0" applyProtection="0"/>
    <xf numFmtId="0" fontId="29" fillId="28" borderId="63" applyNumberFormat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" fillId="0" borderId="0" applyFont="0" applyFill="0" applyBorder="0" applyAlignment="0" applyProtection="0"/>
    <xf numFmtId="173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30" fillId="38" borderId="33">
      <alignment wrapText="1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64" applyNumberFormat="0" applyFill="0" applyAlignment="0" applyProtection="0"/>
    <xf numFmtId="0" fontId="34" fillId="0" borderId="65" applyNumberFormat="0" applyFill="0" applyAlignment="0" applyProtection="0"/>
    <xf numFmtId="0" fontId="34" fillId="0" borderId="65" applyNumberFormat="0" applyFill="0" applyAlignment="0" applyProtection="0"/>
    <xf numFmtId="0" fontId="34" fillId="0" borderId="65" applyNumberFormat="0" applyFill="0" applyAlignment="0" applyProtection="0"/>
    <xf numFmtId="0" fontId="34" fillId="0" borderId="65" applyNumberFormat="0" applyFill="0" applyAlignment="0" applyProtection="0"/>
    <xf numFmtId="0" fontId="34" fillId="0" borderId="65" applyNumberFormat="0" applyFill="0" applyAlignment="0" applyProtection="0"/>
    <xf numFmtId="0" fontId="34" fillId="0" borderId="65" applyNumberFormat="0" applyFill="0" applyAlignment="0" applyProtection="0"/>
    <xf numFmtId="0" fontId="34" fillId="0" borderId="65" applyNumberFormat="0" applyFill="0" applyAlignment="0" applyProtection="0"/>
    <xf numFmtId="0" fontId="34" fillId="0" borderId="65" applyNumberFormat="0" applyFill="0" applyAlignment="0" applyProtection="0"/>
    <xf numFmtId="0" fontId="35" fillId="0" borderId="66" applyNumberFormat="0" applyFill="0" applyAlignment="0" applyProtection="0"/>
    <xf numFmtId="0" fontId="35" fillId="0" borderId="66" applyNumberFormat="0" applyFill="0" applyAlignment="0" applyProtection="0"/>
    <xf numFmtId="0" fontId="35" fillId="0" borderId="66" applyNumberFormat="0" applyFill="0" applyAlignment="0" applyProtection="0"/>
    <xf numFmtId="0" fontId="35" fillId="0" borderId="66" applyNumberFormat="0" applyFill="0" applyAlignment="0" applyProtection="0"/>
    <xf numFmtId="0" fontId="36" fillId="0" borderId="67" applyNumberFormat="0" applyFill="0" applyAlignment="0" applyProtection="0"/>
    <xf numFmtId="0" fontId="36" fillId="0" borderId="67" applyNumberFormat="0" applyFill="0" applyAlignment="0" applyProtection="0"/>
    <xf numFmtId="0" fontId="36" fillId="0" borderId="67" applyNumberFormat="0" applyFill="0" applyAlignment="0" applyProtection="0"/>
    <xf numFmtId="0" fontId="36" fillId="0" borderId="67" applyNumberFormat="0" applyFill="0" applyAlignment="0" applyProtection="0"/>
    <xf numFmtId="0" fontId="36" fillId="0" borderId="67" applyNumberFormat="0" applyFill="0" applyAlignment="0" applyProtection="0"/>
    <xf numFmtId="0" fontId="36" fillId="0" borderId="67" applyNumberFormat="0" applyFill="0" applyAlignment="0" applyProtection="0"/>
    <xf numFmtId="0" fontId="36" fillId="0" borderId="67" applyNumberFormat="0" applyFill="0" applyAlignment="0" applyProtection="0"/>
    <xf numFmtId="0" fontId="36" fillId="0" borderId="67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68" applyNumberFormat="0" applyFill="0" applyAlignment="0" applyProtection="0"/>
    <xf numFmtId="0" fontId="38" fillId="0" borderId="68" applyNumberFormat="0" applyFill="0" applyAlignment="0" applyProtection="0"/>
    <xf numFmtId="0" fontId="38" fillId="0" borderId="68" applyNumberFormat="0" applyFill="0" applyAlignment="0" applyProtection="0"/>
    <xf numFmtId="0" fontId="38" fillId="0" borderId="68" applyNumberFormat="0" applyFill="0" applyAlignment="0" applyProtection="0"/>
    <xf numFmtId="0" fontId="38" fillId="0" borderId="68" applyNumberFormat="0" applyFill="0" applyAlignment="0" applyProtection="0"/>
    <xf numFmtId="0" fontId="38" fillId="0" borderId="68" applyNumberFormat="0" applyFill="0" applyAlignment="0" applyProtection="0"/>
    <xf numFmtId="0" fontId="38" fillId="0" borderId="68" applyNumberFormat="0" applyFill="0" applyAlignment="0" applyProtection="0"/>
    <xf numFmtId="0" fontId="38" fillId="0" borderId="68" applyNumberFormat="0" applyFill="0" applyAlignment="0" applyProtection="0"/>
    <xf numFmtId="0" fontId="38" fillId="0" borderId="68" applyNumberFormat="0" applyFill="0" applyAlignment="0" applyProtection="0"/>
    <xf numFmtId="0" fontId="38" fillId="0" borderId="68" applyNumberFormat="0" applyFill="0" applyAlignment="0" applyProtection="0"/>
    <xf numFmtId="0" fontId="38" fillId="0" borderId="68" applyNumberFormat="0" applyFill="0" applyAlignment="0" applyProtection="0"/>
    <xf numFmtId="0" fontId="38" fillId="0" borderId="68" applyNumberFormat="0" applyFill="0" applyAlignment="0" applyProtection="0"/>
    <xf numFmtId="0" fontId="38" fillId="0" borderId="68" applyNumberFormat="0" applyFill="0" applyAlignment="0" applyProtection="0"/>
    <xf numFmtId="0" fontId="38" fillId="0" borderId="68" applyNumberFormat="0" applyFill="0" applyAlignment="0" applyProtection="0"/>
    <xf numFmtId="0" fontId="38" fillId="0" borderId="68" applyNumberFormat="0" applyFill="0" applyAlignment="0" applyProtection="0"/>
    <xf numFmtId="0" fontId="38" fillId="0" borderId="68" applyNumberFormat="0" applyFill="0" applyAlignment="0" applyProtection="0"/>
    <xf numFmtId="173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266">
    <xf numFmtId="0" fontId="0" fillId="0" borderId="0" xfId="0"/>
    <xf numFmtId="0" fontId="3" fillId="2" borderId="1" xfId="1" applyFont="1" applyFill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3" fillId="2" borderId="0" xfId="1" applyFont="1" applyFill="1" applyAlignment="1">
      <alignment vertical="center"/>
    </xf>
    <xf numFmtId="0" fontId="3" fillId="2" borderId="0" xfId="1" applyFont="1" applyFill="1" applyBorder="1" applyAlignment="1">
      <alignment vertical="center"/>
    </xf>
    <xf numFmtId="0" fontId="3" fillId="2" borderId="6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vertical="center"/>
    </xf>
    <xf numFmtId="43" fontId="4" fillId="2" borderId="19" xfId="2" applyFont="1" applyFill="1" applyBorder="1" applyAlignment="1">
      <alignment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14" fontId="4" fillId="2" borderId="22" xfId="2" applyNumberFormat="1" applyFont="1" applyFill="1" applyBorder="1" applyAlignment="1">
      <alignment horizontal="center" vertical="center"/>
    </xf>
    <xf numFmtId="10" fontId="4" fillId="2" borderId="23" xfId="2" applyNumberFormat="1" applyFont="1" applyFill="1" applyBorder="1" applyAlignment="1">
      <alignment horizontal="center" vertical="center"/>
    </xf>
    <xf numFmtId="49" fontId="7" fillId="2" borderId="24" xfId="2" applyNumberFormat="1" applyFont="1" applyFill="1" applyBorder="1" applyAlignment="1">
      <alignment vertical="center" wrapText="1"/>
    </xf>
    <xf numFmtId="43" fontId="4" fillId="2" borderId="15" xfId="2" applyFont="1" applyFill="1" applyBorder="1" applyAlignment="1">
      <alignment vertical="center"/>
    </xf>
    <xf numFmtId="0" fontId="4" fillId="2" borderId="0" xfId="1" applyFont="1" applyFill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43" fontId="4" fillId="2" borderId="17" xfId="2" applyFont="1" applyFill="1" applyBorder="1" applyAlignment="1">
      <alignment horizontal="center" vertical="center"/>
    </xf>
    <xf numFmtId="43" fontId="4" fillId="2" borderId="28" xfId="2" applyFont="1" applyFill="1" applyBorder="1" applyAlignment="1">
      <alignment horizontal="center" vertical="center"/>
    </xf>
    <xf numFmtId="0" fontId="5" fillId="3" borderId="14" xfId="3" applyFont="1" applyFill="1" applyBorder="1" applyAlignment="1">
      <alignment horizontal="justify" vertical="center"/>
    </xf>
    <xf numFmtId="0" fontId="4" fillId="3" borderId="14" xfId="3" applyFont="1" applyFill="1" applyBorder="1" applyAlignment="1">
      <alignment horizontal="center" vertical="center" wrapText="1"/>
    </xf>
    <xf numFmtId="43" fontId="3" fillId="3" borderId="14" xfId="2" applyFont="1" applyFill="1" applyBorder="1" applyAlignment="1">
      <alignment vertical="center" wrapText="1"/>
    </xf>
    <xf numFmtId="43" fontId="4" fillId="3" borderId="14" xfId="2" applyFont="1" applyFill="1" applyBorder="1" applyAlignment="1">
      <alignment horizontal="center" vertical="center" wrapText="1"/>
    </xf>
    <xf numFmtId="43" fontId="4" fillId="4" borderId="14" xfId="2" applyFont="1" applyFill="1" applyBorder="1" applyAlignment="1">
      <alignment horizontal="center" vertical="center" wrapText="1"/>
    </xf>
    <xf numFmtId="43" fontId="4" fillId="5" borderId="15" xfId="2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4" fillId="3" borderId="33" xfId="3" applyFont="1" applyFill="1" applyBorder="1" applyAlignment="1">
      <alignment horizontal="justify" vertical="center"/>
    </xf>
    <xf numFmtId="0" fontId="4" fillId="3" borderId="33" xfId="3" applyFont="1" applyFill="1" applyBorder="1" applyAlignment="1">
      <alignment horizontal="center" vertical="center" wrapText="1"/>
    </xf>
    <xf numFmtId="43" fontId="3" fillId="3" borderId="33" xfId="2" applyFont="1" applyFill="1" applyBorder="1" applyAlignment="1">
      <alignment vertical="center" wrapText="1"/>
    </xf>
    <xf numFmtId="43" fontId="4" fillId="3" borderId="33" xfId="2" applyFont="1" applyFill="1" applyBorder="1" applyAlignment="1">
      <alignment horizontal="center" vertical="center" wrapText="1"/>
    </xf>
    <xf numFmtId="43" fontId="4" fillId="4" borderId="33" xfId="2" applyFont="1" applyFill="1" applyBorder="1" applyAlignment="1">
      <alignment horizontal="center" vertical="center" wrapText="1"/>
    </xf>
    <xf numFmtId="43" fontId="3" fillId="5" borderId="34" xfId="2" applyFont="1" applyFill="1" applyBorder="1" applyAlignment="1">
      <alignment horizontal="center" vertical="center"/>
    </xf>
    <xf numFmtId="4" fontId="3" fillId="0" borderId="0" xfId="1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33" xfId="3" applyFont="1" applyFill="1" applyBorder="1" applyAlignment="1">
      <alignment horizontal="center" vertical="center"/>
    </xf>
    <xf numFmtId="0" fontId="3" fillId="0" borderId="33" xfId="4" applyFont="1" applyFill="1" applyBorder="1" applyAlignment="1">
      <alignment horizontal="justify" vertical="center"/>
    </xf>
    <xf numFmtId="43" fontId="8" fillId="0" borderId="33" xfId="2" applyFont="1" applyFill="1" applyBorder="1" applyAlignment="1">
      <alignment horizontal="right" vertical="center"/>
    </xf>
    <xf numFmtId="4" fontId="3" fillId="0" borderId="33" xfId="3" applyNumberFormat="1" applyFont="1" applyFill="1" applyBorder="1" applyAlignment="1">
      <alignment vertical="center"/>
    </xf>
    <xf numFmtId="43" fontId="3" fillId="6" borderId="35" xfId="2" applyFont="1" applyFill="1" applyBorder="1" applyAlignment="1">
      <alignment horizontal="right" vertical="center" indent="1"/>
    </xf>
    <xf numFmtId="43" fontId="3" fillId="2" borderId="34" xfId="2" applyFont="1" applyFill="1" applyBorder="1" applyAlignment="1">
      <alignment horizontal="center" vertical="center"/>
    </xf>
    <xf numFmtId="9" fontId="3" fillId="0" borderId="0" xfId="1" applyNumberFormat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left" vertical="center" indent="1"/>
    </xf>
    <xf numFmtId="0" fontId="3" fillId="0" borderId="36" xfId="3" applyFont="1" applyFill="1" applyBorder="1" applyAlignment="1">
      <alignment horizontal="left" vertical="center" indent="1"/>
    </xf>
    <xf numFmtId="0" fontId="3" fillId="0" borderId="36" xfId="4" applyFont="1" applyFill="1" applyBorder="1" applyAlignment="1">
      <alignment horizontal="left" vertical="center" indent="1"/>
    </xf>
    <xf numFmtId="43" fontId="3" fillId="0" borderId="36" xfId="2" applyFont="1" applyFill="1" applyBorder="1" applyAlignment="1">
      <alignment horizontal="left" vertical="center" indent="1"/>
    </xf>
    <xf numFmtId="43" fontId="3" fillId="6" borderId="36" xfId="2" applyFont="1" applyFill="1" applyBorder="1" applyAlignment="1">
      <alignment horizontal="left" vertical="center" indent="1"/>
    </xf>
    <xf numFmtId="43" fontId="3" fillId="2" borderId="12" xfId="2" applyFont="1" applyFill="1" applyBorder="1" applyAlignment="1">
      <alignment horizontal="center" vertical="center"/>
    </xf>
    <xf numFmtId="0" fontId="4" fillId="7" borderId="37" xfId="1" applyFont="1" applyFill="1" applyBorder="1" applyAlignment="1">
      <alignment horizontal="left" vertical="center"/>
    </xf>
    <xf numFmtId="0" fontId="4" fillId="7" borderId="38" xfId="1" applyFont="1" applyFill="1" applyBorder="1" applyAlignment="1">
      <alignment horizontal="left" vertical="center"/>
    </xf>
    <xf numFmtId="0" fontId="4" fillId="7" borderId="39" xfId="1" applyFont="1" applyFill="1" applyBorder="1" applyAlignment="1">
      <alignment horizontal="left" vertical="center"/>
    </xf>
    <xf numFmtId="4" fontId="4" fillId="8" borderId="40" xfId="2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left" vertical="center" indent="1"/>
    </xf>
    <xf numFmtId="0" fontId="4" fillId="0" borderId="0" xfId="1" applyFont="1" applyFill="1" applyBorder="1" applyAlignment="1">
      <alignment horizontal="left" vertical="center" indent="1"/>
    </xf>
    <xf numFmtId="4" fontId="3" fillId="2" borderId="12" xfId="2" applyNumberFormat="1" applyFont="1" applyFill="1" applyBorder="1" applyAlignment="1">
      <alignment horizontal="center" vertical="center"/>
    </xf>
    <xf numFmtId="43" fontId="3" fillId="5" borderId="19" xfId="2" applyFont="1" applyFill="1" applyBorder="1" applyAlignment="1">
      <alignment horizontal="center" vertical="center"/>
    </xf>
    <xf numFmtId="0" fontId="6" fillId="0" borderId="41" xfId="3" applyBorder="1" applyAlignment="1">
      <alignment horizontal="center" vertical="center"/>
    </xf>
    <xf numFmtId="0" fontId="3" fillId="0" borderId="35" xfId="3" applyFont="1" applyFill="1" applyBorder="1" applyAlignment="1">
      <alignment horizontal="center" vertical="center"/>
    </xf>
    <xf numFmtId="0" fontId="3" fillId="0" borderId="35" xfId="3" applyFont="1" applyFill="1" applyBorder="1" applyAlignment="1">
      <alignment horizontal="justify" vertical="center"/>
    </xf>
    <xf numFmtId="43" fontId="8" fillId="0" borderId="35" xfId="2" applyFont="1" applyFill="1" applyBorder="1" applyAlignment="1">
      <alignment horizontal="right" vertical="center"/>
    </xf>
    <xf numFmtId="2" fontId="3" fillId="0" borderId="35" xfId="3" applyNumberFormat="1" applyFont="1" applyFill="1" applyBorder="1" applyAlignment="1">
      <alignment horizontal="right" vertical="center" indent="1"/>
    </xf>
    <xf numFmtId="43" fontId="3" fillId="2" borderId="42" xfId="2" applyFont="1" applyFill="1" applyBorder="1" applyAlignment="1">
      <alignment horizontal="center" vertical="center"/>
    </xf>
    <xf numFmtId="0" fontId="6" fillId="0" borderId="43" xfId="3" applyBorder="1" applyAlignment="1">
      <alignment horizontal="center" vertical="center"/>
    </xf>
    <xf numFmtId="0" fontId="3" fillId="0" borderId="44" xfId="3" applyFont="1" applyFill="1" applyBorder="1" applyAlignment="1">
      <alignment horizontal="center" vertical="center"/>
    </xf>
    <xf numFmtId="0" fontId="3" fillId="0" borderId="44" xfId="3" applyFont="1" applyFill="1" applyBorder="1" applyAlignment="1">
      <alignment horizontal="justify" vertical="center"/>
    </xf>
    <xf numFmtId="43" fontId="8" fillId="0" borderId="44" xfId="2" applyFont="1" applyFill="1" applyBorder="1" applyAlignment="1">
      <alignment horizontal="right" vertical="center" indent="1"/>
    </xf>
    <xf numFmtId="2" fontId="3" fillId="0" borderId="44" xfId="3" applyNumberFormat="1" applyFont="1" applyFill="1" applyBorder="1" applyAlignment="1">
      <alignment horizontal="right" vertical="center" indent="1"/>
    </xf>
    <xf numFmtId="43" fontId="3" fillId="6" borderId="44" xfId="2" applyFont="1" applyFill="1" applyBorder="1" applyAlignment="1">
      <alignment horizontal="right" vertical="center" indent="1"/>
    </xf>
    <xf numFmtId="43" fontId="3" fillId="2" borderId="45" xfId="2" applyFont="1" applyFill="1" applyBorder="1" applyAlignment="1">
      <alignment horizontal="center" vertical="center"/>
    </xf>
    <xf numFmtId="2" fontId="3" fillId="0" borderId="0" xfId="3" applyNumberFormat="1" applyFont="1" applyFill="1" applyBorder="1" applyAlignment="1">
      <alignment horizontal="right" vertical="center" indent="1"/>
    </xf>
    <xf numFmtId="43" fontId="3" fillId="6" borderId="0" xfId="2" applyFont="1" applyFill="1" applyBorder="1" applyAlignment="1">
      <alignment horizontal="right" vertical="center" indent="1"/>
    </xf>
    <xf numFmtId="43" fontId="3" fillId="2" borderId="0" xfId="2" applyFont="1" applyFill="1" applyBorder="1" applyAlignment="1">
      <alignment horizontal="center" vertical="center"/>
    </xf>
    <xf numFmtId="0" fontId="3" fillId="0" borderId="44" xfId="3" applyFont="1" applyFill="1" applyBorder="1" applyAlignment="1">
      <alignment horizontal="justify" vertical="center" wrapText="1"/>
    </xf>
    <xf numFmtId="0" fontId="6" fillId="0" borderId="46" xfId="3" applyBorder="1" applyAlignment="1">
      <alignment horizontal="center" vertical="center"/>
    </xf>
    <xf numFmtId="43" fontId="3" fillId="2" borderId="47" xfId="2" applyFont="1" applyFill="1" applyBorder="1" applyAlignment="1">
      <alignment horizontal="center" vertical="center"/>
    </xf>
    <xf numFmtId="0" fontId="4" fillId="7" borderId="37" xfId="1" applyFont="1" applyFill="1" applyBorder="1" applyAlignment="1">
      <alignment vertical="center"/>
    </xf>
    <xf numFmtId="0" fontId="4" fillId="7" borderId="38" xfId="1" applyFont="1" applyFill="1" applyBorder="1" applyAlignment="1">
      <alignment vertical="center"/>
    </xf>
    <xf numFmtId="0" fontId="4" fillId="7" borderId="39" xfId="1" applyFont="1" applyFill="1" applyBorder="1" applyAlignment="1">
      <alignment vertical="center"/>
    </xf>
    <xf numFmtId="0" fontId="3" fillId="0" borderId="48" xfId="1" applyFont="1" applyFill="1" applyBorder="1" applyAlignment="1">
      <alignment horizontal="center" vertical="center"/>
    </xf>
    <xf numFmtId="0" fontId="3" fillId="0" borderId="49" xfId="1" applyFont="1" applyFill="1" applyBorder="1" applyAlignment="1">
      <alignment horizontal="center" vertical="center"/>
    </xf>
    <xf numFmtId="43" fontId="8" fillId="0" borderId="44" xfId="2" applyFont="1" applyFill="1" applyBorder="1" applyAlignment="1">
      <alignment horizontal="right" vertical="center"/>
    </xf>
    <xf numFmtId="0" fontId="3" fillId="0" borderId="49" xfId="3" applyNumberFormat="1" applyFont="1" applyBorder="1" applyAlignment="1">
      <alignment horizontal="center" vertical="center" wrapText="1"/>
    </xf>
    <xf numFmtId="0" fontId="6" fillId="0" borderId="49" xfId="3" applyBorder="1" applyAlignment="1">
      <alignment horizontal="center" vertical="center"/>
    </xf>
    <xf numFmtId="0" fontId="3" fillId="0" borderId="50" xfId="1" applyFont="1" applyFill="1" applyBorder="1" applyAlignment="1">
      <alignment horizontal="center" vertical="center"/>
    </xf>
    <xf numFmtId="0" fontId="3" fillId="0" borderId="51" xfId="3" applyFont="1" applyFill="1" applyBorder="1" applyAlignment="1">
      <alignment horizontal="justify" vertical="center"/>
    </xf>
    <xf numFmtId="0" fontId="3" fillId="0" borderId="51" xfId="3" applyFont="1" applyFill="1" applyBorder="1" applyAlignment="1">
      <alignment horizontal="center" vertical="center"/>
    </xf>
    <xf numFmtId="43" fontId="8" fillId="0" borderId="51" xfId="2" applyFont="1" applyFill="1" applyBorder="1" applyAlignment="1">
      <alignment horizontal="right" vertical="center"/>
    </xf>
    <xf numFmtId="2" fontId="3" fillId="0" borderId="51" xfId="3" applyNumberFormat="1" applyFont="1" applyFill="1" applyBorder="1" applyAlignment="1">
      <alignment horizontal="right" vertical="center" indent="1"/>
    </xf>
    <xf numFmtId="43" fontId="3" fillId="6" borderId="51" xfId="2" applyFont="1" applyFill="1" applyBorder="1" applyAlignment="1">
      <alignment horizontal="right" vertical="center" indent="1"/>
    </xf>
    <xf numFmtId="0" fontId="3" fillId="0" borderId="41" xfId="1" applyFont="1" applyFill="1" applyBorder="1" applyAlignment="1">
      <alignment horizontal="center" vertical="center"/>
    </xf>
    <xf numFmtId="0" fontId="4" fillId="0" borderId="35" xfId="3" applyFont="1" applyFill="1" applyBorder="1" applyAlignment="1">
      <alignment horizontal="center" vertical="center"/>
    </xf>
    <xf numFmtId="0" fontId="4" fillId="0" borderId="35" xfId="3" applyFont="1" applyFill="1" applyBorder="1" applyAlignment="1">
      <alignment horizontal="justify" vertical="center"/>
    </xf>
    <xf numFmtId="0" fontId="3" fillId="0" borderId="43" xfId="1" applyFont="1" applyFill="1" applyBorder="1" applyAlignment="1">
      <alignment horizontal="center" vertical="center"/>
    </xf>
    <xf numFmtId="0" fontId="9" fillId="0" borderId="11" xfId="3" applyFont="1" applyBorder="1" applyAlignment="1">
      <alignment horizontal="center"/>
    </xf>
    <xf numFmtId="0" fontId="4" fillId="0" borderId="44" xfId="3" applyFont="1" applyFill="1" applyBorder="1" applyAlignment="1">
      <alignment horizontal="center" vertical="center"/>
    </xf>
    <xf numFmtId="0" fontId="4" fillId="0" borderId="44" xfId="3" applyFont="1" applyFill="1" applyBorder="1" applyAlignment="1">
      <alignment horizontal="justify" vertical="center"/>
    </xf>
    <xf numFmtId="49" fontId="10" fillId="0" borderId="52" xfId="3" applyNumberFormat="1" applyFont="1" applyFill="1" applyBorder="1" applyAlignment="1">
      <alignment horizontal="center" vertical="center"/>
    </xf>
    <xf numFmtId="43" fontId="8" fillId="0" borderId="51" xfId="2" applyFont="1" applyFill="1" applyBorder="1" applyAlignment="1">
      <alignment horizontal="right" vertical="center" indent="1"/>
    </xf>
    <xf numFmtId="43" fontId="8" fillId="0" borderId="35" xfId="2" applyFont="1" applyFill="1" applyBorder="1" applyAlignment="1">
      <alignment horizontal="left" vertical="center" indent="1"/>
    </xf>
    <xf numFmtId="43" fontId="8" fillId="0" borderId="44" xfId="2" applyFont="1" applyFill="1" applyBorder="1" applyAlignment="1">
      <alignment horizontal="center" vertical="center"/>
    </xf>
    <xf numFmtId="43" fontId="8" fillId="0" borderId="44" xfId="2" applyFont="1" applyFill="1" applyBorder="1" applyAlignment="1">
      <alignment horizontal="left" vertical="center" indent="1"/>
    </xf>
    <xf numFmtId="0" fontId="3" fillId="0" borderId="46" xfId="1" applyFont="1" applyFill="1" applyBorder="1" applyAlignment="1">
      <alignment horizontal="center" vertical="center"/>
    </xf>
    <xf numFmtId="49" fontId="10" fillId="0" borderId="46" xfId="3" applyNumberFormat="1" applyFont="1" applyFill="1" applyBorder="1" applyAlignment="1">
      <alignment horizontal="center" vertical="center"/>
    </xf>
    <xf numFmtId="43" fontId="8" fillId="0" borderId="51" xfId="2" applyFont="1" applyFill="1" applyBorder="1" applyAlignment="1">
      <alignment horizontal="center" vertical="center"/>
    </xf>
    <xf numFmtId="43" fontId="8" fillId="0" borderId="35" xfId="2" applyFont="1" applyFill="1" applyBorder="1" applyAlignment="1">
      <alignment horizontal="center" vertical="center"/>
    </xf>
    <xf numFmtId="0" fontId="9" fillId="0" borderId="49" xfId="3" applyFont="1" applyBorder="1" applyAlignment="1">
      <alignment horizontal="center" vertical="center"/>
    </xf>
    <xf numFmtId="0" fontId="10" fillId="0" borderId="41" xfId="3" applyNumberFormat="1" applyFont="1" applyFill="1" applyBorder="1" applyAlignment="1">
      <alignment horizontal="center" vertical="center"/>
    </xf>
    <xf numFmtId="0" fontId="10" fillId="0" borderId="43" xfId="3" applyNumberFormat="1" applyFont="1" applyFill="1" applyBorder="1" applyAlignment="1">
      <alignment horizontal="center" vertical="center"/>
    </xf>
    <xf numFmtId="0" fontId="9" fillId="0" borderId="49" xfId="3" applyFont="1" applyBorder="1" applyAlignment="1">
      <alignment horizontal="center"/>
    </xf>
    <xf numFmtId="0" fontId="10" fillId="0" borderId="46" xfId="3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/>
    </xf>
    <xf numFmtId="49" fontId="10" fillId="0" borderId="43" xfId="3" applyNumberFormat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36" xfId="3" applyFont="1" applyFill="1" applyBorder="1" applyAlignment="1">
      <alignment horizontal="center" vertical="center"/>
    </xf>
    <xf numFmtId="0" fontId="3" fillId="0" borderId="36" xfId="4" applyFont="1" applyFill="1" applyBorder="1" applyAlignment="1">
      <alignment horizontal="justify" vertical="center"/>
    </xf>
    <xf numFmtId="43" fontId="3" fillId="0" borderId="36" xfId="2" applyFont="1" applyFill="1" applyBorder="1" applyAlignment="1">
      <alignment horizontal="center" vertical="center"/>
    </xf>
    <xf numFmtId="43" fontId="3" fillId="6" borderId="36" xfId="2" applyFont="1" applyFill="1" applyBorder="1" applyAlignment="1">
      <alignment horizontal="center" vertical="center"/>
    </xf>
    <xf numFmtId="49" fontId="11" fillId="0" borderId="41" xfId="3" applyNumberFormat="1" applyFont="1" applyFill="1" applyBorder="1" applyAlignment="1">
      <alignment horizontal="center" vertical="center"/>
    </xf>
    <xf numFmtId="49" fontId="11" fillId="0" borderId="43" xfId="3" applyNumberFormat="1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center" vertical="center"/>
    </xf>
    <xf numFmtId="49" fontId="11" fillId="0" borderId="46" xfId="3" applyNumberFormat="1" applyFont="1" applyFill="1" applyBorder="1" applyAlignment="1">
      <alignment horizontal="center" vertical="center"/>
    </xf>
    <xf numFmtId="0" fontId="4" fillId="3" borderId="33" xfId="3" applyFont="1" applyFill="1" applyBorder="1" applyAlignment="1">
      <alignment horizontal="left" vertical="center" wrapText="1"/>
    </xf>
    <xf numFmtId="49" fontId="10" fillId="0" borderId="53" xfId="3" applyNumberFormat="1" applyFont="1" applyFill="1" applyBorder="1" applyAlignment="1">
      <alignment horizontal="left" vertical="center" wrapText="1"/>
    </xf>
    <xf numFmtId="4" fontId="6" fillId="0" borderId="35" xfId="3" applyNumberFormat="1" applyBorder="1" applyAlignment="1">
      <alignment horizontal="right" vertical="center"/>
    </xf>
    <xf numFmtId="4" fontId="6" fillId="0" borderId="44" xfId="3" applyNumberFormat="1" applyBorder="1" applyAlignment="1">
      <alignment horizontal="right" vertical="center"/>
    </xf>
    <xf numFmtId="4" fontId="6" fillId="0" borderId="44" xfId="3" applyNumberFormat="1" applyFill="1" applyBorder="1" applyAlignment="1">
      <alignment horizontal="right" vertical="center"/>
    </xf>
    <xf numFmtId="43" fontId="3" fillId="0" borderId="44" xfId="2" applyFont="1" applyFill="1" applyBorder="1" applyAlignment="1">
      <alignment horizontal="right" vertical="center" indent="1"/>
    </xf>
    <xf numFmtId="49" fontId="10" fillId="0" borderId="41" xfId="3" applyNumberFormat="1" applyFont="1" applyFill="1" applyBorder="1" applyAlignment="1">
      <alignment horizontal="center" vertical="center"/>
    </xf>
    <xf numFmtId="0" fontId="6" fillId="0" borderId="35" xfId="3" applyFill="1" applyBorder="1" applyAlignment="1">
      <alignment horizontal="center" vertical="center"/>
    </xf>
    <xf numFmtId="0" fontId="6" fillId="0" borderId="44" xfId="3" applyFill="1" applyBorder="1" applyAlignment="1">
      <alignment horizontal="center" vertical="center"/>
    </xf>
    <xf numFmtId="0" fontId="6" fillId="0" borderId="0" xfId="3" applyFill="1" applyBorder="1" applyAlignment="1">
      <alignment horizontal="left"/>
    </xf>
    <xf numFmtId="0" fontId="6" fillId="0" borderId="51" xfId="3" applyFill="1" applyBorder="1" applyAlignment="1">
      <alignment horizontal="center" vertical="center"/>
    </xf>
    <xf numFmtId="4" fontId="10" fillId="0" borderId="53" xfId="3" applyNumberFormat="1" applyFont="1" applyFill="1" applyBorder="1" applyAlignment="1">
      <alignment horizontal="right" vertical="center" wrapText="1"/>
    </xf>
    <xf numFmtId="4" fontId="10" fillId="0" borderId="51" xfId="3" applyNumberFormat="1" applyFont="1" applyFill="1" applyBorder="1" applyAlignment="1">
      <alignment horizontal="right" vertical="center" wrapText="1"/>
    </xf>
    <xf numFmtId="0" fontId="3" fillId="0" borderId="0" xfId="4" applyFont="1" applyFill="1" applyBorder="1" applyAlignment="1">
      <alignment horizontal="justify" vertical="center"/>
    </xf>
    <xf numFmtId="43" fontId="3" fillId="0" borderId="0" xfId="2" applyFont="1" applyFill="1" applyBorder="1" applyAlignment="1">
      <alignment horizontal="center" vertical="center"/>
    </xf>
    <xf numFmtId="43" fontId="3" fillId="6" borderId="0" xfId="2" applyFont="1" applyFill="1" applyBorder="1" applyAlignment="1">
      <alignment horizontal="center" vertical="center"/>
    </xf>
    <xf numFmtId="0" fontId="9" fillId="0" borderId="49" xfId="3" applyNumberFormat="1" applyFont="1" applyBorder="1" applyAlignment="1">
      <alignment horizontal="center" vertical="center"/>
    </xf>
    <xf numFmtId="0" fontId="4" fillId="7" borderId="38" xfId="1" applyFont="1" applyFill="1" applyBorder="1" applyAlignment="1">
      <alignment horizontal="center" vertical="center"/>
    </xf>
    <xf numFmtId="0" fontId="3" fillId="0" borderId="33" xfId="3" applyFont="1" applyFill="1" applyBorder="1" applyAlignment="1">
      <alignment horizontal="justify" vertical="center"/>
    </xf>
    <xf numFmtId="43" fontId="8" fillId="0" borderId="33" xfId="2" applyFont="1" applyFill="1" applyBorder="1" applyAlignment="1">
      <alignment horizontal="center" vertical="center"/>
    </xf>
    <xf numFmtId="2" fontId="3" fillId="0" borderId="33" xfId="3" applyNumberFormat="1" applyFont="1" applyFill="1" applyBorder="1" applyAlignment="1">
      <alignment horizontal="right" vertical="center" indent="1"/>
    </xf>
    <xf numFmtId="43" fontId="3" fillId="6" borderId="33" xfId="2" applyFont="1" applyFill="1" applyBorder="1" applyAlignment="1">
      <alignment horizontal="right" vertical="center" indent="1"/>
    </xf>
    <xf numFmtId="43" fontId="3" fillId="2" borderId="19" xfId="2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justify" vertical="center"/>
    </xf>
    <xf numFmtId="43" fontId="3" fillId="2" borderId="4" xfId="2" applyFont="1" applyFill="1" applyBorder="1" applyAlignment="1">
      <alignment vertical="center"/>
    </xf>
    <xf numFmtId="43" fontId="3" fillId="2" borderId="4" xfId="2" applyFont="1" applyFill="1" applyBorder="1" applyAlignment="1">
      <alignment horizontal="center" vertical="center"/>
    </xf>
    <xf numFmtId="43" fontId="3" fillId="2" borderId="5" xfId="2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justify" vertical="center"/>
    </xf>
    <xf numFmtId="43" fontId="3" fillId="2" borderId="0" xfId="2" applyFont="1" applyFill="1" applyBorder="1" applyAlignment="1">
      <alignment vertical="center"/>
    </xf>
    <xf numFmtId="0" fontId="3" fillId="2" borderId="54" xfId="1" applyFont="1" applyFill="1" applyBorder="1" applyAlignment="1">
      <alignment horizontal="center" vertical="center"/>
    </xf>
    <xf numFmtId="0" fontId="3" fillId="2" borderId="55" xfId="1" applyFont="1" applyFill="1" applyBorder="1" applyAlignment="1">
      <alignment horizontal="center" vertical="center"/>
    </xf>
    <xf numFmtId="0" fontId="3" fillId="2" borderId="55" xfId="1" applyFont="1" applyFill="1" applyBorder="1" applyAlignment="1">
      <alignment horizontal="justify" vertical="center"/>
    </xf>
    <xf numFmtId="43" fontId="3" fillId="2" borderId="55" xfId="2" applyFont="1" applyFill="1" applyBorder="1" applyAlignment="1">
      <alignment vertical="center"/>
    </xf>
    <xf numFmtId="43" fontId="3" fillId="2" borderId="55" xfId="2" applyFont="1" applyFill="1" applyBorder="1" applyAlignment="1">
      <alignment horizontal="center" vertical="center"/>
    </xf>
    <xf numFmtId="43" fontId="3" fillId="2" borderId="56" xfId="2" applyFont="1" applyFill="1" applyBorder="1" applyAlignment="1">
      <alignment horizontal="center" vertical="center"/>
    </xf>
    <xf numFmtId="0" fontId="3" fillId="2" borderId="0" xfId="1" applyFont="1" applyFill="1" applyAlignment="1">
      <alignment horizontal="justify" vertical="center"/>
    </xf>
    <xf numFmtId="43" fontId="3" fillId="2" borderId="0" xfId="2" applyFont="1" applyFill="1" applyAlignment="1">
      <alignment vertical="center"/>
    </xf>
    <xf numFmtId="43" fontId="3" fillId="2" borderId="0" xfId="2" applyFont="1" applyFill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6" fillId="0" borderId="0" xfId="267" applyBorder="1" applyAlignment="1">
      <alignment horizontal="center" vertical="center"/>
    </xf>
    <xf numFmtId="0" fontId="39" fillId="0" borderId="69" xfId="267" applyFont="1" applyBorder="1" applyAlignment="1">
      <alignment horizontal="center" vertical="center"/>
    </xf>
    <xf numFmtId="0" fontId="5" fillId="0" borderId="36" xfId="1" applyFont="1" applyBorder="1" applyAlignment="1">
      <alignment horizontal="center" vertical="center"/>
    </xf>
    <xf numFmtId="0" fontId="5" fillId="0" borderId="70" xfId="1" applyFont="1" applyBorder="1" applyAlignment="1">
      <alignment vertical="center"/>
    </xf>
    <xf numFmtId="0" fontId="39" fillId="0" borderId="8" xfId="267" applyFont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vertical="center"/>
    </xf>
    <xf numFmtId="0" fontId="5" fillId="2" borderId="71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5" fillId="2" borderId="72" xfId="1" applyFont="1" applyFill="1" applyBorder="1" applyAlignment="1">
      <alignment horizontal="center" vertical="center"/>
    </xf>
    <xf numFmtId="4" fontId="6" fillId="0" borderId="0" xfId="267" applyNumberFormat="1" applyBorder="1" applyAlignment="1">
      <alignment horizontal="center" vertical="center"/>
    </xf>
    <xf numFmtId="0" fontId="39" fillId="0" borderId="71" xfId="267" applyFont="1" applyBorder="1" applyAlignment="1">
      <alignment horizontal="center" vertical="center"/>
    </xf>
    <xf numFmtId="0" fontId="39" fillId="0" borderId="0" xfId="267" applyFont="1" applyBorder="1" applyAlignment="1">
      <alignment horizontal="center" vertical="center"/>
    </xf>
    <xf numFmtId="0" fontId="39" fillId="0" borderId="72" xfId="267" applyFont="1" applyBorder="1" applyAlignment="1">
      <alignment horizontal="center" vertical="center"/>
    </xf>
    <xf numFmtId="0" fontId="39" fillId="0" borderId="75" xfId="267" applyFont="1" applyBorder="1" applyAlignment="1">
      <alignment horizontal="center" vertical="center"/>
    </xf>
    <xf numFmtId="0" fontId="39" fillId="0" borderId="18" xfId="267" applyFont="1" applyBorder="1" applyAlignment="1">
      <alignment horizontal="center" vertical="center"/>
    </xf>
    <xf numFmtId="0" fontId="6" fillId="0" borderId="18" xfId="267" applyFont="1" applyBorder="1" applyAlignment="1">
      <alignment horizontal="center" vertical="center"/>
    </xf>
    <xf numFmtId="43" fontId="39" fillId="0" borderId="0" xfId="2" applyFont="1" applyBorder="1" applyAlignment="1">
      <alignment horizontal="center" vertical="center"/>
    </xf>
    <xf numFmtId="0" fontId="39" fillId="0" borderId="0" xfId="267" applyFont="1" applyFill="1" applyBorder="1" applyAlignment="1">
      <alignment horizontal="left" vertical="center"/>
    </xf>
    <xf numFmtId="0" fontId="39" fillId="0" borderId="0" xfId="267" applyFont="1" applyFill="1" applyBorder="1" applyAlignment="1">
      <alignment horizontal="center" vertical="center"/>
    </xf>
    <xf numFmtId="4" fontId="39" fillId="0" borderId="75" xfId="267" applyNumberFormat="1" applyFont="1" applyFill="1" applyBorder="1" applyAlignment="1">
      <alignment vertical="center"/>
    </xf>
    <xf numFmtId="174" fontId="6" fillId="0" borderId="75" xfId="2" applyNumberFormat="1" applyFont="1" applyFill="1" applyBorder="1" applyAlignment="1">
      <alignment vertical="center"/>
    </xf>
    <xf numFmtId="9" fontId="6" fillId="0" borderId="33" xfId="267" applyNumberFormat="1" applyFill="1" applyBorder="1" applyAlignment="1">
      <alignment horizontal="center" vertical="center"/>
    </xf>
    <xf numFmtId="0" fontId="6" fillId="0" borderId="0" xfId="267" applyFill="1" applyBorder="1" applyAlignment="1">
      <alignment horizontal="center" vertical="center"/>
    </xf>
    <xf numFmtId="10" fontId="6" fillId="0" borderId="0" xfId="267" applyNumberFormat="1" applyFill="1" applyBorder="1" applyAlignment="1">
      <alignment horizontal="center" vertical="center"/>
    </xf>
    <xf numFmtId="4" fontId="39" fillId="0" borderId="18" xfId="267" applyNumberFormat="1" applyFont="1" applyFill="1" applyBorder="1" applyAlignment="1">
      <alignment vertical="center"/>
    </xf>
    <xf numFmtId="10" fontId="6" fillId="0" borderId="18" xfId="2" applyNumberFormat="1" applyFont="1" applyFill="1" applyBorder="1" applyAlignment="1">
      <alignment vertical="center"/>
    </xf>
    <xf numFmtId="4" fontId="6" fillId="0" borderId="33" xfId="267" applyNumberFormat="1" applyFont="1" applyBorder="1" applyAlignment="1">
      <alignment horizontal="center" vertical="center"/>
    </xf>
    <xf numFmtId="4" fontId="6" fillId="0" borderId="0" xfId="267" applyNumberFormat="1" applyFill="1" applyBorder="1" applyAlignment="1">
      <alignment horizontal="center" vertical="center"/>
    </xf>
    <xf numFmtId="0" fontId="39" fillId="0" borderId="71" xfId="267" applyFont="1" applyFill="1" applyBorder="1" applyAlignment="1">
      <alignment horizontal="center" vertical="center"/>
    </xf>
    <xf numFmtId="43" fontId="39" fillId="0" borderId="0" xfId="2" applyFont="1" applyFill="1" applyBorder="1" applyAlignment="1">
      <alignment horizontal="center" vertical="center"/>
    </xf>
    <xf numFmtId="43" fontId="6" fillId="0" borderId="0" xfId="2" applyFont="1" applyFill="1" applyBorder="1" applyAlignment="1">
      <alignment horizontal="center" vertical="center"/>
    </xf>
    <xf numFmtId="0" fontId="6" fillId="0" borderId="72" xfId="267" applyFill="1" applyBorder="1" applyAlignment="1">
      <alignment horizontal="center" vertical="center"/>
    </xf>
    <xf numFmtId="10" fontId="6" fillId="0" borderId="75" xfId="2" applyNumberFormat="1" applyFont="1" applyFill="1" applyBorder="1" applyAlignment="1">
      <alignment vertical="center"/>
    </xf>
    <xf numFmtId="10" fontId="6" fillId="0" borderId="33" xfId="267" applyNumberFormat="1" applyFill="1" applyBorder="1" applyAlignment="1">
      <alignment horizontal="center" vertical="center"/>
    </xf>
    <xf numFmtId="4" fontId="6" fillId="0" borderId="33" xfId="267" applyNumberFormat="1" applyFill="1" applyBorder="1" applyAlignment="1">
      <alignment horizontal="center" vertical="center"/>
    </xf>
    <xf numFmtId="4" fontId="39" fillId="0" borderId="0" xfId="267" applyNumberFormat="1" applyFont="1" applyFill="1" applyBorder="1" applyAlignment="1">
      <alignment horizontal="left" vertical="center"/>
    </xf>
    <xf numFmtId="4" fontId="39" fillId="0" borderId="33" xfId="267" applyNumberFormat="1" applyFont="1" applyFill="1" applyBorder="1" applyAlignment="1">
      <alignment horizontal="center" vertical="center"/>
    </xf>
    <xf numFmtId="10" fontId="39" fillId="0" borderId="33" xfId="267" applyNumberFormat="1" applyFont="1" applyFill="1" applyBorder="1" applyAlignment="1">
      <alignment horizontal="center" vertical="center"/>
    </xf>
    <xf numFmtId="0" fontId="39" fillId="0" borderId="0" xfId="267" applyFont="1" applyBorder="1" applyAlignment="1">
      <alignment horizontal="left" vertical="center"/>
    </xf>
    <xf numFmtId="0" fontId="6" fillId="0" borderId="72" xfId="267" applyBorder="1" applyAlignment="1">
      <alignment horizontal="center" vertical="center"/>
    </xf>
    <xf numFmtId="0" fontId="39" fillId="0" borderId="0" xfId="267" applyFont="1" applyAlignment="1">
      <alignment horizontal="center" vertical="center"/>
    </xf>
    <xf numFmtId="0" fontId="39" fillId="0" borderId="0" xfId="267" applyFont="1" applyAlignment="1">
      <alignment horizontal="left" vertical="center"/>
    </xf>
    <xf numFmtId="43" fontId="39" fillId="0" borderId="0" xfId="2" applyFont="1" applyAlignment="1">
      <alignment horizontal="center" vertical="center"/>
    </xf>
    <xf numFmtId="0" fontId="6" fillId="0" borderId="0" xfId="267" applyAlignment="1">
      <alignment horizontal="center" vertical="center"/>
    </xf>
    <xf numFmtId="4" fontId="6" fillId="0" borderId="0" xfId="267" applyNumberFormat="1" applyAlignment="1">
      <alignment horizontal="center" vertical="center"/>
    </xf>
    <xf numFmtId="43" fontId="4" fillId="2" borderId="14" xfId="2" applyFont="1" applyFill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5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/>
    </xf>
    <xf numFmtId="0" fontId="4" fillId="2" borderId="17" xfId="1" applyFont="1" applyFill="1" applyBorder="1" applyAlignment="1">
      <alignment horizontal="center" vertical="center"/>
    </xf>
    <xf numFmtId="0" fontId="4" fillId="2" borderId="17" xfId="1" applyFont="1" applyFill="1" applyBorder="1" applyAlignment="1">
      <alignment horizontal="justify" vertical="center"/>
    </xf>
    <xf numFmtId="0" fontId="4" fillId="2" borderId="20" xfId="1" applyFont="1" applyFill="1" applyBorder="1" applyAlignment="1">
      <alignment horizontal="justify" vertical="center"/>
    </xf>
    <xf numFmtId="43" fontId="4" fillId="2" borderId="18" xfId="2" applyFont="1" applyFill="1" applyBorder="1" applyAlignment="1">
      <alignment horizontal="center" vertical="center"/>
    </xf>
    <xf numFmtId="14" fontId="4" fillId="2" borderId="21" xfId="2" applyNumberFormat="1" applyFont="1" applyFill="1" applyBorder="1" applyAlignment="1">
      <alignment horizontal="center" vertical="center"/>
    </xf>
    <xf numFmtId="14" fontId="4" fillId="2" borderId="22" xfId="2" applyNumberFormat="1" applyFont="1" applyFill="1" applyBorder="1" applyAlignment="1">
      <alignment horizontal="center" vertical="center"/>
    </xf>
    <xf numFmtId="0" fontId="4" fillId="2" borderId="25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4" fillId="2" borderId="26" xfId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43" fontId="4" fillId="2" borderId="27" xfId="2" applyFont="1" applyFill="1" applyBorder="1" applyAlignment="1">
      <alignment horizontal="center" vertical="center"/>
    </xf>
    <xf numFmtId="43" fontId="4" fillId="2" borderId="26" xfId="2" applyFont="1" applyFill="1" applyBorder="1" applyAlignment="1">
      <alignment horizontal="center" vertical="center"/>
    </xf>
    <xf numFmtId="0" fontId="4" fillId="3" borderId="31" xfId="3" applyNumberFormat="1" applyFont="1" applyFill="1" applyBorder="1" applyAlignment="1" applyProtection="1">
      <alignment horizontal="center" vertical="center" wrapText="1"/>
      <protection locked="0"/>
    </xf>
    <xf numFmtId="0" fontId="4" fillId="3" borderId="32" xfId="3" applyNumberFormat="1" applyFont="1" applyFill="1" applyBorder="1" applyAlignment="1" applyProtection="1">
      <alignment horizontal="center" vertical="center" wrapText="1"/>
      <protection locked="0"/>
    </xf>
    <xf numFmtId="0" fontId="4" fillId="3" borderId="29" xfId="3" applyNumberFormat="1" applyFont="1" applyFill="1" applyBorder="1" applyAlignment="1" applyProtection="1">
      <alignment horizontal="center" vertical="center" wrapText="1"/>
      <protection locked="0"/>
    </xf>
    <xf numFmtId="0" fontId="4" fillId="3" borderId="30" xfId="3" applyNumberFormat="1" applyFont="1" applyFill="1" applyBorder="1" applyAlignment="1" applyProtection="1">
      <alignment horizontal="center" vertical="center" wrapText="1"/>
      <protection locked="0"/>
    </xf>
    <xf numFmtId="43" fontId="12" fillId="2" borderId="0" xfId="2" applyFont="1" applyFill="1" applyBorder="1" applyAlignment="1">
      <alignment horizontal="center" vertical="center"/>
    </xf>
    <xf numFmtId="43" fontId="12" fillId="2" borderId="12" xfId="2" applyFont="1" applyFill="1" applyBorder="1" applyAlignment="1">
      <alignment horizontal="center" vertical="center"/>
    </xf>
    <xf numFmtId="0" fontId="4" fillId="7" borderId="37" xfId="1" applyFont="1" applyFill="1" applyBorder="1" applyAlignment="1">
      <alignment horizontal="left" vertical="center"/>
    </xf>
    <xf numFmtId="0" fontId="4" fillId="7" borderId="38" xfId="1" applyFont="1" applyFill="1" applyBorder="1" applyAlignment="1">
      <alignment horizontal="left" vertical="center"/>
    </xf>
    <xf numFmtId="0" fontId="5" fillId="0" borderId="69" xfId="1" applyFont="1" applyBorder="1" applyAlignment="1">
      <alignment horizontal="center" vertical="center"/>
    </xf>
    <xf numFmtId="0" fontId="5" fillId="0" borderId="36" xfId="1" applyFont="1" applyBorder="1" applyAlignment="1">
      <alignment horizontal="center" vertical="center"/>
    </xf>
    <xf numFmtId="0" fontId="5" fillId="0" borderId="70" xfId="1" applyFont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40" fillId="0" borderId="73" xfId="267" applyFont="1" applyBorder="1" applyAlignment="1">
      <alignment horizontal="center" vertical="center"/>
    </xf>
    <xf numFmtId="0" fontId="40" fillId="0" borderId="74" xfId="267" applyFont="1" applyBorder="1" applyAlignment="1">
      <alignment horizontal="center" vertical="center"/>
    </xf>
    <xf numFmtId="0" fontId="40" fillId="0" borderId="32" xfId="267" applyFont="1" applyBorder="1" applyAlignment="1">
      <alignment horizontal="center" vertical="center"/>
    </xf>
    <xf numFmtId="0" fontId="39" fillId="0" borderId="75" xfId="267" applyFont="1" applyBorder="1" applyAlignment="1">
      <alignment horizontal="center" vertical="center"/>
    </xf>
    <xf numFmtId="0" fontId="39" fillId="0" borderId="18" xfId="267" applyFont="1" applyBorder="1" applyAlignment="1">
      <alignment horizontal="center" vertical="center"/>
    </xf>
    <xf numFmtId="0" fontId="39" fillId="0" borderId="75" xfId="267" applyFont="1" applyFill="1" applyBorder="1" applyAlignment="1">
      <alignment horizontal="center" vertical="center"/>
    </xf>
    <xf numFmtId="0" fontId="39" fillId="0" borderId="18" xfId="267" applyFont="1" applyFill="1" applyBorder="1" applyAlignment="1">
      <alignment horizontal="center" vertical="center"/>
    </xf>
    <xf numFmtId="0" fontId="39" fillId="0" borderId="75" xfId="267" applyFont="1" applyFill="1" applyBorder="1" applyAlignment="1">
      <alignment horizontal="left" vertical="center"/>
    </xf>
    <xf numFmtId="0" fontId="39" fillId="0" borderId="18" xfId="267" applyFont="1" applyFill="1" applyBorder="1" applyAlignment="1">
      <alignment horizontal="left" vertical="center"/>
    </xf>
    <xf numFmtId="4" fontId="39" fillId="0" borderId="75" xfId="267" applyNumberFormat="1" applyFont="1" applyFill="1" applyBorder="1" applyAlignment="1">
      <alignment horizontal="left" vertical="center"/>
    </xf>
    <xf numFmtId="49" fontId="39" fillId="0" borderId="75" xfId="267" applyNumberFormat="1" applyFont="1" applyFill="1" applyBorder="1" applyAlignment="1">
      <alignment horizontal="left" vertical="center"/>
    </xf>
    <xf numFmtId="4" fontId="39" fillId="0" borderId="75" xfId="267" applyNumberFormat="1" applyFont="1" applyFill="1" applyBorder="1" applyAlignment="1">
      <alignment horizontal="left" vertical="center" wrapText="1"/>
    </xf>
    <xf numFmtId="0" fontId="39" fillId="0" borderId="18" xfId="267" applyFont="1" applyFill="1" applyBorder="1" applyAlignment="1">
      <alignment horizontal="left" vertical="center" wrapText="1"/>
    </xf>
    <xf numFmtId="0" fontId="39" fillId="0" borderId="73" xfId="267" applyFont="1" applyFill="1" applyBorder="1" applyAlignment="1">
      <alignment horizontal="center" vertical="center"/>
    </xf>
    <xf numFmtId="0" fontId="39" fillId="0" borderId="74" xfId="267" applyFont="1" applyFill="1" applyBorder="1" applyAlignment="1">
      <alignment horizontal="center" vertical="center"/>
    </xf>
    <xf numFmtId="0" fontId="39" fillId="0" borderId="32" xfId="267" applyFont="1" applyFill="1" applyBorder="1" applyAlignment="1">
      <alignment horizontal="center" vertical="center"/>
    </xf>
    <xf numFmtId="0" fontId="39" fillId="0" borderId="8" xfId="267" applyFont="1" applyFill="1" applyBorder="1" applyAlignment="1">
      <alignment horizontal="center" vertical="center"/>
    </xf>
    <xf numFmtId="0" fontId="39" fillId="0" borderId="9" xfId="267" applyFont="1" applyFill="1" applyBorder="1" applyAlignment="1">
      <alignment horizontal="center" vertical="center"/>
    </xf>
    <xf numFmtId="0" fontId="39" fillId="0" borderId="7" xfId="267" applyFont="1" applyFill="1" applyBorder="1" applyAlignment="1">
      <alignment horizontal="center" vertical="center"/>
    </xf>
  </cellXfs>
  <cellStyles count="760">
    <cellStyle name="12" xfId="5"/>
    <cellStyle name="20% - Ênfase1 2" xfId="6"/>
    <cellStyle name="20% - Ênfase1 2 2" xfId="7"/>
    <cellStyle name="20% - Ênfase1 2 3" xfId="8"/>
    <cellStyle name="20% - Ênfase1 2 4" xfId="9"/>
    <cellStyle name="20% - Ênfase1 2 5" xfId="10"/>
    <cellStyle name="20% - Ênfase1 3" xfId="11"/>
    <cellStyle name="20% - Ênfase1 3 2" xfId="12"/>
    <cellStyle name="20% - Ênfase1 4" xfId="13"/>
    <cellStyle name="20% - Ênfase1 4 2" xfId="14"/>
    <cellStyle name="20% - Ênfase1 5" xfId="15"/>
    <cellStyle name="20% - Ênfase1 5 2" xfId="16"/>
    <cellStyle name="20% - Ênfase1 6" xfId="17"/>
    <cellStyle name="20% - Ênfase2 2" xfId="18"/>
    <cellStyle name="20% - Ênfase2 2 2" xfId="19"/>
    <cellStyle name="20% - Ênfase2 2 3" xfId="20"/>
    <cellStyle name="20% - Ênfase2 2 4" xfId="21"/>
    <cellStyle name="20% - Ênfase2 2 5" xfId="22"/>
    <cellStyle name="20% - Ênfase2 3" xfId="23"/>
    <cellStyle name="20% - Ênfase2 3 2" xfId="24"/>
    <cellStyle name="20% - Ênfase2 4" xfId="25"/>
    <cellStyle name="20% - Ênfase2 4 2" xfId="26"/>
    <cellStyle name="20% - Ênfase2 5" xfId="27"/>
    <cellStyle name="20% - Ênfase2 5 2" xfId="28"/>
    <cellStyle name="20% - Ênfase2 6" xfId="29"/>
    <cellStyle name="20% - Ênfase3 2" xfId="30"/>
    <cellStyle name="20% - Ênfase3 2 2" xfId="31"/>
    <cellStyle name="20% - Ênfase3 2 3" xfId="32"/>
    <cellStyle name="20% - Ênfase3 2 4" xfId="33"/>
    <cellStyle name="20% - Ênfase3 2 5" xfId="34"/>
    <cellStyle name="20% - Ênfase3 3" xfId="35"/>
    <cellStyle name="20% - Ênfase3 3 2" xfId="36"/>
    <cellStyle name="20% - Ênfase3 4" xfId="37"/>
    <cellStyle name="20% - Ênfase3 4 2" xfId="38"/>
    <cellStyle name="20% - Ênfase3 5" xfId="39"/>
    <cellStyle name="20% - Ênfase3 5 2" xfId="40"/>
    <cellStyle name="20% - Ênfase3 6" xfId="41"/>
    <cellStyle name="20% - Ênfase4 2" xfId="42"/>
    <cellStyle name="20% - Ênfase4 2 2" xfId="43"/>
    <cellStyle name="20% - Ênfase4 2 3" xfId="44"/>
    <cellStyle name="20% - Ênfase4 2 4" xfId="45"/>
    <cellStyle name="20% - Ênfase4 2 5" xfId="46"/>
    <cellStyle name="20% - Ênfase4 3" xfId="47"/>
    <cellStyle name="20% - Ênfase4 3 2" xfId="48"/>
    <cellStyle name="20% - Ênfase4 4" xfId="49"/>
    <cellStyle name="20% - Ênfase4 4 2" xfId="50"/>
    <cellStyle name="20% - Ênfase4 5" xfId="51"/>
    <cellStyle name="20% - Ênfase4 5 2" xfId="52"/>
    <cellStyle name="20% - Ênfase4 6" xfId="53"/>
    <cellStyle name="20% - Ênfase5 2" xfId="54"/>
    <cellStyle name="20% - Ênfase5 2 2" xfId="55"/>
    <cellStyle name="20% - Ênfase5 2 3" xfId="56"/>
    <cellStyle name="20% - Ênfase5 2 4" xfId="57"/>
    <cellStyle name="20% - Ênfase5 2 5" xfId="58"/>
    <cellStyle name="20% - Ênfase5 3" xfId="59"/>
    <cellStyle name="20% - Ênfase5 3 2" xfId="60"/>
    <cellStyle name="20% - Ênfase5 4" xfId="61"/>
    <cellStyle name="20% - Ênfase5 4 2" xfId="62"/>
    <cellStyle name="20% - Ênfase5 5" xfId="63"/>
    <cellStyle name="20% - Ênfase5 5 2" xfId="64"/>
    <cellStyle name="20% - Ênfase5 6" xfId="65"/>
    <cellStyle name="20% - Ênfase6 2" xfId="66"/>
    <cellStyle name="20% - Ênfase6 2 2" xfId="67"/>
    <cellStyle name="20% - Ênfase6 2 3" xfId="68"/>
    <cellStyle name="20% - Ênfase6 2 4" xfId="69"/>
    <cellStyle name="20% - Ênfase6 2 5" xfId="70"/>
    <cellStyle name="20% - Ênfase6 3" xfId="71"/>
    <cellStyle name="20% - Ênfase6 3 2" xfId="72"/>
    <cellStyle name="20% - Ênfase6 4" xfId="73"/>
    <cellStyle name="20% - Ênfase6 4 2" xfId="74"/>
    <cellStyle name="20% - Ênfase6 5" xfId="75"/>
    <cellStyle name="20% - Ênfase6 5 2" xfId="76"/>
    <cellStyle name="20% - Ênfase6 6" xfId="77"/>
    <cellStyle name="40% - Ênfase1 2" xfId="78"/>
    <cellStyle name="40% - Ênfase1 2 2" xfId="79"/>
    <cellStyle name="40% - Ênfase1 2 3" xfId="80"/>
    <cellStyle name="40% - Ênfase1 2 4" xfId="81"/>
    <cellStyle name="40% - Ênfase1 2 5" xfId="82"/>
    <cellStyle name="40% - Ênfase1 3" xfId="83"/>
    <cellStyle name="40% - Ênfase1 3 2" xfId="84"/>
    <cellStyle name="40% - Ênfase1 4" xfId="85"/>
    <cellStyle name="40% - Ênfase1 4 2" xfId="86"/>
    <cellStyle name="40% - Ênfase1 5" xfId="87"/>
    <cellStyle name="40% - Ênfase1 5 2" xfId="88"/>
    <cellStyle name="40% - Ênfase1 6" xfId="89"/>
    <cellStyle name="40% - Ênfase2 2" xfId="90"/>
    <cellStyle name="40% - Ênfase2 2 2" xfId="91"/>
    <cellStyle name="40% - Ênfase2 2 3" xfId="92"/>
    <cellStyle name="40% - Ênfase2 2 4" xfId="93"/>
    <cellStyle name="40% - Ênfase2 2 5" xfId="94"/>
    <cellStyle name="40% - Ênfase2 3" xfId="95"/>
    <cellStyle name="40% - Ênfase2 3 2" xfId="96"/>
    <cellStyle name="40% - Ênfase2 4" xfId="97"/>
    <cellStyle name="40% - Ênfase2 4 2" xfId="98"/>
    <cellStyle name="40% - Ênfase2 5" xfId="99"/>
    <cellStyle name="40% - Ênfase2 5 2" xfId="100"/>
    <cellStyle name="40% - Ênfase2 6" xfId="101"/>
    <cellStyle name="40% - Ênfase3 2" xfId="102"/>
    <cellStyle name="40% - Ênfase3 2 2" xfId="103"/>
    <cellStyle name="40% - Ênfase3 2 3" xfId="104"/>
    <cellStyle name="40% - Ênfase3 2 4" xfId="105"/>
    <cellStyle name="40% - Ênfase3 2 5" xfId="106"/>
    <cellStyle name="40% - Ênfase3 3" xfId="107"/>
    <cellStyle name="40% - Ênfase3 3 2" xfId="108"/>
    <cellStyle name="40% - Ênfase3 4" xfId="109"/>
    <cellStyle name="40% - Ênfase3 4 2" xfId="110"/>
    <cellStyle name="40% - Ênfase3 5" xfId="111"/>
    <cellStyle name="40% - Ênfase3 5 2" xfId="112"/>
    <cellStyle name="40% - Ênfase3 6" xfId="113"/>
    <cellStyle name="40% - Ênfase4 2" xfId="114"/>
    <cellStyle name="40% - Ênfase4 2 2" xfId="115"/>
    <cellStyle name="40% - Ênfase4 2 3" xfId="116"/>
    <cellStyle name="40% - Ênfase4 2 4" xfId="117"/>
    <cellStyle name="40% - Ênfase4 2 5" xfId="118"/>
    <cellStyle name="40% - Ênfase4 3" xfId="119"/>
    <cellStyle name="40% - Ênfase4 3 2" xfId="120"/>
    <cellStyle name="40% - Ênfase4 4" xfId="121"/>
    <cellStyle name="40% - Ênfase4 4 2" xfId="122"/>
    <cellStyle name="40% - Ênfase4 5" xfId="123"/>
    <cellStyle name="40% - Ênfase4 5 2" xfId="124"/>
    <cellStyle name="40% - Ênfase4 6" xfId="125"/>
    <cellStyle name="40% - Ênfase5 2" xfId="126"/>
    <cellStyle name="40% - Ênfase5 2 2" xfId="127"/>
    <cellStyle name="40% - Ênfase5 2 3" xfId="128"/>
    <cellStyle name="40% - Ênfase5 2 4" xfId="129"/>
    <cellStyle name="40% - Ênfase5 2 5" xfId="130"/>
    <cellStyle name="40% - Ênfase5 3" xfId="131"/>
    <cellStyle name="40% - Ênfase5 3 2" xfId="132"/>
    <cellStyle name="40% - Ênfase5 4" xfId="133"/>
    <cellStyle name="40% - Ênfase5 4 2" xfId="134"/>
    <cellStyle name="40% - Ênfase5 5" xfId="135"/>
    <cellStyle name="40% - Ênfase5 5 2" xfId="136"/>
    <cellStyle name="40% - Ênfase5 6" xfId="137"/>
    <cellStyle name="40% - Ênfase6 2" xfId="138"/>
    <cellStyle name="40% - Ênfase6 2 2" xfId="139"/>
    <cellStyle name="40% - Ênfase6 2 3" xfId="140"/>
    <cellStyle name="40% - Ênfase6 2 4" xfId="141"/>
    <cellStyle name="40% - Ênfase6 2 5" xfId="142"/>
    <cellStyle name="40% - Ênfase6 3" xfId="143"/>
    <cellStyle name="40% - Ênfase6 3 2" xfId="144"/>
    <cellStyle name="40% - Ênfase6 4" xfId="145"/>
    <cellStyle name="40% - Ênfase6 4 2" xfId="146"/>
    <cellStyle name="40% - Ênfase6 5" xfId="147"/>
    <cellStyle name="40% - Ênfase6 5 2" xfId="148"/>
    <cellStyle name="40% - Ênfase6 6" xfId="149"/>
    <cellStyle name="60% - Ênfase1 2" xfId="150"/>
    <cellStyle name="60% - Ênfase1 3" xfId="151"/>
    <cellStyle name="60% - Ênfase1 4" xfId="152"/>
    <cellStyle name="60% - Ênfase1 5" xfId="153"/>
    <cellStyle name="60% - Ênfase2 2" xfId="154"/>
    <cellStyle name="60% - Ênfase2 3" xfId="155"/>
    <cellStyle name="60% - Ênfase2 4" xfId="156"/>
    <cellStyle name="60% - Ênfase2 5" xfId="157"/>
    <cellStyle name="60% - Ênfase3 2" xfId="158"/>
    <cellStyle name="60% - Ênfase3 3" xfId="159"/>
    <cellStyle name="60% - Ênfase3 4" xfId="160"/>
    <cellStyle name="60% - Ênfase3 5" xfId="161"/>
    <cellStyle name="60% - Ênfase4 2" xfId="162"/>
    <cellStyle name="60% - Ênfase4 3" xfId="163"/>
    <cellStyle name="60% - Ênfase4 4" xfId="164"/>
    <cellStyle name="60% - Ênfase4 5" xfId="165"/>
    <cellStyle name="60% - Ênfase5 2" xfId="166"/>
    <cellStyle name="60% - Ênfase5 3" xfId="167"/>
    <cellStyle name="60% - Ênfase5 4" xfId="168"/>
    <cellStyle name="60% - Ênfase5 5" xfId="169"/>
    <cellStyle name="60% - Ênfase6 2" xfId="170"/>
    <cellStyle name="60% - Ênfase6 3" xfId="171"/>
    <cellStyle name="60% - Ênfase6 4" xfId="172"/>
    <cellStyle name="60% - Ênfase6 5" xfId="173"/>
    <cellStyle name="Bom 2" xfId="174"/>
    <cellStyle name="Bom 3" xfId="175"/>
    <cellStyle name="Bom 4" xfId="176"/>
    <cellStyle name="Bom 5" xfId="177"/>
    <cellStyle name="Cálculo 2" xfId="178"/>
    <cellStyle name="Cálculo 2 2" xfId="179"/>
    <cellStyle name="Cálculo 2 3" xfId="180"/>
    <cellStyle name="Cálculo 3" xfId="181"/>
    <cellStyle name="Cálculo 3 2" xfId="182"/>
    <cellStyle name="Cálculo 3 3" xfId="183"/>
    <cellStyle name="Cálculo 4" xfId="184"/>
    <cellStyle name="Cálculo 4 2" xfId="185"/>
    <cellStyle name="Cálculo 4 3" xfId="186"/>
    <cellStyle name="Cálculo 5" xfId="187"/>
    <cellStyle name="Cálculo 5 2" xfId="188"/>
    <cellStyle name="Cálculo 5 3" xfId="189"/>
    <cellStyle name="Célula de Verificação 2" xfId="190"/>
    <cellStyle name="Célula de Verificação 3" xfId="191"/>
    <cellStyle name="Célula de Verificação 4" xfId="192"/>
    <cellStyle name="Célula de Verificação 5" xfId="193"/>
    <cellStyle name="Célula Vinculada 2" xfId="194"/>
    <cellStyle name="Célula Vinculada 3" xfId="195"/>
    <cellStyle name="Célula Vinculada 4" xfId="196"/>
    <cellStyle name="Célula Vinculada 5" xfId="197"/>
    <cellStyle name="Ênfase1 2" xfId="198"/>
    <cellStyle name="Ênfase1 3" xfId="199"/>
    <cellStyle name="Ênfase1 4" xfId="200"/>
    <cellStyle name="Ênfase1 5" xfId="201"/>
    <cellStyle name="Ênfase2 2" xfId="202"/>
    <cellStyle name="Ênfase2 3" xfId="203"/>
    <cellStyle name="Ênfase2 4" xfId="204"/>
    <cellStyle name="Ênfase2 5" xfId="205"/>
    <cellStyle name="Ênfase3 2" xfId="206"/>
    <cellStyle name="Ênfase3 3" xfId="207"/>
    <cellStyle name="Ênfase3 4" xfId="208"/>
    <cellStyle name="Ênfase3 5" xfId="209"/>
    <cellStyle name="Ênfase4 2" xfId="210"/>
    <cellStyle name="Ênfase4 3" xfId="211"/>
    <cellStyle name="Ênfase4 4" xfId="212"/>
    <cellStyle name="Ênfase4 5" xfId="213"/>
    <cellStyle name="Ênfase5 2" xfId="214"/>
    <cellStyle name="Ênfase5 3" xfId="215"/>
    <cellStyle name="Ênfase5 4" xfId="216"/>
    <cellStyle name="Ênfase5 5" xfId="217"/>
    <cellStyle name="Ênfase6 2" xfId="218"/>
    <cellStyle name="Ênfase6 3" xfId="219"/>
    <cellStyle name="Ênfase6 4" xfId="220"/>
    <cellStyle name="Ênfase6 5" xfId="221"/>
    <cellStyle name="Entrada 2" xfId="222"/>
    <cellStyle name="Entrada 2 2" xfId="223"/>
    <cellStyle name="Entrada 2 3" xfId="224"/>
    <cellStyle name="Entrada 3" xfId="225"/>
    <cellStyle name="Entrada 3 2" xfId="226"/>
    <cellStyle name="Entrada 3 3" xfId="227"/>
    <cellStyle name="Entrada 4" xfId="228"/>
    <cellStyle name="Entrada 4 2" xfId="229"/>
    <cellStyle name="Entrada 4 3" xfId="230"/>
    <cellStyle name="Entrada 5" xfId="231"/>
    <cellStyle name="Entrada 5 2" xfId="232"/>
    <cellStyle name="Entrada 5 3" xfId="233"/>
    <cellStyle name="Euro" xfId="234"/>
    <cellStyle name="Euro 2" xfId="235"/>
    <cellStyle name="Euro 3" xfId="236"/>
    <cellStyle name="Euro 4" xfId="237"/>
    <cellStyle name="Euro 5" xfId="238"/>
    <cellStyle name="Excel_BuiltIn_20% - Ênfase1 1" xfId="239"/>
    <cellStyle name="Followed Hyperlink" xfId="240"/>
    <cellStyle name="Incorreto 2" xfId="241"/>
    <cellStyle name="Incorreto 3" xfId="242"/>
    <cellStyle name="Incorreto 4" xfId="243"/>
    <cellStyle name="Incorreto 5" xfId="244"/>
    <cellStyle name="Millares [0]_WDM-1" xfId="245"/>
    <cellStyle name="Millares_WDM-1" xfId="246"/>
    <cellStyle name="Moeda 2" xfId="247"/>
    <cellStyle name="Moeda 2 2" xfId="248"/>
    <cellStyle name="Moeda 2 2 2" xfId="249"/>
    <cellStyle name="Moeda 2 2 3" xfId="250"/>
    <cellStyle name="Moeda 2 2 4" xfId="251"/>
    <cellStyle name="Moeda 2 2 5" xfId="252"/>
    <cellStyle name="Moeda 2 3" xfId="253"/>
    <cellStyle name="Moeda 2 4" xfId="254"/>
    <cellStyle name="Moeda 2 5" xfId="255"/>
    <cellStyle name="Moeda 2 6" xfId="256"/>
    <cellStyle name="Moeda 3" xfId="257"/>
    <cellStyle name="Moeda 4" xfId="258"/>
    <cellStyle name="Moeda 5" xfId="259"/>
    <cellStyle name="Moneda [0]_WDM-1" xfId="260"/>
    <cellStyle name="Moneda_WDM-1" xfId="261"/>
    <cellStyle name="Neutra 2" xfId="262"/>
    <cellStyle name="Neutra 3" xfId="263"/>
    <cellStyle name="Neutra 4" xfId="264"/>
    <cellStyle name="Neutra 5" xfId="265"/>
    <cellStyle name="Normal" xfId="0" builtinId="0"/>
    <cellStyle name="Normal 10" xfId="266"/>
    <cellStyle name="Normal 10 2" xfId="267"/>
    <cellStyle name="Normal 11" xfId="268"/>
    <cellStyle name="Normal 11 2" xfId="269"/>
    <cellStyle name="Normal 12" xfId="270"/>
    <cellStyle name="Normal 12 2" xfId="271"/>
    <cellStyle name="Normal 13" xfId="272"/>
    <cellStyle name="Normal 13 2" xfId="273"/>
    <cellStyle name="Normal 13 3" xfId="274"/>
    <cellStyle name="Normal 13 4" xfId="275"/>
    <cellStyle name="Normal 13 5" xfId="276"/>
    <cellStyle name="Normal 14" xfId="277"/>
    <cellStyle name="Normal 14 2" xfId="278"/>
    <cellStyle name="Normal 14 3" xfId="279"/>
    <cellStyle name="Normal 14 4" xfId="280"/>
    <cellStyle name="Normal 14 5" xfId="281"/>
    <cellStyle name="Normal 14 6" xfId="282"/>
    <cellStyle name="Normal 15" xfId="283"/>
    <cellStyle name="Normal 15 2" xfId="284"/>
    <cellStyle name="Normal 16" xfId="285"/>
    <cellStyle name="Normal 16 2" xfId="286"/>
    <cellStyle name="Normal 17" xfId="287"/>
    <cellStyle name="Normal 17 2" xfId="288"/>
    <cellStyle name="Normal 17 3" xfId="289"/>
    <cellStyle name="Normal 18" xfId="290"/>
    <cellStyle name="Normal 18 2" xfId="291"/>
    <cellStyle name="Normal 19" xfId="292"/>
    <cellStyle name="Normal 2" xfId="3"/>
    <cellStyle name="Normal 2 10" xfId="293"/>
    <cellStyle name="Normal 2 2" xfId="294"/>
    <cellStyle name="Normal 2 2 2" xfId="295"/>
    <cellStyle name="Normal 2 2 3" xfId="296"/>
    <cellStyle name="Normal 2 2 3 2" xfId="297"/>
    <cellStyle name="Normal 2 2 4" xfId="298"/>
    <cellStyle name="Normal 2 2 5" xfId="299"/>
    <cellStyle name="Normal 2 2 6" xfId="300"/>
    <cellStyle name="Normal 2 3" xfId="1"/>
    <cellStyle name="Normal 2 3 2" xfId="301"/>
    <cellStyle name="Normal 2 3 3" xfId="302"/>
    <cellStyle name="Normal 2 3 4" xfId="303"/>
    <cellStyle name="Normal 2 3 5" xfId="304"/>
    <cellStyle name="Normal 2 4" xfId="305"/>
    <cellStyle name="Normal 2 5" xfId="306"/>
    <cellStyle name="Normal 2 6" xfId="307"/>
    <cellStyle name="Normal 2 7" xfId="308"/>
    <cellStyle name="Normal 2 7 2" xfId="309"/>
    <cellStyle name="Normal 2 7 3" xfId="310"/>
    <cellStyle name="Normal 2 7 4" xfId="311"/>
    <cellStyle name="Normal 2 7 5" xfId="312"/>
    <cellStyle name="Normal 2 8" xfId="313"/>
    <cellStyle name="Normal 2 9" xfId="314"/>
    <cellStyle name="Normal 2 9 16" xfId="315"/>
    <cellStyle name="Normal 2 9 2" xfId="316"/>
    <cellStyle name="Normal 2 9 3" xfId="317"/>
    <cellStyle name="Normal 2_CGR_GRL_900_MC_050_R0" xfId="318"/>
    <cellStyle name="Normal 20" xfId="319"/>
    <cellStyle name="Normal 21" xfId="320"/>
    <cellStyle name="Normal 22" xfId="321"/>
    <cellStyle name="Normal 22 2" xfId="322"/>
    <cellStyle name="Normal 23" xfId="323"/>
    <cellStyle name="Normal 23 2" xfId="324"/>
    <cellStyle name="Normal 23 3" xfId="325"/>
    <cellStyle name="Normal 23 4" xfId="326"/>
    <cellStyle name="Normal 23 5" xfId="327"/>
    <cellStyle name="Normal 23 6" xfId="328"/>
    <cellStyle name="Normal 24" xfId="329"/>
    <cellStyle name="Normal 24 2" xfId="330"/>
    <cellStyle name="Normal 25" xfId="331"/>
    <cellStyle name="Normal 25 2" xfId="332"/>
    <cellStyle name="Normal 26" xfId="333"/>
    <cellStyle name="Normal 26 2" xfId="334"/>
    <cellStyle name="Normal 27" xfId="335"/>
    <cellStyle name="Normal 27 2" xfId="336"/>
    <cellStyle name="Normal 27 3" xfId="337"/>
    <cellStyle name="Normal 27 4" xfId="338"/>
    <cellStyle name="Normal 27 5" xfId="339"/>
    <cellStyle name="Normal 27 6" xfId="340"/>
    <cellStyle name="Normal 28" xfId="341"/>
    <cellStyle name="Normal 28 2" xfId="342"/>
    <cellStyle name="Normal 28 3" xfId="343"/>
    <cellStyle name="Normal 28 4" xfId="344"/>
    <cellStyle name="Normal 28 5" xfId="345"/>
    <cellStyle name="Normal 28 6" xfId="346"/>
    <cellStyle name="Normal 29" xfId="347"/>
    <cellStyle name="Normal 29 2" xfId="348"/>
    <cellStyle name="Normal 29 3" xfId="349"/>
    <cellStyle name="Normal 29 4" xfId="350"/>
    <cellStyle name="Normal 29 5" xfId="351"/>
    <cellStyle name="Normal 29 6" xfId="352"/>
    <cellStyle name="Normal 29 7" xfId="353"/>
    <cellStyle name="Normal 3" xfId="354"/>
    <cellStyle name="Normal 3 2" xfId="4"/>
    <cellStyle name="Normal 3 2 2" xfId="355"/>
    <cellStyle name="Normal 3 2 3" xfId="356"/>
    <cellStyle name="Normal 3 2 4" xfId="357"/>
    <cellStyle name="Normal 3 2 5" xfId="358"/>
    <cellStyle name="Normal 3 2 6" xfId="359"/>
    <cellStyle name="Normal 3 2 7" xfId="360"/>
    <cellStyle name="Normal 3 3" xfId="361"/>
    <cellStyle name="Normal 3 4" xfId="362"/>
    <cellStyle name="Normal 3 5" xfId="363"/>
    <cellStyle name="Normal 3 6" xfId="364"/>
    <cellStyle name="Normal 3 7" xfId="365"/>
    <cellStyle name="Normal 3_Atualizado" xfId="366"/>
    <cellStyle name="Normal 30" xfId="367"/>
    <cellStyle name="Normal 30 2" xfId="368"/>
    <cellStyle name="Normal 30 3" xfId="369"/>
    <cellStyle name="Normal 30 4" xfId="370"/>
    <cellStyle name="Normal 30 5" xfId="371"/>
    <cellStyle name="Normal 30 6" xfId="372"/>
    <cellStyle name="Normal 30 7" xfId="373"/>
    <cellStyle name="Normal 31" xfId="374"/>
    <cellStyle name="Normal 31 2" xfId="375"/>
    <cellStyle name="Normal 31 3" xfId="376"/>
    <cellStyle name="Normal 31 4" xfId="377"/>
    <cellStyle name="Normal 31 5" xfId="378"/>
    <cellStyle name="Normal 31 6" xfId="379"/>
    <cellStyle name="Normal 32" xfId="380"/>
    <cellStyle name="Normal 32 2" xfId="381"/>
    <cellStyle name="Normal 32 3" xfId="382"/>
    <cellStyle name="Normal 32 4" xfId="383"/>
    <cellStyle name="Normal 32 5" xfId="384"/>
    <cellStyle name="Normal 32 6" xfId="385"/>
    <cellStyle name="Normal 33" xfId="386"/>
    <cellStyle name="Normal 33 2" xfId="387"/>
    <cellStyle name="Normal 33 3" xfId="388"/>
    <cellStyle name="Normal 33 4" xfId="389"/>
    <cellStyle name="Normal 33 5" xfId="390"/>
    <cellStyle name="Normal 33 6" xfId="391"/>
    <cellStyle name="Normal 34" xfId="392"/>
    <cellStyle name="Normal 34 2" xfId="393"/>
    <cellStyle name="Normal 34 3" xfId="394"/>
    <cellStyle name="Normal 34 4" xfId="395"/>
    <cellStyle name="Normal 34 5" xfId="396"/>
    <cellStyle name="Normal 34 6" xfId="397"/>
    <cellStyle name="Normal 35" xfId="398"/>
    <cellStyle name="Normal 35 2" xfId="399"/>
    <cellStyle name="Normal 35 3" xfId="400"/>
    <cellStyle name="Normal 35 4" xfId="401"/>
    <cellStyle name="Normal 35 5" xfId="402"/>
    <cellStyle name="Normal 35 6" xfId="403"/>
    <cellStyle name="Normal 36" xfId="404"/>
    <cellStyle name="Normal 36 2" xfId="405"/>
    <cellStyle name="Normal 36 3" xfId="406"/>
    <cellStyle name="Normal 36 4" xfId="407"/>
    <cellStyle name="Normal 36 5" xfId="408"/>
    <cellStyle name="Normal 36 6" xfId="409"/>
    <cellStyle name="Normal 37" xfId="410"/>
    <cellStyle name="Normal 37 2" xfId="411"/>
    <cellStyle name="Normal 37 3" xfId="412"/>
    <cellStyle name="Normal 37 4" xfId="413"/>
    <cellStyle name="Normal 37 5" xfId="414"/>
    <cellStyle name="Normal 37 6" xfId="415"/>
    <cellStyle name="Normal 38" xfId="416"/>
    <cellStyle name="Normal 38 2" xfId="417"/>
    <cellStyle name="Normal 38 3" xfId="418"/>
    <cellStyle name="Normal 38 4" xfId="419"/>
    <cellStyle name="Normal 38 5" xfId="420"/>
    <cellStyle name="Normal 38 6" xfId="421"/>
    <cellStyle name="Normal 39" xfId="422"/>
    <cellStyle name="Normal 39 2" xfId="423"/>
    <cellStyle name="Normal 39 3" xfId="424"/>
    <cellStyle name="Normal 39 4" xfId="425"/>
    <cellStyle name="Normal 39 5" xfId="426"/>
    <cellStyle name="Normal 39 6" xfId="427"/>
    <cellStyle name="Normal 4" xfId="428"/>
    <cellStyle name="Normal 4 2" xfId="429"/>
    <cellStyle name="Normal 4 2 2" xfId="430"/>
    <cellStyle name="Normal 4 2 3" xfId="431"/>
    <cellStyle name="Normal 4 2 4" xfId="432"/>
    <cellStyle name="Normal 4 2 5" xfId="433"/>
    <cellStyle name="Normal 4 3" xfId="434"/>
    <cellStyle name="Normal 4 4" xfId="435"/>
    <cellStyle name="Normal 4 5" xfId="436"/>
    <cellStyle name="Normal 4 6" xfId="437"/>
    <cellStyle name="Normal 4 7" xfId="438"/>
    <cellStyle name="Normal 4 8" xfId="439"/>
    <cellStyle name="Normal 4_Cópia de Orçamento SBTT" xfId="440"/>
    <cellStyle name="Normal 40" xfId="441"/>
    <cellStyle name="Normal 40 2" xfId="442"/>
    <cellStyle name="Normal 40 3" xfId="443"/>
    <cellStyle name="Normal 40 4" xfId="444"/>
    <cellStyle name="Normal 40 5" xfId="445"/>
    <cellStyle name="Normal 40 6" xfId="446"/>
    <cellStyle name="Normal 41" xfId="447"/>
    <cellStyle name="Normal 41 2" xfId="448"/>
    <cellStyle name="Normal 41 3" xfId="449"/>
    <cellStyle name="Normal 41 4" xfId="450"/>
    <cellStyle name="Normal 41 5" xfId="451"/>
    <cellStyle name="Normal 41 6" xfId="452"/>
    <cellStyle name="Normal 42" xfId="453"/>
    <cellStyle name="Normal 42 2" xfId="454"/>
    <cellStyle name="Normal 42 3" xfId="455"/>
    <cellStyle name="Normal 42 4" xfId="456"/>
    <cellStyle name="Normal 42 5" xfId="457"/>
    <cellStyle name="Normal 42 6" xfId="458"/>
    <cellStyle name="Normal 43" xfId="459"/>
    <cellStyle name="Normal 43 2" xfId="460"/>
    <cellStyle name="Normal 43 3" xfId="461"/>
    <cellStyle name="Normal 43 4" xfId="462"/>
    <cellStyle name="Normal 43 5" xfId="463"/>
    <cellStyle name="Normal 43 6" xfId="464"/>
    <cellStyle name="Normal 44" xfId="465"/>
    <cellStyle name="Normal 44 2" xfId="466"/>
    <cellStyle name="Normal 44 3" xfId="467"/>
    <cellStyle name="Normal 44 4" xfId="468"/>
    <cellStyle name="Normal 44 5" xfId="469"/>
    <cellStyle name="Normal 44 6" xfId="470"/>
    <cellStyle name="Normal 45" xfId="471"/>
    <cellStyle name="Normal 45 2" xfId="472"/>
    <cellStyle name="Normal 45 3" xfId="473"/>
    <cellStyle name="Normal 45 4" xfId="474"/>
    <cellStyle name="Normal 45 5" xfId="475"/>
    <cellStyle name="Normal 45 6" xfId="476"/>
    <cellStyle name="Normal 46" xfId="477"/>
    <cellStyle name="Normal 46 2" xfId="478"/>
    <cellStyle name="Normal 46 3" xfId="479"/>
    <cellStyle name="Normal 46 4" xfId="480"/>
    <cellStyle name="Normal 46 5" xfId="481"/>
    <cellStyle name="Normal 46 6" xfId="482"/>
    <cellStyle name="Normal 47" xfId="483"/>
    <cellStyle name="Normal 47 2" xfId="484"/>
    <cellStyle name="Normal 48" xfId="485"/>
    <cellStyle name="Normal 48 2" xfId="486"/>
    <cellStyle name="Normal 49" xfId="487"/>
    <cellStyle name="Normal 49 2" xfId="488"/>
    <cellStyle name="Normal 5" xfId="489"/>
    <cellStyle name="Normal 5 2" xfId="490"/>
    <cellStyle name="Normal 5 3" xfId="491"/>
    <cellStyle name="Normal 5 4" xfId="492"/>
    <cellStyle name="Normal 5 5" xfId="493"/>
    <cellStyle name="Normal 5 6" xfId="494"/>
    <cellStyle name="Normal 5 7" xfId="495"/>
    <cellStyle name="Normal 50" xfId="496"/>
    <cellStyle name="Normal 51" xfId="497"/>
    <cellStyle name="Normal 52" xfId="498"/>
    <cellStyle name="Normal 53" xfId="499"/>
    <cellStyle name="Normal 54" xfId="500"/>
    <cellStyle name="Normal 55" xfId="501"/>
    <cellStyle name="Normal 56" xfId="502"/>
    <cellStyle name="Normal 57" xfId="503"/>
    <cellStyle name="Normal 6" xfId="504"/>
    <cellStyle name="Normal 6 2" xfId="505"/>
    <cellStyle name="Normal 6 2 2" xfId="506"/>
    <cellStyle name="Normal 6 2 3" xfId="507"/>
    <cellStyle name="Normal 6 2 4" xfId="508"/>
    <cellStyle name="Normal 6 2 5" xfId="509"/>
    <cellStyle name="Normal 7" xfId="510"/>
    <cellStyle name="Normal 7 2" xfId="511"/>
    <cellStyle name="Normal 7 2 2" xfId="512"/>
    <cellStyle name="Normal 7 2 3" xfId="513"/>
    <cellStyle name="Normal 7 2 4" xfId="514"/>
    <cellStyle name="Normal 7 2 5" xfId="515"/>
    <cellStyle name="Normal 7 2 6" xfId="516"/>
    <cellStyle name="Normal 7 3" xfId="517"/>
    <cellStyle name="Normal 7 3 2" xfId="518"/>
    <cellStyle name="Normal 7 3 3" xfId="519"/>
    <cellStyle name="Normal 8" xfId="520"/>
    <cellStyle name="Normal 8 2" xfId="521"/>
    <cellStyle name="Normal 8 2 2" xfId="522"/>
    <cellStyle name="Normal 8 2 3" xfId="523"/>
    <cellStyle name="Normal 8 2 4" xfId="524"/>
    <cellStyle name="Normal 8 2 5" xfId="525"/>
    <cellStyle name="Normal 8 3" xfId="526"/>
    <cellStyle name="Normal 8 4" xfId="527"/>
    <cellStyle name="Normal 8 5" xfId="528"/>
    <cellStyle name="Normal 8 6" xfId="529"/>
    <cellStyle name="Normal 8 7" xfId="530"/>
    <cellStyle name="Normal 9" xfId="531"/>
    <cellStyle name="Normal 9 2" xfId="532"/>
    <cellStyle name="Normal 9 3" xfId="533"/>
    <cellStyle name="Normal 9 4" xfId="534"/>
    <cellStyle name="Normal 9 5" xfId="535"/>
    <cellStyle name="Nota 2" xfId="536"/>
    <cellStyle name="Nota 2 2" xfId="537"/>
    <cellStyle name="Nota 2 2 2" xfId="538"/>
    <cellStyle name="Nota 2 2 3" xfId="539"/>
    <cellStyle name="Nota 2 2 4" xfId="540"/>
    <cellStyle name="Nota 2 3" xfId="541"/>
    <cellStyle name="Nota 2 3 2" xfId="542"/>
    <cellStyle name="Nota 2 3 3" xfId="543"/>
    <cellStyle name="Nota 2 3 4" xfId="544"/>
    <cellStyle name="Nota 2 4" xfId="545"/>
    <cellStyle name="Nota 2 4 2" xfId="546"/>
    <cellStyle name="Nota 2 4 3" xfId="547"/>
    <cellStyle name="Nota 2 4 4" xfId="548"/>
    <cellStyle name="Nota 2 5" xfId="549"/>
    <cellStyle name="Nota 2 5 2" xfId="550"/>
    <cellStyle name="Nota 2 5 3" xfId="551"/>
    <cellStyle name="Nota 2 5 4" xfId="552"/>
    <cellStyle name="Nota 2 6" xfId="553"/>
    <cellStyle name="Nota 2 6 2" xfId="554"/>
    <cellStyle name="Nota 2 6 3" xfId="555"/>
    <cellStyle name="Nota 2 6 4" xfId="556"/>
    <cellStyle name="Nota 2 7" xfId="557"/>
    <cellStyle name="Nota 2 8" xfId="558"/>
    <cellStyle name="Nota 2 9" xfId="559"/>
    <cellStyle name="Nota 3" xfId="560"/>
    <cellStyle name="Nota 3 2" xfId="561"/>
    <cellStyle name="Nota 3 2 2" xfId="562"/>
    <cellStyle name="Nota 3 2 3" xfId="563"/>
    <cellStyle name="Nota 3 2 4" xfId="564"/>
    <cellStyle name="Nota 3 3" xfId="565"/>
    <cellStyle name="Nota 3 4" xfId="566"/>
    <cellStyle name="Nota 3 5" xfId="567"/>
    <cellStyle name="Nota 4" xfId="568"/>
    <cellStyle name="Nota 4 2" xfId="569"/>
    <cellStyle name="Nota 4 2 2" xfId="570"/>
    <cellStyle name="Nota 4 2 3" xfId="571"/>
    <cellStyle name="Nota 4 2 4" xfId="572"/>
    <cellStyle name="Nota 4 3" xfId="573"/>
    <cellStyle name="Nota 4 4" xfId="574"/>
    <cellStyle name="Nota 4 5" xfId="575"/>
    <cellStyle name="Nota 5" xfId="576"/>
    <cellStyle name="Nota 5 2" xfId="577"/>
    <cellStyle name="Nota 5 3" xfId="578"/>
    <cellStyle name="Nota 5 4" xfId="579"/>
    <cellStyle name="Nota 6" xfId="580"/>
    <cellStyle name="Nota 6 2" xfId="581"/>
    <cellStyle name="Nota 6 3" xfId="582"/>
    <cellStyle name="Nota 6 4" xfId="583"/>
    <cellStyle name="padroes" xfId="584"/>
    <cellStyle name="padroes 2" xfId="585"/>
    <cellStyle name="padroes 2 2" xfId="586"/>
    <cellStyle name="padroes 2 2 2" xfId="587"/>
    <cellStyle name="padroes 2 3" xfId="588"/>
    <cellStyle name="padroes 2 3 2" xfId="589"/>
    <cellStyle name="padroes 2 4" xfId="590"/>
    <cellStyle name="padroes 3" xfId="591"/>
    <cellStyle name="padroes 3 2" xfId="592"/>
    <cellStyle name="padroes 3 2 2" xfId="593"/>
    <cellStyle name="padroes 3 3" xfId="594"/>
    <cellStyle name="padroes 3 3 2" xfId="595"/>
    <cellStyle name="padroes 3 4" xfId="596"/>
    <cellStyle name="padroes 4" xfId="597"/>
    <cellStyle name="padroes 4 2" xfId="598"/>
    <cellStyle name="padroes 5" xfId="599"/>
    <cellStyle name="padroes 5 2" xfId="600"/>
    <cellStyle name="padroes 5 3" xfId="601"/>
    <cellStyle name="padroes 5 4" xfId="602"/>
    <cellStyle name="padroes 5 5" xfId="603"/>
    <cellStyle name="padroes 6" xfId="604"/>
    <cellStyle name="Percentagem 2" xfId="605"/>
    <cellStyle name="planilhas" xfId="606"/>
    <cellStyle name="Porcentagem 2" xfId="607"/>
    <cellStyle name="Porcentagem 2 2" xfId="608"/>
    <cellStyle name="Porcentagem 2 2 2" xfId="609"/>
    <cellStyle name="Porcentagem 2 2 3" xfId="610"/>
    <cellStyle name="Porcentagem 2 3" xfId="611"/>
    <cellStyle name="Porcentagem 2 4" xfId="612"/>
    <cellStyle name="Porcentagem 2 5" xfId="613"/>
    <cellStyle name="Porcentagem 2 6" xfId="614"/>
    <cellStyle name="Porcentagem 3" xfId="615"/>
    <cellStyle name="Porcentagem 3 2" xfId="616"/>
    <cellStyle name="Porcentagem 4" xfId="617"/>
    <cellStyle name="Porcentagem 5" xfId="618"/>
    <cellStyle name="Porcentagem 5 2" xfId="619"/>
    <cellStyle name="Porcentagem 6" xfId="620"/>
    <cellStyle name="Porcentagem 7" xfId="621"/>
    <cellStyle name="Saída 2" xfId="622"/>
    <cellStyle name="Saída 2 2" xfId="623"/>
    <cellStyle name="Saída 2 3" xfId="624"/>
    <cellStyle name="Saída 2 4" xfId="625"/>
    <cellStyle name="Saída 3" xfId="626"/>
    <cellStyle name="Saída 3 2" xfId="627"/>
    <cellStyle name="Saída 3 3" xfId="628"/>
    <cellStyle name="Saída 3 4" xfId="629"/>
    <cellStyle name="Saída 4" xfId="630"/>
    <cellStyle name="Saída 4 2" xfId="631"/>
    <cellStyle name="Saída 4 3" xfId="632"/>
    <cellStyle name="Saída 4 4" xfId="633"/>
    <cellStyle name="Saída 5" xfId="634"/>
    <cellStyle name="Saída 5 2" xfId="635"/>
    <cellStyle name="Saída 5 3" xfId="636"/>
    <cellStyle name="Saída 5 4" xfId="637"/>
    <cellStyle name="Separador de milhares 10" xfId="638"/>
    <cellStyle name="Separador de milhares 10 2" xfId="639"/>
    <cellStyle name="Separador de milhares 10 3" xfId="640"/>
    <cellStyle name="Separador de milhares 10 4" xfId="641"/>
    <cellStyle name="Separador de milhares 2" xfId="2"/>
    <cellStyle name="Separador de milhares 2 10" xfId="642"/>
    <cellStyle name="Separador de milhares 2 11" xfId="643"/>
    <cellStyle name="Separador de milhares 2 12" xfId="644"/>
    <cellStyle name="Separador de milhares 2 2" xfId="645"/>
    <cellStyle name="Separador de milhares 2 2 2" xfId="646"/>
    <cellStyle name="Separador de milhares 2 3" xfId="647"/>
    <cellStyle name="Separador de milhares 2 3 2" xfId="648"/>
    <cellStyle name="Separador de milhares 2 3 2 2" xfId="649"/>
    <cellStyle name="Separador de milhares 2 3 2 3" xfId="650"/>
    <cellStyle name="Separador de milhares 2 3 2 4" xfId="651"/>
    <cellStyle name="Separador de milhares 2 3 2 5" xfId="652"/>
    <cellStyle name="Separador de milhares 2 3 3" xfId="653"/>
    <cellStyle name="Separador de milhares 2 3 4" xfId="654"/>
    <cellStyle name="Separador de milhares 2 3 5" xfId="655"/>
    <cellStyle name="Separador de milhares 2 4" xfId="656"/>
    <cellStyle name="Separador de milhares 2 4 2" xfId="657"/>
    <cellStyle name="Separador de milhares 2 4 3" xfId="658"/>
    <cellStyle name="Separador de milhares 2 4 4" xfId="659"/>
    <cellStyle name="Separador de milhares 2 4 5" xfId="660"/>
    <cellStyle name="Separador de milhares 2 5" xfId="661"/>
    <cellStyle name="Separador de milhares 2 5 2" xfId="662"/>
    <cellStyle name="Separador de milhares 2 6" xfId="663"/>
    <cellStyle name="Separador de milhares 2 6 2" xfId="664"/>
    <cellStyle name="Separador de milhares 2 7" xfId="665"/>
    <cellStyle name="Separador de milhares 2 7 2" xfId="666"/>
    <cellStyle name="Separador de milhares 2 8" xfId="667"/>
    <cellStyle name="Separador de milhares 2 8 2" xfId="668"/>
    <cellStyle name="Separador de milhares 2 9" xfId="669"/>
    <cellStyle name="Separador de milhares 3" xfId="670"/>
    <cellStyle name="Separador de milhares 3 2" xfId="671"/>
    <cellStyle name="Separador de milhares 3 3" xfId="672"/>
    <cellStyle name="Separador de milhares 3 4" xfId="673"/>
    <cellStyle name="Separador de milhares 3 5" xfId="674"/>
    <cellStyle name="Separador de milhares 4" xfId="675"/>
    <cellStyle name="Separador de milhares 4 2" xfId="676"/>
    <cellStyle name="Separador de milhares 4 2 2" xfId="677"/>
    <cellStyle name="Separador de milhares 4 2 3" xfId="678"/>
    <cellStyle name="Separador de milhares 4 2 4" xfId="679"/>
    <cellStyle name="Separador de milhares 4 2 5" xfId="680"/>
    <cellStyle name="Separador de milhares 4 3" xfId="681"/>
    <cellStyle name="Separador de milhares 4 4" xfId="682"/>
    <cellStyle name="Separador de milhares 4 5" xfId="683"/>
    <cellStyle name="Separador de milhares 4 6" xfId="684"/>
    <cellStyle name="Separador de milhares 4 7" xfId="685"/>
    <cellStyle name="Separador de milhares 4 9" xfId="686"/>
    <cellStyle name="Separador de milhares 5" xfId="687"/>
    <cellStyle name="Separador de milhares 5 2" xfId="688"/>
    <cellStyle name="Separador de milhares 5 3" xfId="689"/>
    <cellStyle name="Separador de milhares 5 32" xfId="690"/>
    <cellStyle name="Separador de milhares 5 34" xfId="691"/>
    <cellStyle name="Separador de milhares 5 4" xfId="692"/>
    <cellStyle name="Separador de milhares 5 5" xfId="693"/>
    <cellStyle name="Separador de milhares 5 6" xfId="694"/>
    <cellStyle name="Separador de milhares 6" xfId="695"/>
    <cellStyle name="Separador de milhares 7" xfId="696"/>
    <cellStyle name="Separador de milhares 8" xfId="697"/>
    <cellStyle name="Separador de milhares 9" xfId="698"/>
    <cellStyle name="Separador de milhares 9 7" xfId="699"/>
    <cellStyle name="SUBTIT" xfId="700"/>
    <cellStyle name="Texto de Aviso 2" xfId="701"/>
    <cellStyle name="Texto de Aviso 3" xfId="702"/>
    <cellStyle name="Texto de Aviso 4" xfId="703"/>
    <cellStyle name="Texto de Aviso 5" xfId="704"/>
    <cellStyle name="Texto Explicativo 2" xfId="705"/>
    <cellStyle name="Texto Explicativo 3" xfId="706"/>
    <cellStyle name="Texto Explicativo 4" xfId="707"/>
    <cellStyle name="Texto Explicativo 5" xfId="708"/>
    <cellStyle name="Título 1 1" xfId="709"/>
    <cellStyle name="Título 1 1 2" xfId="710"/>
    <cellStyle name="Título 1 1 3" xfId="711"/>
    <cellStyle name="Título 1 1 4" xfId="712"/>
    <cellStyle name="Título 1 1 5" xfId="713"/>
    <cellStyle name="Título 1 2" xfId="714"/>
    <cellStyle name="Título 1 3" xfId="715"/>
    <cellStyle name="Título 1 4" xfId="716"/>
    <cellStyle name="Título 1 5" xfId="717"/>
    <cellStyle name="Título 2 2" xfId="718"/>
    <cellStyle name="Título 2 3" xfId="719"/>
    <cellStyle name="Título 2 4" xfId="720"/>
    <cellStyle name="Título 2 5" xfId="721"/>
    <cellStyle name="Título 3 2" xfId="722"/>
    <cellStyle name="Título 3 2 2" xfId="723"/>
    <cellStyle name="Título 3 3" xfId="724"/>
    <cellStyle name="Título 3 3 2" xfId="725"/>
    <cellStyle name="Título 3 4" xfId="726"/>
    <cellStyle name="Título 3 4 2" xfId="727"/>
    <cellStyle name="Título 3 5" xfId="728"/>
    <cellStyle name="Título 3 5 2" xfId="729"/>
    <cellStyle name="Título 4 2" xfId="730"/>
    <cellStyle name="Título 4 3" xfId="731"/>
    <cellStyle name="Título 4 4" xfId="732"/>
    <cellStyle name="Título 4 5" xfId="733"/>
    <cellStyle name="Título 5" xfId="734"/>
    <cellStyle name="Título 6" xfId="735"/>
    <cellStyle name="Título 7" xfId="736"/>
    <cellStyle name="Título 8" xfId="737"/>
    <cellStyle name="Total 2" xfId="738"/>
    <cellStyle name="Total 2 2" xfId="739"/>
    <cellStyle name="Total 2 3" xfId="740"/>
    <cellStyle name="Total 2 4" xfId="741"/>
    <cellStyle name="Total 3" xfId="742"/>
    <cellStyle name="Total 3 2" xfId="743"/>
    <cellStyle name="Total 3 3" xfId="744"/>
    <cellStyle name="Total 3 4" xfId="745"/>
    <cellStyle name="Total 4" xfId="746"/>
    <cellStyle name="Total 4 2" xfId="747"/>
    <cellStyle name="Total 4 3" xfId="748"/>
    <cellStyle name="Total 4 4" xfId="749"/>
    <cellStyle name="Total 5" xfId="750"/>
    <cellStyle name="Total 5 2" xfId="751"/>
    <cellStyle name="Total 5 3" xfId="752"/>
    <cellStyle name="Total 5 4" xfId="753"/>
    <cellStyle name="Vírgula 2" xfId="754"/>
    <cellStyle name="Vírgula 2 2" xfId="755"/>
    <cellStyle name="Vírgula 2 2 2" xfId="756"/>
    <cellStyle name="Vírgula 3" xfId="757"/>
    <cellStyle name="Vírgula 4" xfId="758"/>
    <cellStyle name="Vírgula 5" xfId="759"/>
  </cellStyles>
  <dxfs count="14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161926</xdr:rowOff>
    </xdr:from>
    <xdr:to>
      <xdr:col>1</xdr:col>
      <xdr:colOff>598394</xdr:colOff>
      <xdr:row>1</xdr:row>
      <xdr:rowOff>258691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80975" y="161926"/>
          <a:ext cx="1360394" cy="4587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508000</xdr:colOff>
      <xdr:row>1</xdr:row>
      <xdr:rowOff>63500</xdr:rowOff>
    </xdr:from>
    <xdr:to>
      <xdr:col>3</xdr:col>
      <xdr:colOff>1673856</xdr:colOff>
      <xdr:row>2</xdr:row>
      <xdr:rowOff>359833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8000" y="254000"/>
          <a:ext cx="1880231" cy="629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7.uol.com.br/cgi-bin/webmail.exe/Proposta_29_set_20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DASTRO/OR&#199;AMENTO%202021/UBS%20VALE%20DOS%20COQUEIROS/C&#243;pia%20de%20PLANILHA%20UBS%20VIRGEM%20DOS%20POBR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r&#231;amento\meus%20documen\Meus%20documentos\-%20OR&#199;AMENTO\Propostas%202004\043-2004%20Casa%20Rinaldo%20-%20Alphaville\Novembro-2004\043-2004%20Resid%20Alphaville%20-%20Rinaldo%20REV%2008-11-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astaobras$/Users/carlosxavier/Downloads/OR&#199;AMENTO%20QUADRA%20DOS%20CAMELO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MP-COB-PE-PO-R00%20-%20SINAPI%20-%20ABR-2021%20-%20JABAQUARA%20-%20REV-0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1"/>
      <sheetName val="PLANILHA"/>
      <sheetName val="hidraulica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MEMÓRIA DE CÁLCULO"/>
      <sheetName val="CRONOGRAMA"/>
      <sheetName val="COMPOSIÇÃO"/>
      <sheetName val="COTAÇÃO"/>
    </sheetNames>
    <sheetDataSet>
      <sheetData sheetId="0" refreshError="1">
        <row r="9">
          <cell r="I9" t="str">
            <v>Pr. Total C / BDI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LETRICA"/>
      <sheetName val="HIDRAULICA"/>
      <sheetName val="BDI"/>
      <sheetName val="Planilha"/>
      <sheetName val="Cron FIS"/>
      <sheetName val="Cron FIN"/>
      <sheetName val="Indireto"/>
      <sheetName val="Plan1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H.H."/>
      <sheetName val="COMPOSIÇÕES"/>
      <sheetName val="COTAÇÃO (2)"/>
      <sheetName val="BDI"/>
      <sheetName val="PARÂMETROS"/>
      <sheetName val="BDI 1"/>
      <sheetName val="ENCARGOS SOCIAIS"/>
      <sheetName val="SINAPIC."/>
      <sheetName val="SETOPC."/>
      <sheetName val="SUDECAPC."/>
      <sheetName val="SINAPI"/>
      <sheetName val="SEINFRA"/>
      <sheetName val="SERV.ORSE"/>
      <sheetName val="INS.ORSE"/>
      <sheetName val="COTAÇÃO"/>
      <sheetName val="CURVA ABC"/>
      <sheetName val="CRONOGRAMA"/>
      <sheetName val="PLANILHA"/>
      <sheetName val="MODELO"/>
      <sheetName val="3.1.1"/>
      <sheetName val="3.2"/>
      <sheetName val="5.5.5"/>
      <sheetName val="5.5.7"/>
      <sheetName val="6.4.1"/>
      <sheetName val="6.4.2"/>
      <sheetName val="6.4.3"/>
      <sheetName val="6.4.4"/>
      <sheetName val="6.4.5"/>
      <sheetName val="6.4.6"/>
      <sheetName val="6.4.7"/>
      <sheetName val="6.4.8"/>
      <sheetName val="12.1.3"/>
      <sheetName val="12.1.4"/>
      <sheetName val="12.2.1"/>
      <sheetName val="12.2.2"/>
      <sheetName val="12.2.3"/>
      <sheetName val="12.2.4"/>
      <sheetName val="12.2.5"/>
      <sheetName val="12.2.6"/>
      <sheetName val="12.2.8"/>
      <sheetName val="12.2.9"/>
      <sheetName val="12.2.10"/>
      <sheetName val="12.2.12"/>
      <sheetName val="12.2.13"/>
      <sheetName val="12.2.14"/>
      <sheetName val="13.2.7"/>
      <sheetName val="13.2.15"/>
      <sheetName val="13.2.16"/>
      <sheetName val="13.2.20"/>
      <sheetName val="13.4.7"/>
      <sheetName val="13..5.18"/>
      <sheetName val="13.5.19"/>
      <sheetName val="13.5.20"/>
      <sheetName val="13.5.21"/>
      <sheetName val="13.5.39"/>
      <sheetName val="13.5.43"/>
      <sheetName val="14.28"/>
      <sheetName val="14.35"/>
      <sheetName val="14.40"/>
      <sheetName val="14.36"/>
      <sheetName val="14.41"/>
      <sheetName val="14.42"/>
      <sheetName val="14.43"/>
      <sheetName val="14.45"/>
      <sheetName val="14.46"/>
      <sheetName val="14.72"/>
      <sheetName val="14.74"/>
      <sheetName val="14.75"/>
      <sheetName val="14.76"/>
      <sheetName val="14.79"/>
      <sheetName val="14.80"/>
      <sheetName val="14.81"/>
      <sheetName val="14.82"/>
      <sheetName val="15.5"/>
      <sheetName val="15.9"/>
      <sheetName val="15.10"/>
      <sheetName val="15.16"/>
      <sheetName val="15.17"/>
      <sheetName val="15.20"/>
      <sheetName val="18.1"/>
      <sheetName val="18.3"/>
      <sheetName val="18.4"/>
      <sheetName val="18.5"/>
      <sheetName val="18.6"/>
      <sheetName val="18.7"/>
      <sheetName val="18.8"/>
      <sheetName val="18.9"/>
      <sheetName val="18.10"/>
      <sheetName val="16.4"/>
      <sheetName val="16.5"/>
      <sheetName val="16.6"/>
      <sheetName val="16.7"/>
      <sheetName val="16.8"/>
      <sheetName val="16.9"/>
      <sheetName val="17.1"/>
      <sheetName val="17.4"/>
      <sheetName val="17.5"/>
      <sheetName val="17.6"/>
      <sheetName val="17.7"/>
      <sheetName val="17.8"/>
      <sheetName val="17.9"/>
      <sheetName val="19.2"/>
      <sheetName val="19.3"/>
      <sheetName val="19.13"/>
      <sheetName val="19.14"/>
      <sheetName val="20.6"/>
      <sheetName val="Plan4"/>
      <sheetName val="ATESTADO"/>
    </sheetNames>
    <sheetDataSet>
      <sheetData sheetId="0"/>
      <sheetData sheetId="1"/>
      <sheetData sheetId="2"/>
      <sheetData sheetId="3"/>
      <sheetData sheetId="4">
        <row r="4">
          <cell r="B4" t="str">
            <v xml:space="preserve">SINAPI 05/2021, SUDECAP 05/2021 / SETOP 04/2021 </v>
          </cell>
        </row>
      </sheetData>
      <sheetData sheetId="5"/>
      <sheetData sheetId="6"/>
      <sheetData sheetId="7">
        <row r="3">
          <cell r="A3" t="str">
            <v>CODIGO DA COMPOSICAO</v>
          </cell>
        </row>
      </sheetData>
      <sheetData sheetId="8">
        <row r="1">
          <cell r="A1" t="str">
            <v>CÓDIGO</v>
          </cell>
        </row>
      </sheetData>
      <sheetData sheetId="9">
        <row r="2">
          <cell r="B2" t="str">
            <v>05/21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10">
          <cell r="A10" t="str">
            <v>1.0</v>
          </cell>
        </row>
        <row r="15">
          <cell r="A15" t="str">
            <v>2.0</v>
          </cell>
        </row>
        <row r="33">
          <cell r="A33" t="str">
            <v>3.0</v>
          </cell>
        </row>
        <row r="53">
          <cell r="A53" t="str">
            <v>4.0</v>
          </cell>
        </row>
        <row r="91">
          <cell r="A91" t="str">
            <v>5.0</v>
          </cell>
        </row>
        <row r="131">
          <cell r="A131" t="str">
            <v>6.0</v>
          </cell>
          <cell r="C131" t="str">
            <v>ESTRUTURA</v>
          </cell>
        </row>
        <row r="143">
          <cell r="C143" t="str">
            <v>ARMAÇÃO DE PILAR OU VIGA DE UMA ESTRUTURA CONVENCIONAL DE CONCRETO ARMADO EM UMA EDIFICAÇÃO TÉRREA OU SOBRADO UTILIZANDO AÇO CA-50 DE 6,3 MM - MONTAGEM. AF_12/2015</v>
          </cell>
        </row>
        <row r="152">
          <cell r="C152" t="str">
            <v>ARMAÇÃO DE LAJE DE UMA ESTRUTURA CONVENCIONAL DE CONCRETO ARMADO EM UMA EDIFICAÇÃO TÉRREA OU SOBRADO UTILIZANDO AÇO CA-60 DE 5,0 MM - MONTAGEM. AF_12/2015</v>
          </cell>
        </row>
        <row r="155">
          <cell r="C155" t="str">
            <v>ARMAÇÃO DE LAJE DE UMA ESTRUTURA CONVENCIONAL DE CONCRETO ARMADO EM UMA EDIFICAÇÃO TÉRREA OU SOBRADO UTILIZANDO AÇO CA-50 DE 12,5 MM - MONTAGEM. AF_12/2015</v>
          </cell>
        </row>
        <row r="170">
          <cell r="A170" t="str">
            <v>7.0</v>
          </cell>
        </row>
        <row r="178">
          <cell r="C178" t="str">
            <v>VERGA PRÉ-MOLDADA PARA PORTAS COM MAIS DE 1,5 M DE VÃO. AF_03/2016</v>
          </cell>
        </row>
        <row r="184">
          <cell r="A184" t="str">
            <v>8.0</v>
          </cell>
        </row>
        <row r="189">
          <cell r="C189" t="str">
            <v>REVESTIMENTO CERÂMICO PARA PAREDES INTERNAS COM PLACAS TIPO ESMALTADA EXTRA DE DIMENSÕES 20X20 CM APLICADAS EM AMBIENTES DE ÁREA MAIOR QUE 5 M² NA ALTURA INTEIRA DAS PAREDES. AF_06/2014</v>
          </cell>
        </row>
        <row r="194">
          <cell r="A194" t="str">
            <v>9.0</v>
          </cell>
        </row>
        <row r="195">
          <cell r="C195" t="str">
            <v>CONTRAPISO EM ARGAMASSA TRAÇO 1:4 (CIMENTO E AREIA), PREPARO MANUAL, APLICADO EM ÁREAS SECAS SOBRE LAJE, ADERIDO, ESPESSURA 4CM. AF_06/2014</v>
          </cell>
        </row>
        <row r="206">
          <cell r="A206">
            <v>10</v>
          </cell>
          <cell r="C206" t="str">
            <v>PINTURA</v>
          </cell>
        </row>
        <row r="217">
          <cell r="A217">
            <v>11</v>
          </cell>
        </row>
        <row r="229">
          <cell r="A229">
            <v>12</v>
          </cell>
        </row>
        <row r="253">
          <cell r="A253">
            <v>13</v>
          </cell>
        </row>
        <row r="352">
          <cell r="A352">
            <v>14</v>
          </cell>
        </row>
        <row r="438">
          <cell r="A438">
            <v>15</v>
          </cell>
        </row>
        <row r="463">
          <cell r="A463">
            <v>16</v>
          </cell>
          <cell r="C463" t="str">
            <v>INSTALAÇÕES DE SEGURANÇA, PROTEÇÃO E COMBATE À INCÊNDIO</v>
          </cell>
        </row>
        <row r="476">
          <cell r="A476">
            <v>17</v>
          </cell>
          <cell r="C476" t="str">
            <v>AR COMPRIMIDO</v>
          </cell>
        </row>
        <row r="488">
          <cell r="A488">
            <v>18</v>
          </cell>
          <cell r="C488" t="str">
            <v>LOUÇAS, METAIS SANITÁRIOS E ACESSÓRIOS</v>
          </cell>
        </row>
        <row r="516">
          <cell r="A516">
            <v>19</v>
          </cell>
          <cell r="C516" t="str">
            <v>OBRAS COMPLEMENTARES</v>
          </cell>
        </row>
        <row r="536">
          <cell r="A536">
            <v>20</v>
          </cell>
          <cell r="C536" t="str">
            <v>LIMPEZA DA OBRA</v>
          </cell>
        </row>
      </sheetData>
      <sheetData sheetId="18"/>
      <sheetData sheetId="19">
        <row r="59">
          <cell r="L59">
            <v>335.81</v>
          </cell>
        </row>
      </sheetData>
      <sheetData sheetId="20">
        <row r="59">
          <cell r="L59">
            <v>63.605000000000004</v>
          </cell>
        </row>
      </sheetData>
      <sheetData sheetId="21">
        <row r="59">
          <cell r="L59">
            <v>106.05307951807229</v>
          </cell>
        </row>
      </sheetData>
      <sheetData sheetId="22">
        <row r="59">
          <cell r="L59">
            <v>15.562900000000001</v>
          </cell>
        </row>
      </sheetData>
      <sheetData sheetId="23">
        <row r="59">
          <cell r="L59">
            <v>108.6155</v>
          </cell>
        </row>
      </sheetData>
      <sheetData sheetId="24">
        <row r="59">
          <cell r="L59">
            <v>116.4893</v>
          </cell>
        </row>
      </sheetData>
      <sheetData sheetId="25">
        <row r="59">
          <cell r="L59">
            <v>124.3631</v>
          </cell>
        </row>
      </sheetData>
      <sheetData sheetId="26">
        <row r="59">
          <cell r="L59">
            <v>120.72200000000001</v>
          </cell>
        </row>
      </sheetData>
      <sheetData sheetId="27">
        <row r="59">
          <cell r="L59">
            <v>125.45740000000001</v>
          </cell>
        </row>
      </sheetData>
      <sheetData sheetId="28">
        <row r="59">
          <cell r="L59">
            <v>130.19290000000001</v>
          </cell>
        </row>
      </sheetData>
      <sheetData sheetId="29">
        <row r="59">
          <cell r="L59">
            <v>129.61539999999999</v>
          </cell>
        </row>
      </sheetData>
      <sheetData sheetId="30">
        <row r="59">
          <cell r="L59">
            <v>134.3509</v>
          </cell>
        </row>
      </sheetData>
      <sheetData sheetId="31">
        <row r="59">
          <cell r="L59">
            <v>840.05689999999981</v>
          </cell>
        </row>
      </sheetData>
      <sheetData sheetId="32">
        <row r="59">
          <cell r="L59">
            <v>922.03600000000006</v>
          </cell>
        </row>
      </sheetData>
      <sheetData sheetId="33">
        <row r="59">
          <cell r="L59">
            <v>320.02170000000001</v>
          </cell>
        </row>
      </sheetData>
      <sheetData sheetId="34">
        <row r="59">
          <cell r="L59">
            <v>368.78219999999999</v>
          </cell>
        </row>
      </sheetData>
      <sheetData sheetId="35">
        <row r="59">
          <cell r="L59">
            <v>1014.1512</v>
          </cell>
        </row>
      </sheetData>
      <sheetData sheetId="36">
        <row r="59">
          <cell r="L59">
            <v>276.58670000000001</v>
          </cell>
        </row>
      </sheetData>
      <sheetData sheetId="37">
        <row r="59">
          <cell r="L59">
            <v>92.195599999999999</v>
          </cell>
        </row>
      </sheetData>
      <sheetData sheetId="38">
        <row r="59">
          <cell r="L59">
            <v>137.21970000000002</v>
          </cell>
        </row>
      </sheetData>
      <sheetData sheetId="39">
        <row r="59">
          <cell r="L59">
            <v>6110.4901999999993</v>
          </cell>
        </row>
      </sheetData>
      <sheetData sheetId="40">
        <row r="59">
          <cell r="L59">
            <v>8882.0506000000005</v>
          </cell>
        </row>
      </sheetData>
      <sheetData sheetId="41">
        <row r="59">
          <cell r="L59">
            <v>2998.0212000000001</v>
          </cell>
        </row>
      </sheetData>
      <sheetData sheetId="42">
        <row r="59">
          <cell r="L59">
            <v>752.68409999999994</v>
          </cell>
        </row>
      </sheetData>
      <sheetData sheetId="43">
        <row r="59">
          <cell r="L59">
            <v>2580.6311999999998</v>
          </cell>
        </row>
      </sheetData>
      <sheetData sheetId="44">
        <row r="59">
          <cell r="L59">
            <v>614.43600000000004</v>
          </cell>
        </row>
      </sheetData>
      <sheetData sheetId="45">
        <row r="59">
          <cell r="L59">
            <v>58.8416</v>
          </cell>
        </row>
      </sheetData>
      <sheetData sheetId="46">
        <row r="59">
          <cell r="L59">
            <v>14.9116</v>
          </cell>
        </row>
      </sheetData>
      <sheetData sheetId="47">
        <row r="59">
          <cell r="L59">
            <v>38.5227</v>
          </cell>
        </row>
      </sheetData>
      <sheetData sheetId="48">
        <row r="59">
          <cell r="L59">
            <v>34.852699999999999</v>
          </cell>
        </row>
      </sheetData>
      <sheetData sheetId="49">
        <row r="59">
          <cell r="L59">
            <v>23.574800000000003</v>
          </cell>
        </row>
      </sheetData>
      <sheetData sheetId="50">
        <row r="59">
          <cell r="L59">
            <v>6.3134999999999994</v>
          </cell>
        </row>
      </sheetData>
      <sheetData sheetId="51">
        <row r="59">
          <cell r="L59">
            <v>11.9635</v>
          </cell>
        </row>
      </sheetData>
      <sheetData sheetId="52">
        <row r="59">
          <cell r="L59">
            <v>11.813499999999999</v>
          </cell>
        </row>
      </sheetData>
      <sheetData sheetId="53">
        <row r="38">
          <cell r="B38" t="str">
            <v>BUCHA DE REDUCAO DE PVC, SOLDAVEL, LONGA, COM 60 X 25 MM, PARA AGUA FRIA PREDIAL</v>
          </cell>
        </row>
      </sheetData>
      <sheetData sheetId="54">
        <row r="59">
          <cell r="L59">
            <v>23.651199999999999</v>
          </cell>
        </row>
      </sheetData>
      <sheetData sheetId="55">
        <row r="59">
          <cell r="L59">
            <v>2711.3379999999997</v>
          </cell>
        </row>
      </sheetData>
      <sheetData sheetId="56">
        <row r="59">
          <cell r="L59">
            <v>4.0069999999999997</v>
          </cell>
        </row>
      </sheetData>
      <sheetData sheetId="57">
        <row r="59">
          <cell r="L59">
            <v>42.856999999999999</v>
          </cell>
        </row>
      </sheetData>
      <sheetData sheetId="58">
        <row r="59">
          <cell r="L59">
            <v>12.49</v>
          </cell>
        </row>
      </sheetData>
      <sheetData sheetId="59">
        <row r="59">
          <cell r="L59">
            <v>6.4569999999999999</v>
          </cell>
        </row>
      </sheetData>
      <sheetData sheetId="60">
        <row r="59">
          <cell r="L59">
            <v>1013.7800000000001</v>
          </cell>
        </row>
      </sheetData>
      <sheetData sheetId="61">
        <row r="59">
          <cell r="L59">
            <v>90.62</v>
          </cell>
        </row>
      </sheetData>
      <sheetData sheetId="62">
        <row r="59">
          <cell r="L59">
            <v>181.24</v>
          </cell>
        </row>
      </sheetData>
      <sheetData sheetId="63">
        <row r="59">
          <cell r="L59">
            <v>23.673000000000002</v>
          </cell>
        </row>
      </sheetData>
      <sheetData sheetId="64">
        <row r="59">
          <cell r="L59">
            <v>5.0623000000000005</v>
          </cell>
        </row>
      </sheetData>
      <sheetData sheetId="65">
        <row r="59">
          <cell r="L59">
            <v>2070.16</v>
          </cell>
        </row>
      </sheetData>
      <sheetData sheetId="66">
        <row r="59">
          <cell r="L59">
            <v>1115.76</v>
          </cell>
        </row>
      </sheetData>
      <sheetData sheetId="67">
        <row r="59">
          <cell r="L59">
            <v>9.1300000000000008</v>
          </cell>
        </row>
      </sheetData>
      <sheetData sheetId="68">
        <row r="59">
          <cell r="L59">
            <v>7.2300000000000003E-2</v>
          </cell>
        </row>
      </sheetData>
      <sheetData sheetId="69">
        <row r="59">
          <cell r="L59">
            <v>25.773</v>
          </cell>
        </row>
      </sheetData>
      <sheetData sheetId="70">
        <row r="59">
          <cell r="L59">
            <v>96.067499999999995</v>
          </cell>
        </row>
      </sheetData>
      <sheetData sheetId="71">
        <row r="59">
          <cell r="L59">
            <v>5.0623000000000005</v>
          </cell>
        </row>
      </sheetData>
      <sheetData sheetId="72">
        <row r="59">
          <cell r="L59">
            <v>19.982300000000002</v>
          </cell>
        </row>
      </sheetData>
      <sheetData sheetId="73">
        <row r="59">
          <cell r="L59">
            <v>23.516999999999999</v>
          </cell>
        </row>
      </sheetData>
      <sheetData sheetId="74">
        <row r="59">
          <cell r="L59">
            <v>16.917000000000002</v>
          </cell>
        </row>
      </sheetData>
      <sheetData sheetId="75">
        <row r="59">
          <cell r="L59">
            <v>10.227</v>
          </cell>
        </row>
      </sheetData>
      <sheetData sheetId="76">
        <row r="59">
          <cell r="L59">
            <v>6.4569999999999999</v>
          </cell>
        </row>
      </sheetData>
      <sheetData sheetId="77">
        <row r="59">
          <cell r="L59">
            <v>662.56</v>
          </cell>
        </row>
      </sheetData>
      <sheetData sheetId="78">
        <row r="59">
          <cell r="L59">
            <v>33.914000000000001</v>
          </cell>
        </row>
      </sheetData>
      <sheetData sheetId="79"/>
      <sheetData sheetId="80">
        <row r="59">
          <cell r="L59">
            <v>1152.4896000000001</v>
          </cell>
        </row>
      </sheetData>
      <sheetData sheetId="81">
        <row r="59">
          <cell r="L59">
            <v>834.45960000000002</v>
          </cell>
        </row>
      </sheetData>
      <sheetData sheetId="82">
        <row r="59">
          <cell r="L59">
            <v>815.49630000000002</v>
          </cell>
        </row>
      </sheetData>
      <sheetData sheetId="83">
        <row r="59">
          <cell r="L59">
            <v>922.47829999999999</v>
          </cell>
        </row>
      </sheetData>
      <sheetData sheetId="84">
        <row r="59">
          <cell r="L59">
            <v>1173.886</v>
          </cell>
        </row>
      </sheetData>
      <sheetData sheetId="85">
        <row r="59">
          <cell r="L59">
            <v>520.81839999999988</v>
          </cell>
        </row>
      </sheetData>
      <sheetData sheetId="86">
        <row r="59">
          <cell r="L59">
            <v>562.76839999999993</v>
          </cell>
        </row>
      </sheetData>
      <sheetData sheetId="87">
        <row r="59">
          <cell r="L59">
            <v>467.72340000000003</v>
          </cell>
        </row>
      </sheetData>
      <sheetData sheetId="88">
        <row r="59">
          <cell r="L59">
            <v>15.759</v>
          </cell>
        </row>
      </sheetData>
      <sheetData sheetId="89">
        <row r="59">
          <cell r="L59">
            <v>15.199</v>
          </cell>
        </row>
      </sheetData>
      <sheetData sheetId="90">
        <row r="59">
          <cell r="L59">
            <v>15.759</v>
          </cell>
        </row>
      </sheetData>
      <sheetData sheetId="91">
        <row r="59">
          <cell r="L59">
            <v>92.109000000000009</v>
          </cell>
        </row>
      </sheetData>
      <sheetData sheetId="92">
        <row r="59">
          <cell r="L59">
            <v>54.049000000000007</v>
          </cell>
        </row>
      </sheetData>
      <sheetData sheetId="93">
        <row r="59">
          <cell r="L59">
            <v>19.108999999999998</v>
          </cell>
        </row>
      </sheetData>
      <sheetData sheetId="94">
        <row r="59">
          <cell r="L59">
            <v>6399.33</v>
          </cell>
        </row>
      </sheetData>
      <sheetData sheetId="95">
        <row r="59">
          <cell r="L59">
            <v>3.4872000000000001</v>
          </cell>
        </row>
      </sheetData>
      <sheetData sheetId="96">
        <row r="59">
          <cell r="L59">
            <v>10.584</v>
          </cell>
        </row>
      </sheetData>
      <sheetData sheetId="97">
        <row r="59">
          <cell r="L59">
            <v>8.7439999999999998</v>
          </cell>
        </row>
      </sheetData>
      <sheetData sheetId="98">
        <row r="59">
          <cell r="L59">
            <v>417.08</v>
          </cell>
        </row>
      </sheetData>
      <sheetData sheetId="99">
        <row r="59">
          <cell r="L59">
            <v>37.792400000000001</v>
          </cell>
        </row>
      </sheetData>
      <sheetData sheetId="100">
        <row r="59">
          <cell r="L59">
            <v>119.50240000000001</v>
          </cell>
        </row>
      </sheetData>
      <sheetData sheetId="101">
        <row r="59">
          <cell r="L59">
            <v>1693.1274999999998</v>
          </cell>
        </row>
      </sheetData>
      <sheetData sheetId="102">
        <row r="59">
          <cell r="L59">
            <v>1869.3779999999999</v>
          </cell>
        </row>
      </sheetData>
      <sheetData sheetId="103">
        <row r="59">
          <cell r="L59">
            <v>11885</v>
          </cell>
        </row>
      </sheetData>
      <sheetData sheetId="104">
        <row r="59">
          <cell r="L59">
            <v>11195</v>
          </cell>
        </row>
      </sheetData>
      <sheetData sheetId="105"/>
      <sheetData sheetId="106"/>
      <sheetData sheetId="10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3">
    <tabColor rgb="FF92D050"/>
    <pageSetUpPr fitToPage="1"/>
  </sheetPr>
  <dimension ref="A1:M546"/>
  <sheetViews>
    <sheetView showGridLines="0" showZeros="0" tabSelected="1" topLeftCell="A2" zoomScaleNormal="100" zoomScaleSheetLayoutView="85" workbookViewId="0">
      <selection activeCell="J7" sqref="J7"/>
    </sheetView>
  </sheetViews>
  <sheetFormatPr defaultColWidth="19.28515625" defaultRowHeight="15"/>
  <cols>
    <col min="1" max="1" width="14.140625" style="8" bestFit="1" customWidth="1"/>
    <col min="2" max="2" width="12.28515625" style="8" customWidth="1"/>
    <col min="3" max="3" width="84.5703125" style="158" customWidth="1"/>
    <col min="4" max="4" width="9.5703125" style="8" customWidth="1"/>
    <col min="5" max="5" width="10.85546875" style="159" bestFit="1" customWidth="1"/>
    <col min="6" max="6" width="9.85546875" style="159" bestFit="1" customWidth="1"/>
    <col min="7" max="7" width="13.140625" style="160" customWidth="1"/>
    <col min="8" max="8" width="21.140625" style="160" bestFit="1" customWidth="1"/>
    <col min="9" max="9" width="8" style="3" customWidth="1"/>
    <col min="10" max="10" width="13.140625" style="4" customWidth="1"/>
    <col min="11" max="12" width="19.28515625" style="4"/>
    <col min="13" max="16384" width="19.28515625" style="3"/>
  </cols>
  <sheetData>
    <row r="1" spans="1:13" ht="28.5" customHeight="1">
      <c r="A1" s="1"/>
      <c r="B1" s="2"/>
      <c r="C1" s="209" t="s">
        <v>758</v>
      </c>
      <c r="D1" s="210"/>
      <c r="E1" s="210"/>
      <c r="F1" s="210"/>
      <c r="G1" s="210"/>
      <c r="H1" s="211"/>
    </row>
    <row r="2" spans="1:13" ht="26.25" customHeight="1">
      <c r="A2" s="5"/>
      <c r="B2" s="6"/>
      <c r="C2" s="212" t="s">
        <v>759</v>
      </c>
      <c r="D2" s="213"/>
      <c r="E2" s="213"/>
      <c r="F2" s="213"/>
      <c r="G2" s="213"/>
      <c r="H2" s="214"/>
    </row>
    <row r="3" spans="1:13" ht="15.75" thickBot="1">
      <c r="A3" s="215"/>
      <c r="B3" s="216"/>
      <c r="C3" s="216"/>
      <c r="D3" s="216"/>
      <c r="E3" s="216"/>
      <c r="F3" s="216"/>
      <c r="G3" s="216"/>
      <c r="H3" s="217"/>
    </row>
    <row r="4" spans="1:13">
      <c r="A4" s="218" t="s">
        <v>0</v>
      </c>
      <c r="B4" s="219"/>
      <c r="C4" s="220" t="s">
        <v>759</v>
      </c>
      <c r="D4" s="220"/>
      <c r="E4" s="220"/>
      <c r="F4" s="220"/>
      <c r="G4" s="220"/>
      <c r="H4" s="221"/>
    </row>
    <row r="5" spans="1:13" s="8" customFormat="1">
      <c r="A5" s="222" t="s">
        <v>1</v>
      </c>
      <c r="B5" s="223"/>
      <c r="C5" s="224" t="s">
        <v>760</v>
      </c>
      <c r="D5" s="226" t="s">
        <v>2</v>
      </c>
      <c r="E5" s="226"/>
      <c r="F5" s="226"/>
      <c r="G5" s="226"/>
      <c r="H5" s="7" t="s">
        <v>3</v>
      </c>
      <c r="J5" s="9"/>
      <c r="K5" s="9"/>
      <c r="L5" s="9"/>
    </row>
    <row r="6" spans="1:13" s="8" customFormat="1" ht="33" customHeight="1" thickBot="1">
      <c r="A6" s="222"/>
      <c r="B6" s="223"/>
      <c r="C6" s="225"/>
      <c r="D6" s="227">
        <v>44396</v>
      </c>
      <c r="E6" s="228"/>
      <c r="F6" s="10" t="s">
        <v>4</v>
      </c>
      <c r="G6" s="11">
        <v>0.26069999999999999</v>
      </c>
      <c r="H6" s="12" t="s">
        <v>761</v>
      </c>
      <c r="J6" s="9"/>
      <c r="K6" s="9"/>
      <c r="L6" s="9"/>
    </row>
    <row r="7" spans="1:13" s="14" customFormat="1" ht="15.75" thickBot="1">
      <c r="A7" s="229" t="s">
        <v>5</v>
      </c>
      <c r="B7" s="231" t="s">
        <v>6</v>
      </c>
      <c r="C7" s="231" t="s">
        <v>7</v>
      </c>
      <c r="D7" s="232" t="s">
        <v>8</v>
      </c>
      <c r="E7" s="233" t="s">
        <v>9</v>
      </c>
      <c r="F7" s="208" t="s">
        <v>10</v>
      </c>
      <c r="G7" s="208"/>
      <c r="H7" s="13" t="s">
        <v>11</v>
      </c>
      <c r="J7" s="15"/>
      <c r="K7" s="15"/>
      <c r="L7" s="15"/>
    </row>
    <row r="8" spans="1:13" s="14" customFormat="1" ht="15.75" thickBot="1">
      <c r="A8" s="230"/>
      <c r="B8" s="223"/>
      <c r="C8" s="223"/>
      <c r="D8" s="231"/>
      <c r="E8" s="234"/>
      <c r="F8" s="16" t="s">
        <v>12</v>
      </c>
      <c r="G8" s="16" t="s">
        <v>13</v>
      </c>
      <c r="H8" s="17" t="s">
        <v>14</v>
      </c>
      <c r="J8" s="15"/>
      <c r="K8" s="15"/>
      <c r="L8" s="15"/>
    </row>
    <row r="9" spans="1:13" s="24" customFormat="1" ht="18.75">
      <c r="A9" s="237"/>
      <c r="B9" s="238"/>
      <c r="C9" s="18" t="s">
        <v>15</v>
      </c>
      <c r="D9" s="19"/>
      <c r="E9" s="20"/>
      <c r="F9" s="21"/>
      <c r="G9" s="22"/>
      <c r="H9" s="23">
        <f>H13+H31+H51+H89+H129+H168+H182+H192+H204+H215+H227+H251+H350+H436+H461+H474+H486+H514+H534+H539</f>
        <v>0</v>
      </c>
      <c r="J9" s="25"/>
      <c r="K9" s="25"/>
      <c r="L9" s="25"/>
    </row>
    <row r="10" spans="1:13" s="24" customFormat="1">
      <c r="A10" s="235" t="s">
        <v>16</v>
      </c>
      <c r="B10" s="236"/>
      <c r="C10" s="26" t="s">
        <v>17</v>
      </c>
      <c r="D10" s="27"/>
      <c r="E10" s="28"/>
      <c r="F10" s="29"/>
      <c r="G10" s="30"/>
      <c r="H10" s="31"/>
      <c r="J10" s="32"/>
      <c r="K10" s="25"/>
      <c r="L10" s="25"/>
    </row>
    <row r="11" spans="1:13" s="24" customFormat="1">
      <c r="A11" s="33"/>
      <c r="B11" s="34" t="s">
        <v>18</v>
      </c>
      <c r="C11" s="35" t="s">
        <v>19</v>
      </c>
      <c r="D11" s="34" t="s">
        <v>8</v>
      </c>
      <c r="E11" s="36">
        <v>1</v>
      </c>
      <c r="F11" s="37"/>
      <c r="G11" s="38"/>
      <c r="H11" s="39"/>
      <c r="J11" s="40"/>
      <c r="K11" s="25"/>
      <c r="L11" s="25"/>
    </row>
    <row r="12" spans="1:13" s="24" customFormat="1" ht="15.75" thickBot="1">
      <c r="A12" s="41"/>
      <c r="B12" s="42"/>
      <c r="C12" s="43"/>
      <c r="D12" s="42"/>
      <c r="E12" s="44"/>
      <c r="F12" s="45"/>
      <c r="G12" s="45"/>
      <c r="H12" s="46"/>
      <c r="J12" s="25"/>
      <c r="K12" s="25"/>
      <c r="L12" s="25"/>
    </row>
    <row r="13" spans="1:13" s="24" customFormat="1" ht="15.75" thickBot="1">
      <c r="A13" s="47" t="s">
        <v>17</v>
      </c>
      <c r="B13" s="48"/>
      <c r="C13" s="48"/>
      <c r="D13" s="48"/>
      <c r="E13" s="48"/>
      <c r="F13" s="48"/>
      <c r="G13" s="49"/>
      <c r="H13" s="50"/>
      <c r="J13" s="25"/>
      <c r="K13" s="25"/>
      <c r="L13" s="25"/>
    </row>
    <row r="14" spans="1:13" s="24" customFormat="1">
      <c r="A14" s="51"/>
      <c r="B14" s="52"/>
      <c r="C14" s="52"/>
      <c r="D14" s="52"/>
      <c r="E14" s="52"/>
      <c r="F14" s="52"/>
      <c r="G14" s="52"/>
      <c r="H14" s="53"/>
      <c r="J14" s="25"/>
      <c r="K14" s="25"/>
      <c r="L14" s="25"/>
    </row>
    <row r="15" spans="1:13" s="24" customFormat="1">
      <c r="A15" s="235" t="s">
        <v>20</v>
      </c>
      <c r="B15" s="236"/>
      <c r="C15" s="26" t="s">
        <v>21</v>
      </c>
      <c r="D15" s="27"/>
      <c r="E15" s="28"/>
      <c r="F15" s="29"/>
      <c r="G15" s="30"/>
      <c r="H15" s="54"/>
      <c r="J15" s="25"/>
      <c r="K15" s="25"/>
      <c r="L15" s="25"/>
      <c r="M15" s="25"/>
    </row>
    <row r="16" spans="1:13" s="24" customFormat="1">
      <c r="A16" s="55" t="s">
        <v>22</v>
      </c>
      <c r="B16" s="56" t="s">
        <v>23</v>
      </c>
      <c r="C16" s="57" t="s">
        <v>24</v>
      </c>
      <c r="D16" s="56" t="s">
        <v>174</v>
      </c>
      <c r="E16" s="58">
        <v>1</v>
      </c>
      <c r="F16" s="59"/>
      <c r="G16" s="38"/>
      <c r="H16" s="60"/>
      <c r="J16" s="25"/>
      <c r="K16" s="25"/>
      <c r="L16" s="25"/>
      <c r="M16" s="25"/>
    </row>
    <row r="17" spans="1:13" s="24" customFormat="1">
      <c r="A17" s="61">
        <v>98459</v>
      </c>
      <c r="B17" s="62" t="s">
        <v>25</v>
      </c>
      <c r="C17" s="63" t="s">
        <v>762</v>
      </c>
      <c r="D17" s="62" t="s">
        <v>212</v>
      </c>
      <c r="E17" s="64">
        <v>132</v>
      </c>
      <c r="F17" s="65"/>
      <c r="G17" s="66"/>
      <c r="H17" s="67"/>
      <c r="J17" s="68"/>
      <c r="K17" s="69"/>
      <c r="L17" s="70"/>
      <c r="M17" s="25"/>
    </row>
    <row r="18" spans="1:13" s="24" customFormat="1" ht="30">
      <c r="A18" s="61" t="s">
        <v>26</v>
      </c>
      <c r="B18" s="62" t="s">
        <v>27</v>
      </c>
      <c r="C18" s="63" t="s">
        <v>763</v>
      </c>
      <c r="D18" s="62" t="s">
        <v>174</v>
      </c>
      <c r="E18" s="64">
        <v>3</v>
      </c>
      <c r="F18" s="65"/>
      <c r="G18" s="66"/>
      <c r="H18" s="67"/>
      <c r="J18" s="25"/>
      <c r="K18" s="25"/>
      <c r="L18" s="25"/>
      <c r="M18" s="25"/>
    </row>
    <row r="19" spans="1:13" s="24" customFormat="1" ht="90">
      <c r="A19" s="61" t="s">
        <v>28</v>
      </c>
      <c r="B19" s="62" t="s">
        <v>29</v>
      </c>
      <c r="C19" s="71" t="s">
        <v>764</v>
      </c>
      <c r="D19" s="62" t="s">
        <v>765</v>
      </c>
      <c r="E19" s="64">
        <v>12</v>
      </c>
      <c r="F19" s="65"/>
      <c r="G19" s="66"/>
      <c r="H19" s="67"/>
      <c r="J19" s="25"/>
      <c r="K19" s="25"/>
      <c r="L19" s="25"/>
    </row>
    <row r="20" spans="1:13" s="24" customFormat="1" ht="75">
      <c r="A20" s="61" t="s">
        <v>30</v>
      </c>
      <c r="B20" s="62" t="s">
        <v>31</v>
      </c>
      <c r="C20" s="71" t="s">
        <v>766</v>
      </c>
      <c r="D20" s="62" t="s">
        <v>765</v>
      </c>
      <c r="E20" s="64">
        <v>12</v>
      </c>
      <c r="F20" s="65"/>
      <c r="G20" s="66"/>
      <c r="H20" s="67"/>
      <c r="J20" s="25"/>
      <c r="K20" s="25"/>
      <c r="L20" s="25"/>
    </row>
    <row r="21" spans="1:13" s="24" customFormat="1" ht="75">
      <c r="A21" s="61" t="s">
        <v>32</v>
      </c>
      <c r="B21" s="62" t="s">
        <v>33</v>
      </c>
      <c r="C21" s="71" t="s">
        <v>767</v>
      </c>
      <c r="D21" s="62" t="s">
        <v>765</v>
      </c>
      <c r="E21" s="64">
        <v>12</v>
      </c>
      <c r="F21" s="65"/>
      <c r="G21" s="66"/>
      <c r="H21" s="67"/>
      <c r="J21" s="25"/>
      <c r="K21" s="25"/>
      <c r="L21" s="25"/>
    </row>
    <row r="22" spans="1:13" s="24" customFormat="1" ht="29.25" customHeight="1">
      <c r="A22" s="61" t="s">
        <v>34</v>
      </c>
      <c r="B22" s="62" t="s">
        <v>35</v>
      </c>
      <c r="C22" s="71" t="s">
        <v>768</v>
      </c>
      <c r="D22" s="62" t="s">
        <v>174</v>
      </c>
      <c r="E22" s="64">
        <v>3</v>
      </c>
      <c r="F22" s="65"/>
      <c r="G22" s="66"/>
      <c r="H22" s="67"/>
      <c r="J22" s="25"/>
      <c r="K22" s="25"/>
      <c r="L22" s="25"/>
    </row>
    <row r="23" spans="1:13" s="24" customFormat="1" ht="39.75" customHeight="1">
      <c r="A23" s="61" t="s">
        <v>36</v>
      </c>
      <c r="B23" s="62" t="s">
        <v>37</v>
      </c>
      <c r="C23" s="71" t="s">
        <v>769</v>
      </c>
      <c r="D23" s="62" t="s">
        <v>174</v>
      </c>
      <c r="E23" s="64">
        <v>3</v>
      </c>
      <c r="F23" s="65"/>
      <c r="G23" s="66"/>
      <c r="H23" s="67"/>
      <c r="J23" s="25"/>
      <c r="K23" s="25"/>
      <c r="L23" s="25"/>
    </row>
    <row r="24" spans="1:13" s="24" customFormat="1" ht="30.75" customHeight="1">
      <c r="A24" s="61" t="s">
        <v>38</v>
      </c>
      <c r="B24" s="62" t="s">
        <v>39</v>
      </c>
      <c r="C24" s="71" t="s">
        <v>770</v>
      </c>
      <c r="D24" s="62" t="s">
        <v>174</v>
      </c>
      <c r="E24" s="64">
        <v>1</v>
      </c>
      <c r="F24" s="65"/>
      <c r="G24" s="66"/>
      <c r="H24" s="67"/>
      <c r="J24" s="25"/>
      <c r="K24" s="25"/>
      <c r="L24" s="25"/>
    </row>
    <row r="25" spans="1:13" s="24" customFormat="1" ht="54.75" customHeight="1">
      <c r="A25" s="61" t="s">
        <v>40</v>
      </c>
      <c r="B25" s="62" t="s">
        <v>41</v>
      </c>
      <c r="C25" s="71" t="s">
        <v>771</v>
      </c>
      <c r="D25" s="62" t="s">
        <v>174</v>
      </c>
      <c r="E25" s="64">
        <v>1</v>
      </c>
      <c r="F25" s="65"/>
      <c r="G25" s="66"/>
      <c r="H25" s="67"/>
      <c r="J25" s="25"/>
      <c r="K25" s="25"/>
      <c r="L25" s="25"/>
    </row>
    <row r="26" spans="1:13" s="24" customFormat="1">
      <c r="A26" s="61" t="s">
        <v>42</v>
      </c>
      <c r="B26" s="62" t="s">
        <v>43</v>
      </c>
      <c r="C26" s="71" t="s">
        <v>772</v>
      </c>
      <c r="D26" s="62" t="s">
        <v>773</v>
      </c>
      <c r="E26" s="64">
        <v>1</v>
      </c>
      <c r="F26" s="65"/>
      <c r="G26" s="66"/>
      <c r="H26" s="67"/>
      <c r="J26" s="25"/>
      <c r="K26" s="25"/>
      <c r="L26" s="25"/>
    </row>
    <row r="27" spans="1:13" s="24" customFormat="1" ht="30">
      <c r="A27" s="61">
        <v>99059</v>
      </c>
      <c r="B27" s="62" t="s">
        <v>44</v>
      </c>
      <c r="C27" s="71" t="s">
        <v>774</v>
      </c>
      <c r="D27" s="62" t="s">
        <v>169</v>
      </c>
      <c r="E27" s="64">
        <v>112</v>
      </c>
      <c r="F27" s="65"/>
      <c r="G27" s="66"/>
      <c r="H27" s="67"/>
      <c r="J27" s="25"/>
      <c r="K27" s="25"/>
      <c r="L27" s="25"/>
    </row>
    <row r="28" spans="1:13" s="24" customFormat="1" ht="30">
      <c r="A28" s="61" t="s">
        <v>45</v>
      </c>
      <c r="B28" s="62" t="s">
        <v>46</v>
      </c>
      <c r="C28" s="71" t="s">
        <v>775</v>
      </c>
      <c r="D28" s="62" t="s">
        <v>776</v>
      </c>
      <c r="E28" s="64">
        <v>240</v>
      </c>
      <c r="F28" s="65"/>
      <c r="G28" s="66"/>
      <c r="H28" s="67"/>
      <c r="J28" s="25"/>
      <c r="K28" s="25"/>
      <c r="L28" s="25"/>
    </row>
    <row r="29" spans="1:13" s="24" customFormat="1" ht="45">
      <c r="A29" s="72" t="s">
        <v>47</v>
      </c>
      <c r="B29" s="62" t="s">
        <v>48</v>
      </c>
      <c r="C29" s="71" t="s">
        <v>777</v>
      </c>
      <c r="D29" s="62" t="s">
        <v>212</v>
      </c>
      <c r="E29" s="64">
        <v>600</v>
      </c>
      <c r="F29" s="65"/>
      <c r="G29" s="66"/>
      <c r="H29" s="73"/>
      <c r="J29" s="25"/>
      <c r="K29" s="25"/>
      <c r="L29" s="25"/>
    </row>
    <row r="30" spans="1:13" s="24" customFormat="1" ht="15.75" thickBot="1">
      <c r="A30" s="41"/>
      <c r="B30" s="42"/>
      <c r="C30" s="43"/>
      <c r="D30" s="42"/>
      <c r="E30" s="44"/>
      <c r="F30" s="45"/>
      <c r="G30" s="45"/>
      <c r="H30" s="46"/>
      <c r="J30" s="25"/>
      <c r="K30" s="25"/>
      <c r="L30" s="25"/>
    </row>
    <row r="31" spans="1:13" s="24" customFormat="1" ht="15.75" thickBot="1">
      <c r="A31" s="74" t="s">
        <v>21</v>
      </c>
      <c r="B31" s="75"/>
      <c r="C31" s="75"/>
      <c r="D31" s="75"/>
      <c r="E31" s="75"/>
      <c r="F31" s="75"/>
      <c r="G31" s="76"/>
      <c r="H31" s="50"/>
      <c r="J31" s="25"/>
      <c r="K31" s="25"/>
      <c r="L31" s="25"/>
    </row>
    <row r="32" spans="1:13" s="24" customFormat="1">
      <c r="A32" s="51"/>
      <c r="B32" s="52"/>
      <c r="C32" s="52"/>
      <c r="D32" s="52"/>
      <c r="E32" s="52"/>
      <c r="F32" s="52"/>
      <c r="G32" s="52"/>
      <c r="H32" s="53"/>
      <c r="J32" s="25"/>
      <c r="K32" s="25"/>
      <c r="L32" s="25"/>
    </row>
    <row r="33" spans="1:12" s="24" customFormat="1">
      <c r="A33" s="235" t="s">
        <v>49</v>
      </c>
      <c r="B33" s="236"/>
      <c r="C33" s="26" t="s">
        <v>50</v>
      </c>
      <c r="D33" s="27"/>
      <c r="E33" s="28"/>
      <c r="F33" s="29"/>
      <c r="G33" s="30"/>
      <c r="H33" s="54"/>
      <c r="J33" s="25"/>
      <c r="K33" s="25"/>
      <c r="L33" s="25"/>
    </row>
    <row r="34" spans="1:12" s="24" customFormat="1">
      <c r="A34" s="77"/>
      <c r="B34" s="56" t="s">
        <v>51</v>
      </c>
      <c r="C34" s="57" t="s">
        <v>52</v>
      </c>
      <c r="D34" s="56"/>
      <c r="E34" s="58"/>
      <c r="F34" s="59"/>
      <c r="G34" s="38"/>
      <c r="H34" s="60"/>
      <c r="J34" s="25"/>
      <c r="K34" s="25"/>
      <c r="L34" s="25"/>
    </row>
    <row r="35" spans="1:12" s="24" customFormat="1">
      <c r="A35" s="78" t="s">
        <v>53</v>
      </c>
      <c r="B35" s="62" t="s">
        <v>54</v>
      </c>
      <c r="C35" s="63" t="s">
        <v>55</v>
      </c>
      <c r="D35" s="62" t="s">
        <v>56</v>
      </c>
      <c r="E35" s="64">
        <v>2</v>
      </c>
      <c r="F35" s="65"/>
      <c r="G35" s="66"/>
      <c r="H35" s="67"/>
      <c r="J35" s="25"/>
      <c r="K35" s="25"/>
      <c r="L35" s="25"/>
    </row>
    <row r="36" spans="1:12" s="24" customFormat="1">
      <c r="A36" s="78" t="s">
        <v>53</v>
      </c>
      <c r="B36" s="62" t="s">
        <v>54</v>
      </c>
      <c r="C36" s="63" t="s">
        <v>57</v>
      </c>
      <c r="D36" s="62" t="s">
        <v>56</v>
      </c>
      <c r="E36" s="64">
        <v>2</v>
      </c>
      <c r="F36" s="65"/>
      <c r="G36" s="66"/>
      <c r="H36" s="67"/>
      <c r="J36" s="25"/>
      <c r="K36" s="25"/>
      <c r="L36" s="25"/>
    </row>
    <row r="37" spans="1:12" s="24" customFormat="1">
      <c r="A37" s="78" t="s">
        <v>53</v>
      </c>
      <c r="B37" s="62" t="s">
        <v>54</v>
      </c>
      <c r="C37" s="63" t="s">
        <v>58</v>
      </c>
      <c r="D37" s="62" t="s">
        <v>56</v>
      </c>
      <c r="E37" s="64">
        <v>2</v>
      </c>
      <c r="F37" s="65"/>
      <c r="G37" s="66"/>
      <c r="H37" s="67"/>
      <c r="J37" s="25"/>
      <c r="K37" s="25"/>
      <c r="L37" s="25"/>
    </row>
    <row r="38" spans="1:12" s="24" customFormat="1">
      <c r="A38" s="78" t="s">
        <v>53</v>
      </c>
      <c r="B38" s="62" t="s">
        <v>54</v>
      </c>
      <c r="C38" s="63" t="s">
        <v>59</v>
      </c>
      <c r="D38" s="62" t="s">
        <v>56</v>
      </c>
      <c r="E38" s="64">
        <v>2</v>
      </c>
      <c r="F38" s="65"/>
      <c r="G38" s="66"/>
      <c r="H38" s="67"/>
      <c r="J38" s="25"/>
      <c r="K38" s="25"/>
      <c r="L38" s="25"/>
    </row>
    <row r="39" spans="1:12" s="24" customFormat="1">
      <c r="A39" s="78" t="s">
        <v>53</v>
      </c>
      <c r="B39" s="62" t="s">
        <v>54</v>
      </c>
      <c r="C39" s="63" t="s">
        <v>60</v>
      </c>
      <c r="D39" s="62" t="s">
        <v>56</v>
      </c>
      <c r="E39" s="64">
        <v>2</v>
      </c>
      <c r="F39" s="65"/>
      <c r="G39" s="66"/>
      <c r="H39" s="67"/>
      <c r="J39" s="25"/>
      <c r="K39" s="25"/>
      <c r="L39" s="25"/>
    </row>
    <row r="40" spans="1:12" s="24" customFormat="1">
      <c r="A40" s="78" t="s">
        <v>53</v>
      </c>
      <c r="B40" s="62" t="s">
        <v>61</v>
      </c>
      <c r="C40" s="63" t="s">
        <v>62</v>
      </c>
      <c r="D40" s="62" t="s">
        <v>63</v>
      </c>
      <c r="E40" s="79">
        <v>40</v>
      </c>
      <c r="F40" s="65"/>
      <c r="G40" s="66"/>
      <c r="H40" s="67"/>
      <c r="J40" s="25"/>
      <c r="K40" s="25"/>
      <c r="L40" s="25"/>
    </row>
    <row r="41" spans="1:12" s="24" customFormat="1" ht="30">
      <c r="A41" s="80">
        <v>98525</v>
      </c>
      <c r="B41" s="62" t="s">
        <v>64</v>
      </c>
      <c r="C41" s="63" t="s">
        <v>778</v>
      </c>
      <c r="D41" s="62" t="s">
        <v>212</v>
      </c>
      <c r="E41" s="64">
        <v>1389.3999999999999</v>
      </c>
      <c r="F41" s="65"/>
      <c r="G41" s="66"/>
      <c r="H41" s="67"/>
      <c r="J41" s="25"/>
      <c r="K41" s="25"/>
      <c r="L41" s="25"/>
    </row>
    <row r="42" spans="1:12" s="24" customFormat="1">
      <c r="A42" s="81" t="s">
        <v>65</v>
      </c>
      <c r="B42" s="62" t="s">
        <v>66</v>
      </c>
      <c r="C42" s="63" t="s">
        <v>779</v>
      </c>
      <c r="D42" s="62" t="s">
        <v>166</v>
      </c>
      <c r="E42" s="64">
        <v>347.34</v>
      </c>
      <c r="F42" s="65"/>
      <c r="G42" s="66"/>
      <c r="H42" s="67"/>
      <c r="J42" s="25"/>
      <c r="K42" s="25"/>
      <c r="L42" s="25"/>
    </row>
    <row r="43" spans="1:12" s="24" customFormat="1" ht="30">
      <c r="A43" s="78">
        <v>95876</v>
      </c>
      <c r="B43" s="62" t="s">
        <v>67</v>
      </c>
      <c r="C43" s="63" t="s">
        <v>780</v>
      </c>
      <c r="D43" s="62" t="s">
        <v>781</v>
      </c>
      <c r="E43" s="64">
        <v>3473.3999999999996</v>
      </c>
      <c r="F43" s="65"/>
      <c r="G43" s="66"/>
      <c r="H43" s="67"/>
      <c r="J43" s="25"/>
      <c r="K43" s="25"/>
      <c r="L43" s="25"/>
    </row>
    <row r="44" spans="1:12" s="24" customFormat="1" ht="60">
      <c r="A44" s="78">
        <v>101206</v>
      </c>
      <c r="B44" s="62" t="s">
        <v>68</v>
      </c>
      <c r="C44" s="63" t="s">
        <v>782</v>
      </c>
      <c r="D44" s="62" t="s">
        <v>166</v>
      </c>
      <c r="E44" s="64">
        <v>357.31</v>
      </c>
      <c r="F44" s="65"/>
      <c r="G44" s="66"/>
      <c r="H44" s="67"/>
      <c r="J44" s="25"/>
      <c r="K44" s="25"/>
      <c r="L44" s="25"/>
    </row>
    <row r="45" spans="1:12" s="24" customFormat="1" ht="60">
      <c r="A45" s="78">
        <v>101277</v>
      </c>
      <c r="B45" s="62" t="s">
        <v>69</v>
      </c>
      <c r="C45" s="63" t="s">
        <v>783</v>
      </c>
      <c r="D45" s="62" t="s">
        <v>166</v>
      </c>
      <c r="E45" s="64">
        <v>824.47</v>
      </c>
      <c r="F45" s="65"/>
      <c r="G45" s="66"/>
      <c r="H45" s="67"/>
      <c r="J45" s="25"/>
      <c r="K45" s="25"/>
      <c r="L45" s="25"/>
    </row>
    <row r="46" spans="1:12" s="24" customFormat="1">
      <c r="A46" s="78" t="s">
        <v>70</v>
      </c>
      <c r="B46" s="62" t="s">
        <v>71</v>
      </c>
      <c r="C46" s="63" t="s">
        <v>72</v>
      </c>
      <c r="D46" s="62" t="s">
        <v>166</v>
      </c>
      <c r="E46" s="79">
        <v>357.31</v>
      </c>
      <c r="F46" s="65"/>
      <c r="G46" s="66"/>
      <c r="H46" s="67"/>
      <c r="J46" s="25"/>
      <c r="K46" s="25"/>
      <c r="L46" s="25"/>
    </row>
    <row r="47" spans="1:12" s="24" customFormat="1">
      <c r="A47" s="78" t="s">
        <v>73</v>
      </c>
      <c r="B47" s="62" t="s">
        <v>74</v>
      </c>
      <c r="C47" s="63" t="s">
        <v>784</v>
      </c>
      <c r="D47" s="62" t="s">
        <v>174</v>
      </c>
      <c r="E47" s="79">
        <v>1</v>
      </c>
      <c r="F47" s="65"/>
      <c r="G47" s="66"/>
      <c r="H47" s="67"/>
      <c r="J47" s="25"/>
      <c r="K47" s="25"/>
      <c r="L47" s="25"/>
    </row>
    <row r="48" spans="1:12" s="24" customFormat="1">
      <c r="A48" s="78" t="s">
        <v>75</v>
      </c>
      <c r="B48" s="62" t="s">
        <v>76</v>
      </c>
      <c r="C48" s="63" t="s">
        <v>785</v>
      </c>
      <c r="D48" s="62" t="s">
        <v>174</v>
      </c>
      <c r="E48" s="79">
        <v>1</v>
      </c>
      <c r="F48" s="65"/>
      <c r="G48" s="66"/>
      <c r="H48" s="67"/>
      <c r="J48" s="25"/>
      <c r="K48" s="25"/>
      <c r="L48" s="25"/>
    </row>
    <row r="49" spans="1:12" s="24" customFormat="1">
      <c r="A49" s="82" t="s">
        <v>75</v>
      </c>
      <c r="B49" s="62" t="s">
        <v>77</v>
      </c>
      <c r="C49" s="83" t="s">
        <v>785</v>
      </c>
      <c r="D49" s="84" t="s">
        <v>174</v>
      </c>
      <c r="E49" s="85">
        <v>5</v>
      </c>
      <c r="F49" s="86"/>
      <c r="G49" s="87"/>
      <c r="H49" s="73"/>
      <c r="J49" s="25"/>
      <c r="K49" s="25"/>
      <c r="L49" s="25"/>
    </row>
    <row r="50" spans="1:12" s="24" customFormat="1" ht="15.75" thickBot="1">
      <c r="A50" s="41"/>
      <c r="B50" s="42"/>
      <c r="C50" s="43"/>
      <c r="D50" s="42"/>
      <c r="E50" s="44"/>
      <c r="F50" s="45"/>
      <c r="G50" s="45"/>
      <c r="H50" s="46"/>
      <c r="J50" s="25"/>
      <c r="K50" s="25"/>
      <c r="L50" s="25"/>
    </row>
    <row r="51" spans="1:12" s="24" customFormat="1" ht="15.75" thickBot="1">
      <c r="A51" s="74" t="s">
        <v>50</v>
      </c>
      <c r="B51" s="75"/>
      <c r="C51" s="75"/>
      <c r="D51" s="75"/>
      <c r="E51" s="75"/>
      <c r="F51" s="75"/>
      <c r="G51" s="76"/>
      <c r="H51" s="50"/>
      <c r="J51" s="25"/>
      <c r="K51" s="25"/>
      <c r="L51" s="25"/>
    </row>
    <row r="52" spans="1:12" s="24" customFormat="1">
      <c r="A52" s="51"/>
      <c r="B52" s="52"/>
      <c r="C52" s="52"/>
      <c r="D52" s="52"/>
      <c r="E52" s="52"/>
      <c r="F52" s="52"/>
      <c r="G52" s="52"/>
      <c r="H52" s="53"/>
      <c r="J52" s="25"/>
      <c r="K52" s="25"/>
      <c r="L52" s="25"/>
    </row>
    <row r="53" spans="1:12" s="24" customFormat="1">
      <c r="A53" s="235" t="s">
        <v>78</v>
      </c>
      <c r="B53" s="236"/>
      <c r="C53" s="26" t="s">
        <v>79</v>
      </c>
      <c r="D53" s="27"/>
      <c r="E53" s="28"/>
      <c r="F53" s="29"/>
      <c r="G53" s="30"/>
      <c r="H53" s="54"/>
      <c r="J53" s="25"/>
      <c r="K53" s="25"/>
      <c r="L53" s="25"/>
    </row>
    <row r="54" spans="1:12" s="24" customFormat="1">
      <c r="A54" s="88"/>
      <c r="B54" s="89" t="s">
        <v>80</v>
      </c>
      <c r="C54" s="90" t="s">
        <v>81</v>
      </c>
      <c r="D54" s="56"/>
      <c r="E54" s="58"/>
      <c r="F54" s="59"/>
      <c r="G54" s="38"/>
      <c r="H54" s="60"/>
      <c r="J54" s="25"/>
      <c r="K54" s="25"/>
      <c r="L54" s="25"/>
    </row>
    <row r="55" spans="1:12" s="24" customFormat="1">
      <c r="A55" s="91" t="s">
        <v>82</v>
      </c>
      <c r="B55" s="62" t="s">
        <v>83</v>
      </c>
      <c r="C55" s="63" t="s">
        <v>786</v>
      </c>
      <c r="D55" s="62" t="s">
        <v>787</v>
      </c>
      <c r="E55" s="64">
        <v>1</v>
      </c>
      <c r="F55" s="65"/>
      <c r="G55" s="66"/>
      <c r="H55" s="67"/>
      <c r="J55" s="25"/>
      <c r="K55" s="25"/>
      <c r="L55" s="25"/>
    </row>
    <row r="56" spans="1:12" s="24" customFormat="1">
      <c r="A56" s="91" t="s">
        <v>84</v>
      </c>
      <c r="B56" s="62" t="s">
        <v>85</v>
      </c>
      <c r="C56" s="63" t="s">
        <v>788</v>
      </c>
      <c r="D56" s="62" t="s">
        <v>169</v>
      </c>
      <c r="E56" s="64">
        <v>210</v>
      </c>
      <c r="F56" s="65"/>
      <c r="G56" s="66"/>
      <c r="H56" s="67"/>
      <c r="J56" s="25"/>
      <c r="K56" s="25"/>
      <c r="L56" s="25"/>
    </row>
    <row r="57" spans="1:12" s="24" customFormat="1">
      <c r="A57" s="91" t="s">
        <v>86</v>
      </c>
      <c r="B57" s="62" t="s">
        <v>87</v>
      </c>
      <c r="C57" s="63" t="s">
        <v>789</v>
      </c>
      <c r="D57" s="62" t="s">
        <v>169</v>
      </c>
      <c r="E57" s="79">
        <v>36</v>
      </c>
      <c r="F57" s="65"/>
      <c r="G57" s="66"/>
      <c r="H57" s="67"/>
      <c r="J57" s="25"/>
      <c r="K57" s="25"/>
      <c r="L57" s="25"/>
    </row>
    <row r="58" spans="1:12" s="24" customFormat="1">
      <c r="A58" s="78" t="s">
        <v>88</v>
      </c>
      <c r="B58" s="62" t="s">
        <v>89</v>
      </c>
      <c r="C58" s="63" t="s">
        <v>790</v>
      </c>
      <c r="D58" s="62" t="s">
        <v>791</v>
      </c>
      <c r="E58" s="79">
        <v>177.2</v>
      </c>
      <c r="F58" s="65"/>
      <c r="G58" s="66"/>
      <c r="H58" s="67"/>
      <c r="J58" s="25"/>
      <c r="K58" s="25"/>
      <c r="L58" s="25"/>
    </row>
    <row r="59" spans="1:12" s="24" customFormat="1">
      <c r="A59" s="78" t="s">
        <v>90</v>
      </c>
      <c r="B59" s="62" t="s">
        <v>91</v>
      </c>
      <c r="C59" s="63" t="s">
        <v>792</v>
      </c>
      <c r="D59" s="62" t="s">
        <v>791</v>
      </c>
      <c r="E59" s="79">
        <v>350.8</v>
      </c>
      <c r="F59" s="65"/>
      <c r="G59" s="66"/>
      <c r="H59" s="67"/>
      <c r="J59" s="25"/>
      <c r="K59" s="25"/>
      <c r="L59" s="25"/>
    </row>
    <row r="60" spans="1:12" s="24" customFormat="1">
      <c r="A60" s="78" t="s">
        <v>92</v>
      </c>
      <c r="B60" s="62" t="s">
        <v>93</v>
      </c>
      <c r="C60" s="63" t="s">
        <v>793</v>
      </c>
      <c r="D60" s="62" t="s">
        <v>791</v>
      </c>
      <c r="E60" s="79">
        <v>202</v>
      </c>
      <c r="F60" s="65"/>
      <c r="G60" s="66"/>
      <c r="H60" s="67"/>
      <c r="J60" s="25"/>
      <c r="K60" s="25"/>
      <c r="L60" s="25"/>
    </row>
    <row r="61" spans="1:12" s="24" customFormat="1" ht="30">
      <c r="A61" s="78">
        <v>96557</v>
      </c>
      <c r="B61" s="62" t="s">
        <v>94</v>
      </c>
      <c r="C61" s="63" t="s">
        <v>794</v>
      </c>
      <c r="D61" s="62" t="s">
        <v>166</v>
      </c>
      <c r="E61" s="79">
        <v>25</v>
      </c>
      <c r="F61" s="65"/>
      <c r="G61" s="66"/>
      <c r="H61" s="67"/>
      <c r="J61" s="25"/>
      <c r="K61" s="25"/>
      <c r="L61" s="25"/>
    </row>
    <row r="62" spans="1:12" s="24" customFormat="1" ht="30">
      <c r="A62" s="78">
        <v>95601</v>
      </c>
      <c r="B62" s="62" t="s">
        <v>95</v>
      </c>
      <c r="C62" s="63" t="s">
        <v>795</v>
      </c>
      <c r="D62" s="62" t="s">
        <v>174</v>
      </c>
      <c r="E62" s="79">
        <v>38</v>
      </c>
      <c r="F62" s="65"/>
      <c r="G62" s="66"/>
      <c r="H62" s="67"/>
      <c r="J62" s="25"/>
      <c r="K62" s="25"/>
      <c r="L62" s="25"/>
    </row>
    <row r="63" spans="1:12" s="24" customFormat="1" ht="30">
      <c r="A63" s="92">
        <v>95602</v>
      </c>
      <c r="B63" s="62" t="s">
        <v>96</v>
      </c>
      <c r="C63" s="63" t="s">
        <v>796</v>
      </c>
      <c r="D63" s="62" t="s">
        <v>174</v>
      </c>
      <c r="E63" s="79">
        <v>6</v>
      </c>
      <c r="F63" s="65"/>
      <c r="G63" s="66"/>
      <c r="H63" s="67"/>
      <c r="J63" s="25"/>
      <c r="K63" s="25"/>
      <c r="L63" s="25"/>
    </row>
    <row r="64" spans="1:12" s="24" customFormat="1">
      <c r="A64" s="78"/>
      <c r="B64" s="93" t="s">
        <v>97</v>
      </c>
      <c r="C64" s="94" t="s">
        <v>98</v>
      </c>
      <c r="D64" s="62"/>
      <c r="E64" s="64"/>
      <c r="F64" s="65"/>
      <c r="G64" s="66"/>
      <c r="H64" s="67"/>
      <c r="J64" s="25"/>
      <c r="K64" s="25"/>
      <c r="L64" s="25"/>
    </row>
    <row r="65" spans="1:12" s="24" customFormat="1" ht="30">
      <c r="A65" s="78">
        <v>96527</v>
      </c>
      <c r="B65" s="62" t="s">
        <v>99</v>
      </c>
      <c r="C65" s="63" t="s">
        <v>797</v>
      </c>
      <c r="D65" s="62" t="s">
        <v>166</v>
      </c>
      <c r="E65" s="64">
        <v>20.32</v>
      </c>
      <c r="F65" s="65"/>
      <c r="G65" s="66"/>
      <c r="H65" s="67"/>
      <c r="J65" s="25"/>
      <c r="K65" s="25"/>
      <c r="L65" s="25"/>
    </row>
    <row r="66" spans="1:12" s="24" customFormat="1">
      <c r="A66" s="78" t="s">
        <v>100</v>
      </c>
      <c r="B66" s="62" t="s">
        <v>101</v>
      </c>
      <c r="C66" s="63" t="s">
        <v>798</v>
      </c>
      <c r="D66" s="62" t="s">
        <v>212</v>
      </c>
      <c r="E66" s="64">
        <v>45.15</v>
      </c>
      <c r="F66" s="65"/>
      <c r="G66" s="66"/>
      <c r="H66" s="67"/>
      <c r="J66" s="25"/>
      <c r="K66" s="25"/>
      <c r="L66" s="25"/>
    </row>
    <row r="67" spans="1:12" s="24" customFormat="1" ht="30">
      <c r="A67" s="78">
        <v>96616</v>
      </c>
      <c r="B67" s="62" t="s">
        <v>102</v>
      </c>
      <c r="C67" s="63" t="s">
        <v>799</v>
      </c>
      <c r="D67" s="62" t="s">
        <v>166</v>
      </c>
      <c r="E67" s="79">
        <v>2.11</v>
      </c>
      <c r="F67" s="65"/>
      <c r="G67" s="66"/>
      <c r="H67" s="67"/>
      <c r="J67" s="25"/>
      <c r="K67" s="25"/>
      <c r="L67" s="25"/>
    </row>
    <row r="68" spans="1:12" s="24" customFormat="1" ht="30">
      <c r="A68" s="78">
        <v>96530</v>
      </c>
      <c r="B68" s="62" t="s">
        <v>103</v>
      </c>
      <c r="C68" s="63" t="s">
        <v>800</v>
      </c>
      <c r="D68" s="62" t="s">
        <v>212</v>
      </c>
      <c r="E68" s="79">
        <v>240.8</v>
      </c>
      <c r="F68" s="65"/>
      <c r="G68" s="66"/>
      <c r="H68" s="67"/>
      <c r="J68" s="25"/>
      <c r="K68" s="25"/>
      <c r="L68" s="25"/>
    </row>
    <row r="69" spans="1:12" s="24" customFormat="1">
      <c r="A69" s="78" t="s">
        <v>104</v>
      </c>
      <c r="B69" s="62" t="s">
        <v>105</v>
      </c>
      <c r="C69" s="63" t="s">
        <v>106</v>
      </c>
      <c r="D69" s="62" t="s">
        <v>791</v>
      </c>
      <c r="E69" s="79">
        <v>229</v>
      </c>
      <c r="F69" s="65"/>
      <c r="G69" s="66"/>
      <c r="H69" s="67"/>
      <c r="J69" s="25"/>
      <c r="K69" s="25"/>
      <c r="L69" s="25"/>
    </row>
    <row r="70" spans="1:12" s="24" customFormat="1" ht="30" customHeight="1">
      <c r="A70" s="78">
        <v>96544</v>
      </c>
      <c r="B70" s="62" t="s">
        <v>107</v>
      </c>
      <c r="C70" s="63" t="s">
        <v>801</v>
      </c>
      <c r="D70" s="62" t="s">
        <v>791</v>
      </c>
      <c r="E70" s="64">
        <v>4</v>
      </c>
      <c r="F70" s="65"/>
      <c r="G70" s="66"/>
      <c r="H70" s="67"/>
      <c r="J70" s="25"/>
      <c r="K70" s="25"/>
      <c r="L70" s="25"/>
    </row>
    <row r="71" spans="1:12" s="24" customFormat="1" ht="30">
      <c r="A71" s="78">
        <v>96545</v>
      </c>
      <c r="B71" s="62" t="s">
        <v>108</v>
      </c>
      <c r="C71" s="63" t="s">
        <v>802</v>
      </c>
      <c r="D71" s="62" t="s">
        <v>791</v>
      </c>
      <c r="E71" s="64">
        <v>214</v>
      </c>
      <c r="F71" s="65"/>
      <c r="G71" s="66"/>
      <c r="H71" s="67"/>
      <c r="J71" s="25"/>
      <c r="K71" s="25"/>
      <c r="L71" s="25"/>
    </row>
    <row r="72" spans="1:12" s="24" customFormat="1" ht="30">
      <c r="A72" s="78">
        <v>96546</v>
      </c>
      <c r="B72" s="62" t="s">
        <v>109</v>
      </c>
      <c r="C72" s="63" t="s">
        <v>803</v>
      </c>
      <c r="D72" s="62" t="s">
        <v>791</v>
      </c>
      <c r="E72" s="64">
        <v>328</v>
      </c>
      <c r="F72" s="65"/>
      <c r="G72" s="66"/>
      <c r="H72" s="67"/>
      <c r="J72" s="25"/>
      <c r="K72" s="25"/>
      <c r="L72" s="25"/>
    </row>
    <row r="73" spans="1:12" s="24" customFormat="1" ht="30">
      <c r="A73" s="78">
        <v>96547</v>
      </c>
      <c r="B73" s="62" t="s">
        <v>110</v>
      </c>
      <c r="C73" s="63" t="s">
        <v>804</v>
      </c>
      <c r="D73" s="62" t="s">
        <v>791</v>
      </c>
      <c r="E73" s="64">
        <v>62</v>
      </c>
      <c r="F73" s="65"/>
      <c r="G73" s="66"/>
      <c r="H73" s="67"/>
      <c r="J73" s="25"/>
      <c r="K73" s="25"/>
      <c r="L73" s="25"/>
    </row>
    <row r="74" spans="1:12" s="24" customFormat="1" ht="30">
      <c r="A74" s="78">
        <v>96548</v>
      </c>
      <c r="B74" s="62" t="s">
        <v>111</v>
      </c>
      <c r="C74" s="63" t="s">
        <v>805</v>
      </c>
      <c r="D74" s="62" t="s">
        <v>791</v>
      </c>
      <c r="E74" s="79">
        <v>45</v>
      </c>
      <c r="F74" s="65"/>
      <c r="G74" s="66"/>
      <c r="H74" s="67"/>
      <c r="J74" s="25"/>
      <c r="K74" s="25"/>
      <c r="L74" s="25"/>
    </row>
    <row r="75" spans="1:12" s="24" customFormat="1" ht="30">
      <c r="A75" s="78">
        <v>96557</v>
      </c>
      <c r="B75" s="62" t="s">
        <v>112</v>
      </c>
      <c r="C75" s="63" t="s">
        <v>794</v>
      </c>
      <c r="D75" s="62" t="s">
        <v>166</v>
      </c>
      <c r="E75" s="64">
        <v>14.4</v>
      </c>
      <c r="F75" s="65"/>
      <c r="G75" s="66"/>
      <c r="H75" s="67"/>
      <c r="J75" s="25"/>
      <c r="K75" s="25"/>
      <c r="L75" s="25"/>
    </row>
    <row r="76" spans="1:12" s="24" customFormat="1" ht="18" customHeight="1">
      <c r="A76" s="95">
        <v>98557</v>
      </c>
      <c r="B76" s="62" t="s">
        <v>113</v>
      </c>
      <c r="C76" s="63" t="s">
        <v>806</v>
      </c>
      <c r="D76" s="62" t="s">
        <v>212</v>
      </c>
      <c r="E76" s="64">
        <v>240.8</v>
      </c>
      <c r="F76" s="65"/>
      <c r="G76" s="66"/>
      <c r="H76" s="67"/>
      <c r="J76" s="25"/>
      <c r="K76" s="25"/>
      <c r="L76" s="25"/>
    </row>
    <row r="77" spans="1:12" s="24" customFormat="1" ht="18" customHeight="1">
      <c r="A77" s="78">
        <v>96995</v>
      </c>
      <c r="B77" s="62" t="s">
        <v>114</v>
      </c>
      <c r="C77" s="63" t="s">
        <v>807</v>
      </c>
      <c r="D77" s="62" t="s">
        <v>166</v>
      </c>
      <c r="E77" s="64">
        <v>5.92</v>
      </c>
      <c r="F77" s="65"/>
      <c r="G77" s="66"/>
      <c r="H77" s="67"/>
      <c r="J77" s="25"/>
      <c r="K77" s="25"/>
      <c r="L77" s="25"/>
    </row>
    <row r="78" spans="1:12" s="24" customFormat="1">
      <c r="A78" s="78"/>
      <c r="B78" s="93" t="s">
        <v>115</v>
      </c>
      <c r="C78" s="94" t="s">
        <v>116</v>
      </c>
      <c r="D78" s="62"/>
      <c r="E78" s="64"/>
      <c r="F78" s="65"/>
      <c r="G78" s="66"/>
      <c r="H78" s="67"/>
      <c r="J78" s="25"/>
      <c r="K78" s="25"/>
      <c r="L78" s="25"/>
    </row>
    <row r="79" spans="1:12" s="24" customFormat="1" ht="30">
      <c r="A79" s="78">
        <v>96527</v>
      </c>
      <c r="B79" s="62" t="s">
        <v>117</v>
      </c>
      <c r="C79" s="63" t="s">
        <v>797</v>
      </c>
      <c r="D79" s="62" t="s">
        <v>166</v>
      </c>
      <c r="E79" s="64">
        <v>6.8599999999999985</v>
      </c>
      <c r="F79" s="65"/>
      <c r="G79" s="66"/>
      <c r="H79" s="67"/>
      <c r="J79" s="25"/>
      <c r="K79" s="25"/>
      <c r="L79" s="25"/>
    </row>
    <row r="80" spans="1:12" s="24" customFormat="1">
      <c r="A80" s="78" t="s">
        <v>100</v>
      </c>
      <c r="B80" s="62" t="s">
        <v>118</v>
      </c>
      <c r="C80" s="63" t="s">
        <v>798</v>
      </c>
      <c r="D80" s="62" t="s">
        <v>212</v>
      </c>
      <c r="E80" s="79">
        <v>7.1999999999999993</v>
      </c>
      <c r="F80" s="65"/>
      <c r="G80" s="66"/>
      <c r="H80" s="67"/>
      <c r="J80" s="25"/>
      <c r="K80" s="25"/>
      <c r="L80" s="25"/>
    </row>
    <row r="81" spans="1:12" s="24" customFormat="1" ht="30">
      <c r="A81" s="78">
        <v>96616</v>
      </c>
      <c r="B81" s="62" t="s">
        <v>119</v>
      </c>
      <c r="C81" s="63" t="s">
        <v>799</v>
      </c>
      <c r="D81" s="62" t="s">
        <v>166</v>
      </c>
      <c r="E81" s="79">
        <v>0.36</v>
      </c>
      <c r="F81" s="65"/>
      <c r="G81" s="66"/>
      <c r="H81" s="67"/>
      <c r="J81" s="25"/>
      <c r="K81" s="25"/>
      <c r="L81" s="25"/>
    </row>
    <row r="82" spans="1:12" s="24" customFormat="1" ht="30">
      <c r="A82" s="78">
        <v>96540</v>
      </c>
      <c r="B82" s="62" t="s">
        <v>120</v>
      </c>
      <c r="C82" s="63" t="s">
        <v>808</v>
      </c>
      <c r="D82" s="62" t="s">
        <v>212</v>
      </c>
      <c r="E82" s="64">
        <v>47.6</v>
      </c>
      <c r="F82" s="65"/>
      <c r="G82" s="66"/>
      <c r="H82" s="67"/>
      <c r="J82" s="25"/>
      <c r="K82" s="25"/>
      <c r="L82" s="25"/>
    </row>
    <row r="83" spans="1:12" s="24" customFormat="1" ht="30">
      <c r="A83" s="78">
        <v>96545</v>
      </c>
      <c r="B83" s="62" t="s">
        <v>121</v>
      </c>
      <c r="C83" s="63" t="s">
        <v>802</v>
      </c>
      <c r="D83" s="62" t="s">
        <v>791</v>
      </c>
      <c r="E83" s="64">
        <v>121</v>
      </c>
      <c r="F83" s="65"/>
      <c r="G83" s="66"/>
      <c r="H83" s="67"/>
      <c r="J83" s="25"/>
      <c r="K83" s="25"/>
      <c r="L83" s="25"/>
    </row>
    <row r="84" spans="1:12" s="24" customFormat="1" ht="30">
      <c r="A84" s="78">
        <v>96546</v>
      </c>
      <c r="B84" s="62" t="s">
        <v>122</v>
      </c>
      <c r="C84" s="63" t="s">
        <v>803</v>
      </c>
      <c r="D84" s="62" t="s">
        <v>791</v>
      </c>
      <c r="E84" s="64">
        <v>351</v>
      </c>
      <c r="F84" s="65"/>
      <c r="G84" s="66"/>
      <c r="H84" s="67"/>
      <c r="J84" s="25"/>
      <c r="K84" s="25"/>
      <c r="L84" s="25"/>
    </row>
    <row r="85" spans="1:12" s="24" customFormat="1" ht="30">
      <c r="A85" s="78">
        <v>96557</v>
      </c>
      <c r="B85" s="62" t="s">
        <v>123</v>
      </c>
      <c r="C85" s="63" t="s">
        <v>794</v>
      </c>
      <c r="D85" s="62" t="s">
        <v>166</v>
      </c>
      <c r="E85" s="64">
        <v>6.7</v>
      </c>
      <c r="F85" s="65"/>
      <c r="G85" s="66"/>
      <c r="H85" s="67"/>
      <c r="J85" s="25"/>
      <c r="K85" s="25"/>
      <c r="L85" s="25"/>
    </row>
    <row r="86" spans="1:12" s="24" customFormat="1">
      <c r="A86" s="95">
        <v>98557</v>
      </c>
      <c r="B86" s="62" t="s">
        <v>124</v>
      </c>
      <c r="C86" s="63" t="s">
        <v>806</v>
      </c>
      <c r="D86" s="62" t="s">
        <v>212</v>
      </c>
      <c r="E86" s="64">
        <v>47.6</v>
      </c>
      <c r="F86" s="65"/>
      <c r="G86" s="66"/>
      <c r="H86" s="67"/>
      <c r="J86" s="25"/>
      <c r="K86" s="25"/>
      <c r="L86" s="25"/>
    </row>
    <row r="87" spans="1:12" s="24" customFormat="1">
      <c r="A87" s="82">
        <v>96995</v>
      </c>
      <c r="B87" s="84" t="s">
        <v>125</v>
      </c>
      <c r="C87" s="83" t="s">
        <v>807</v>
      </c>
      <c r="D87" s="84" t="s">
        <v>166</v>
      </c>
      <c r="E87" s="96">
        <v>0.15999999999999837</v>
      </c>
      <c r="F87" s="86"/>
      <c r="G87" s="87"/>
      <c r="H87" s="73"/>
      <c r="J87" s="25"/>
      <c r="K87" s="25"/>
      <c r="L87" s="25"/>
    </row>
    <row r="88" spans="1:12" s="24" customFormat="1" ht="15.75" thickBot="1">
      <c r="A88" s="51"/>
      <c r="B88" s="52"/>
      <c r="C88" s="52"/>
      <c r="D88" s="52"/>
      <c r="E88" s="52"/>
      <c r="F88" s="52"/>
      <c r="G88" s="52"/>
      <c r="H88" s="53"/>
      <c r="J88" s="25"/>
      <c r="K88" s="25"/>
      <c r="L88" s="25"/>
    </row>
    <row r="89" spans="1:12" s="24" customFormat="1" ht="15.75" thickBot="1">
      <c r="A89" s="74" t="s">
        <v>79</v>
      </c>
      <c r="B89" s="75"/>
      <c r="C89" s="75"/>
      <c r="D89" s="75"/>
      <c r="E89" s="75"/>
      <c r="F89" s="75"/>
      <c r="G89" s="76"/>
      <c r="H89" s="50"/>
      <c r="J89" s="25"/>
      <c r="K89" s="25"/>
      <c r="L89" s="25"/>
    </row>
    <row r="90" spans="1:12" s="24" customFormat="1">
      <c r="A90" s="51"/>
      <c r="B90" s="52"/>
      <c r="C90" s="52"/>
      <c r="D90" s="52"/>
      <c r="E90" s="52"/>
      <c r="F90" s="52"/>
      <c r="G90" s="52"/>
      <c r="H90" s="53"/>
      <c r="J90" s="25"/>
      <c r="K90" s="25"/>
      <c r="L90" s="25"/>
    </row>
    <row r="91" spans="1:12" s="24" customFormat="1">
      <c r="A91" s="235" t="s">
        <v>126</v>
      </c>
      <c r="B91" s="236"/>
      <c r="C91" s="26" t="s">
        <v>127</v>
      </c>
      <c r="D91" s="27"/>
      <c r="E91" s="28"/>
      <c r="F91" s="29"/>
      <c r="G91" s="30"/>
      <c r="H91" s="54"/>
      <c r="J91" s="25"/>
      <c r="K91" s="25"/>
      <c r="L91" s="25"/>
    </row>
    <row r="92" spans="1:12" s="24" customFormat="1">
      <c r="A92" s="88"/>
      <c r="B92" s="89" t="s">
        <v>128</v>
      </c>
      <c r="C92" s="90" t="s">
        <v>81</v>
      </c>
      <c r="D92" s="56"/>
      <c r="E92" s="58"/>
      <c r="F92" s="59"/>
      <c r="G92" s="38"/>
      <c r="H92" s="60"/>
      <c r="J92" s="25"/>
      <c r="K92" s="25"/>
      <c r="L92" s="25"/>
    </row>
    <row r="93" spans="1:12" s="24" customFormat="1">
      <c r="A93" s="91" t="s">
        <v>84</v>
      </c>
      <c r="B93" s="62" t="s">
        <v>129</v>
      </c>
      <c r="C93" s="63" t="s">
        <v>788</v>
      </c>
      <c r="D93" s="62" t="s">
        <v>169</v>
      </c>
      <c r="E93" s="64">
        <v>24</v>
      </c>
      <c r="F93" s="65"/>
      <c r="G93" s="66"/>
      <c r="H93" s="67"/>
      <c r="J93" s="25"/>
      <c r="K93" s="25"/>
      <c r="L93" s="25"/>
    </row>
    <row r="94" spans="1:12" s="24" customFormat="1">
      <c r="A94" s="78" t="s">
        <v>88</v>
      </c>
      <c r="B94" s="62" t="s">
        <v>130</v>
      </c>
      <c r="C94" s="63" t="s">
        <v>790</v>
      </c>
      <c r="D94" s="62" t="s">
        <v>791</v>
      </c>
      <c r="E94" s="79">
        <v>30</v>
      </c>
      <c r="F94" s="65"/>
      <c r="G94" s="66"/>
      <c r="H94" s="67"/>
      <c r="J94" s="25"/>
      <c r="K94" s="25"/>
      <c r="L94" s="25"/>
    </row>
    <row r="95" spans="1:12" s="24" customFormat="1">
      <c r="A95" s="78" t="s">
        <v>90</v>
      </c>
      <c r="B95" s="62" t="s">
        <v>131</v>
      </c>
      <c r="C95" s="63" t="s">
        <v>792</v>
      </c>
      <c r="D95" s="62" t="s">
        <v>791</v>
      </c>
      <c r="E95" s="79">
        <v>76</v>
      </c>
      <c r="F95" s="65"/>
      <c r="G95" s="66"/>
      <c r="H95" s="67"/>
      <c r="J95" s="25"/>
      <c r="K95" s="25"/>
      <c r="L95" s="25"/>
    </row>
    <row r="96" spans="1:12" s="24" customFormat="1" ht="30">
      <c r="A96" s="78">
        <v>96557</v>
      </c>
      <c r="B96" s="62" t="s">
        <v>132</v>
      </c>
      <c r="C96" s="63" t="s">
        <v>794</v>
      </c>
      <c r="D96" s="62" t="s">
        <v>166</v>
      </c>
      <c r="E96" s="79">
        <v>1.9</v>
      </c>
      <c r="F96" s="65"/>
      <c r="G96" s="66"/>
      <c r="H96" s="67"/>
      <c r="J96" s="25"/>
      <c r="K96" s="25"/>
      <c r="L96" s="25"/>
    </row>
    <row r="97" spans="1:12" s="24" customFormat="1" ht="30">
      <c r="A97" s="78">
        <v>95601</v>
      </c>
      <c r="B97" s="62" t="s">
        <v>133</v>
      </c>
      <c r="C97" s="63" t="s">
        <v>795</v>
      </c>
      <c r="D97" s="62" t="s">
        <v>174</v>
      </c>
      <c r="E97" s="79">
        <v>8</v>
      </c>
      <c r="F97" s="65"/>
      <c r="G97" s="66"/>
      <c r="H97" s="67"/>
      <c r="J97" s="25"/>
      <c r="K97" s="25"/>
      <c r="L97" s="25"/>
    </row>
    <row r="98" spans="1:12" s="24" customFormat="1">
      <c r="A98" s="78"/>
      <c r="B98" s="93" t="s">
        <v>134</v>
      </c>
      <c r="C98" s="94" t="s">
        <v>98</v>
      </c>
      <c r="D98" s="62"/>
      <c r="E98" s="64"/>
      <c r="F98" s="65"/>
      <c r="G98" s="66"/>
      <c r="H98" s="67"/>
      <c r="J98" s="25"/>
      <c r="K98" s="25"/>
      <c r="L98" s="25"/>
    </row>
    <row r="99" spans="1:12" s="24" customFormat="1" ht="17.25" customHeight="1">
      <c r="A99" s="78">
        <v>96527</v>
      </c>
      <c r="B99" s="62" t="s">
        <v>135</v>
      </c>
      <c r="C99" s="63" t="s">
        <v>797</v>
      </c>
      <c r="D99" s="62" t="s">
        <v>166</v>
      </c>
      <c r="E99" s="64">
        <v>2.59</v>
      </c>
      <c r="F99" s="65"/>
      <c r="G99" s="66"/>
      <c r="H99" s="67"/>
      <c r="J99" s="25"/>
      <c r="K99" s="25"/>
      <c r="L99" s="25"/>
    </row>
    <row r="100" spans="1:12" s="24" customFormat="1">
      <c r="A100" s="78" t="s">
        <v>100</v>
      </c>
      <c r="B100" s="62" t="s">
        <v>136</v>
      </c>
      <c r="C100" s="63" t="s">
        <v>798</v>
      </c>
      <c r="D100" s="62" t="s">
        <v>212</v>
      </c>
      <c r="E100" s="64">
        <v>3.45</v>
      </c>
      <c r="F100" s="65"/>
      <c r="G100" s="66"/>
      <c r="H100" s="67"/>
      <c r="J100" s="25"/>
      <c r="K100" s="25"/>
      <c r="L100" s="25"/>
    </row>
    <row r="101" spans="1:12" s="24" customFormat="1" ht="30">
      <c r="A101" s="78">
        <v>96616</v>
      </c>
      <c r="B101" s="62" t="s">
        <v>137</v>
      </c>
      <c r="C101" s="63" t="s">
        <v>799</v>
      </c>
      <c r="D101" s="62" t="s">
        <v>166</v>
      </c>
      <c r="E101" s="79">
        <v>0.17</v>
      </c>
      <c r="F101" s="65"/>
      <c r="G101" s="66"/>
      <c r="H101" s="67"/>
      <c r="J101" s="25"/>
      <c r="K101" s="25"/>
      <c r="L101" s="25"/>
    </row>
    <row r="102" spans="1:12" s="24" customFormat="1" ht="30">
      <c r="A102" s="78">
        <v>96530</v>
      </c>
      <c r="B102" s="62" t="s">
        <v>138</v>
      </c>
      <c r="C102" s="63" t="s">
        <v>800</v>
      </c>
      <c r="D102" s="62" t="s">
        <v>212</v>
      </c>
      <c r="E102" s="79">
        <v>6.9</v>
      </c>
      <c r="F102" s="65"/>
      <c r="G102" s="66"/>
      <c r="H102" s="67"/>
      <c r="J102" s="25"/>
      <c r="K102" s="25"/>
      <c r="L102" s="25"/>
    </row>
    <row r="103" spans="1:12" s="24" customFormat="1" ht="30">
      <c r="A103" s="78">
        <v>96545</v>
      </c>
      <c r="B103" s="62" t="s">
        <v>139</v>
      </c>
      <c r="C103" s="63" t="s">
        <v>802</v>
      </c>
      <c r="D103" s="62" t="s">
        <v>791</v>
      </c>
      <c r="E103" s="64">
        <v>35.65</v>
      </c>
      <c r="F103" s="65"/>
      <c r="G103" s="66"/>
      <c r="H103" s="67"/>
      <c r="J103" s="25"/>
      <c r="K103" s="25"/>
      <c r="L103" s="25"/>
    </row>
    <row r="104" spans="1:12" s="24" customFormat="1" ht="30">
      <c r="A104" s="78">
        <v>96546</v>
      </c>
      <c r="B104" s="62" t="s">
        <v>140</v>
      </c>
      <c r="C104" s="63" t="s">
        <v>803</v>
      </c>
      <c r="D104" s="62" t="s">
        <v>791</v>
      </c>
      <c r="E104" s="64">
        <v>42.78</v>
      </c>
      <c r="F104" s="65"/>
      <c r="G104" s="66"/>
      <c r="H104" s="67"/>
      <c r="J104" s="25"/>
      <c r="K104" s="25"/>
      <c r="L104" s="25"/>
    </row>
    <row r="105" spans="1:12" s="24" customFormat="1" ht="30">
      <c r="A105" s="78">
        <v>96557</v>
      </c>
      <c r="B105" s="62" t="s">
        <v>141</v>
      </c>
      <c r="C105" s="63" t="s">
        <v>794</v>
      </c>
      <c r="D105" s="62" t="s">
        <v>166</v>
      </c>
      <c r="E105" s="64">
        <v>1.04</v>
      </c>
      <c r="F105" s="65"/>
      <c r="G105" s="66"/>
      <c r="H105" s="67"/>
      <c r="J105" s="25"/>
      <c r="K105" s="25"/>
      <c r="L105" s="25"/>
    </row>
    <row r="106" spans="1:12" s="24" customFormat="1" ht="18" customHeight="1">
      <c r="A106" s="78">
        <v>96995</v>
      </c>
      <c r="B106" s="62" t="s">
        <v>142</v>
      </c>
      <c r="C106" s="63" t="s">
        <v>807</v>
      </c>
      <c r="D106" s="62" t="s">
        <v>166</v>
      </c>
      <c r="E106" s="64">
        <v>1.55</v>
      </c>
      <c r="F106" s="65"/>
      <c r="G106" s="66"/>
      <c r="H106" s="67"/>
      <c r="J106" s="25"/>
      <c r="K106" s="25"/>
      <c r="L106" s="25"/>
    </row>
    <row r="107" spans="1:12" s="24" customFormat="1">
      <c r="A107" s="78"/>
      <c r="B107" s="93" t="s">
        <v>143</v>
      </c>
      <c r="C107" s="94" t="s">
        <v>116</v>
      </c>
      <c r="D107" s="62"/>
      <c r="E107" s="64"/>
      <c r="F107" s="65"/>
      <c r="G107" s="66"/>
      <c r="H107" s="67"/>
      <c r="J107" s="25"/>
      <c r="K107" s="25"/>
      <c r="L107" s="25"/>
    </row>
    <row r="108" spans="1:12" s="24" customFormat="1" ht="23.25" customHeight="1">
      <c r="A108" s="78">
        <v>96527</v>
      </c>
      <c r="B108" s="62" t="s">
        <v>144</v>
      </c>
      <c r="C108" s="63" t="s">
        <v>797</v>
      </c>
      <c r="D108" s="62" t="s">
        <v>166</v>
      </c>
      <c r="E108" s="64">
        <v>2.23</v>
      </c>
      <c r="F108" s="65"/>
      <c r="G108" s="66"/>
      <c r="H108" s="67"/>
      <c r="J108" s="25"/>
      <c r="K108" s="25"/>
      <c r="L108" s="25"/>
    </row>
    <row r="109" spans="1:12" s="24" customFormat="1">
      <c r="A109" s="78" t="s">
        <v>100</v>
      </c>
      <c r="B109" s="62" t="s">
        <v>145</v>
      </c>
      <c r="C109" s="63" t="s">
        <v>798</v>
      </c>
      <c r="D109" s="62" t="s">
        <v>212</v>
      </c>
      <c r="E109" s="64">
        <v>2.52</v>
      </c>
      <c r="F109" s="65"/>
      <c r="G109" s="66"/>
      <c r="H109" s="67"/>
      <c r="J109" s="25"/>
      <c r="K109" s="25"/>
      <c r="L109" s="25"/>
    </row>
    <row r="110" spans="1:12" s="24" customFormat="1" ht="30">
      <c r="A110" s="78">
        <v>96616</v>
      </c>
      <c r="B110" s="62" t="s">
        <v>146</v>
      </c>
      <c r="C110" s="63" t="s">
        <v>799</v>
      </c>
      <c r="D110" s="62" t="s">
        <v>166</v>
      </c>
      <c r="E110" s="64">
        <v>0.13</v>
      </c>
      <c r="F110" s="65"/>
      <c r="G110" s="66"/>
      <c r="H110" s="67"/>
      <c r="J110" s="25"/>
      <c r="K110" s="25"/>
      <c r="L110" s="25"/>
    </row>
    <row r="111" spans="1:12" s="24" customFormat="1" ht="30">
      <c r="A111" s="78">
        <v>96540</v>
      </c>
      <c r="B111" s="62" t="s">
        <v>147</v>
      </c>
      <c r="C111" s="63" t="s">
        <v>808</v>
      </c>
      <c r="D111" s="62" t="s">
        <v>212</v>
      </c>
      <c r="E111" s="64">
        <v>10.08</v>
      </c>
      <c r="F111" s="65"/>
      <c r="G111" s="66"/>
      <c r="H111" s="67"/>
      <c r="J111" s="25"/>
      <c r="K111" s="25"/>
      <c r="L111" s="25"/>
    </row>
    <row r="112" spans="1:12" s="24" customFormat="1" ht="30">
      <c r="A112" s="78">
        <v>96546</v>
      </c>
      <c r="B112" s="62" t="s">
        <v>148</v>
      </c>
      <c r="C112" s="63" t="s">
        <v>803</v>
      </c>
      <c r="D112" s="62" t="s">
        <v>791</v>
      </c>
      <c r="E112" s="64">
        <v>119.35</v>
      </c>
      <c r="F112" s="65"/>
      <c r="G112" s="66"/>
      <c r="H112" s="67"/>
      <c r="J112" s="25"/>
      <c r="K112" s="25"/>
      <c r="L112" s="25"/>
    </row>
    <row r="113" spans="1:12" s="24" customFormat="1" ht="30">
      <c r="A113" s="78">
        <v>96557</v>
      </c>
      <c r="B113" s="62" t="s">
        <v>149</v>
      </c>
      <c r="C113" s="63" t="s">
        <v>794</v>
      </c>
      <c r="D113" s="62" t="s">
        <v>166</v>
      </c>
      <c r="E113" s="64">
        <v>1.51</v>
      </c>
      <c r="F113" s="65"/>
      <c r="G113" s="66"/>
      <c r="H113" s="67"/>
      <c r="J113" s="25"/>
      <c r="K113" s="25"/>
      <c r="L113" s="25"/>
    </row>
    <row r="114" spans="1:12" s="24" customFormat="1">
      <c r="A114" s="78">
        <v>96995</v>
      </c>
      <c r="B114" s="62" t="s">
        <v>150</v>
      </c>
      <c r="C114" s="63" t="s">
        <v>807</v>
      </c>
      <c r="D114" s="62" t="s">
        <v>166</v>
      </c>
      <c r="E114" s="64">
        <v>0.72</v>
      </c>
      <c r="F114" s="65"/>
      <c r="G114" s="66"/>
      <c r="H114" s="67"/>
      <c r="J114" s="25"/>
      <c r="K114" s="25"/>
      <c r="L114" s="25"/>
    </row>
    <row r="115" spans="1:12" s="24" customFormat="1">
      <c r="A115" s="78"/>
      <c r="B115" s="93" t="s">
        <v>151</v>
      </c>
      <c r="C115" s="94" t="s">
        <v>152</v>
      </c>
      <c r="D115" s="62"/>
      <c r="E115" s="64"/>
      <c r="F115" s="65"/>
      <c r="G115" s="66"/>
      <c r="H115" s="67"/>
      <c r="J115" s="25"/>
      <c r="K115" s="25"/>
      <c r="L115" s="25"/>
    </row>
    <row r="116" spans="1:12" s="24" customFormat="1" ht="30">
      <c r="A116" s="78" t="s">
        <v>153</v>
      </c>
      <c r="B116" s="62" t="s">
        <v>154</v>
      </c>
      <c r="C116" s="63" t="s">
        <v>809</v>
      </c>
      <c r="D116" s="62" t="s">
        <v>212</v>
      </c>
      <c r="E116" s="64">
        <v>20.7</v>
      </c>
      <c r="F116" s="65"/>
      <c r="G116" s="66"/>
      <c r="H116" s="67"/>
      <c r="J116" s="25"/>
      <c r="K116" s="25"/>
      <c r="L116" s="25"/>
    </row>
    <row r="117" spans="1:12" s="24" customFormat="1" ht="30">
      <c r="A117" s="78">
        <v>96546</v>
      </c>
      <c r="B117" s="62" t="s">
        <v>155</v>
      </c>
      <c r="C117" s="63" t="s">
        <v>803</v>
      </c>
      <c r="D117" s="62" t="s">
        <v>791</v>
      </c>
      <c r="E117" s="64">
        <v>202.4</v>
      </c>
      <c r="F117" s="65"/>
      <c r="G117" s="66"/>
      <c r="H117" s="67"/>
      <c r="J117" s="25"/>
      <c r="K117" s="25"/>
      <c r="L117" s="25"/>
    </row>
    <row r="118" spans="1:12" s="24" customFormat="1" ht="30">
      <c r="A118" s="78">
        <v>96557</v>
      </c>
      <c r="B118" s="62" t="s">
        <v>156</v>
      </c>
      <c r="C118" s="63" t="s">
        <v>794</v>
      </c>
      <c r="D118" s="62" t="s">
        <v>166</v>
      </c>
      <c r="E118" s="64">
        <v>1.38</v>
      </c>
      <c r="F118" s="65"/>
      <c r="G118" s="66"/>
      <c r="H118" s="67"/>
      <c r="J118" s="25"/>
      <c r="K118" s="25"/>
      <c r="L118" s="25"/>
    </row>
    <row r="119" spans="1:12" s="24" customFormat="1">
      <c r="A119" s="78" t="s">
        <v>157</v>
      </c>
      <c r="B119" s="62" t="s">
        <v>158</v>
      </c>
      <c r="C119" s="63" t="s">
        <v>810</v>
      </c>
      <c r="D119" s="62" t="s">
        <v>169</v>
      </c>
      <c r="E119" s="64">
        <v>3.5</v>
      </c>
      <c r="F119" s="65"/>
      <c r="G119" s="66"/>
      <c r="H119" s="67"/>
      <c r="J119" s="25"/>
      <c r="K119" s="25"/>
      <c r="L119" s="25"/>
    </row>
    <row r="120" spans="1:12" s="24" customFormat="1">
      <c r="A120" s="78"/>
      <c r="B120" s="93" t="s">
        <v>159</v>
      </c>
      <c r="C120" s="94" t="s">
        <v>160</v>
      </c>
      <c r="D120" s="62"/>
      <c r="E120" s="64"/>
      <c r="F120" s="65"/>
      <c r="G120" s="66"/>
      <c r="H120" s="67"/>
      <c r="J120" s="25"/>
      <c r="K120" s="25"/>
      <c r="L120" s="25"/>
    </row>
    <row r="121" spans="1:12" s="24" customFormat="1" ht="30">
      <c r="A121" s="78">
        <v>96527</v>
      </c>
      <c r="B121" s="62" t="s">
        <v>161</v>
      </c>
      <c r="C121" s="63" t="s">
        <v>797</v>
      </c>
      <c r="D121" s="62" t="s">
        <v>166</v>
      </c>
      <c r="E121" s="64">
        <v>30.12</v>
      </c>
      <c r="F121" s="65"/>
      <c r="G121" s="66"/>
      <c r="H121" s="67"/>
      <c r="J121" s="25"/>
      <c r="K121" s="25"/>
      <c r="L121" s="25"/>
    </row>
    <row r="122" spans="1:12" s="24" customFormat="1" ht="30">
      <c r="A122" s="61" t="s">
        <v>45</v>
      </c>
      <c r="B122" s="62" t="s">
        <v>162</v>
      </c>
      <c r="C122" s="63" t="s">
        <v>775</v>
      </c>
      <c r="D122" s="62" t="s">
        <v>776</v>
      </c>
      <c r="E122" s="64">
        <v>116</v>
      </c>
      <c r="F122" s="65"/>
      <c r="G122" s="66"/>
      <c r="H122" s="67"/>
      <c r="J122" s="25"/>
      <c r="K122" s="25"/>
      <c r="L122" s="25"/>
    </row>
    <row r="123" spans="1:12" s="24" customFormat="1" ht="45">
      <c r="A123" s="61" t="s">
        <v>47</v>
      </c>
      <c r="B123" s="62" t="s">
        <v>163</v>
      </c>
      <c r="C123" s="63" t="s">
        <v>777</v>
      </c>
      <c r="D123" s="62" t="s">
        <v>212</v>
      </c>
      <c r="E123" s="64">
        <v>232</v>
      </c>
      <c r="F123" s="65"/>
      <c r="G123" s="66"/>
      <c r="H123" s="67"/>
      <c r="J123" s="25"/>
      <c r="K123" s="25"/>
      <c r="L123" s="25"/>
    </row>
    <row r="124" spans="1:12" s="24" customFormat="1" ht="30">
      <c r="A124" s="61">
        <v>1207715</v>
      </c>
      <c r="B124" s="62" t="s">
        <v>164</v>
      </c>
      <c r="C124" s="63" t="s">
        <v>165</v>
      </c>
      <c r="D124" s="62" t="s">
        <v>166</v>
      </c>
      <c r="E124" s="64">
        <v>31.47</v>
      </c>
      <c r="F124" s="65"/>
      <c r="G124" s="66"/>
      <c r="H124" s="67"/>
      <c r="J124" s="25"/>
      <c r="K124" s="25"/>
      <c r="L124" s="25"/>
    </row>
    <row r="125" spans="1:12" s="24" customFormat="1" ht="30">
      <c r="A125" s="78" t="s">
        <v>53</v>
      </c>
      <c r="B125" s="62" t="s">
        <v>167</v>
      </c>
      <c r="C125" s="63" t="s">
        <v>168</v>
      </c>
      <c r="D125" s="62" t="s">
        <v>169</v>
      </c>
      <c r="E125" s="64">
        <v>800</v>
      </c>
      <c r="F125" s="65"/>
      <c r="G125" s="66"/>
      <c r="H125" s="67"/>
      <c r="J125" s="25"/>
      <c r="K125" s="25"/>
      <c r="L125" s="25"/>
    </row>
    <row r="126" spans="1:12" s="24" customFormat="1">
      <c r="A126" s="78" t="s">
        <v>170</v>
      </c>
      <c r="B126" s="62" t="s">
        <v>171</v>
      </c>
      <c r="C126" s="63" t="s">
        <v>811</v>
      </c>
      <c r="D126" s="62" t="s">
        <v>791</v>
      </c>
      <c r="E126" s="64">
        <v>301</v>
      </c>
      <c r="F126" s="65"/>
      <c r="G126" s="66"/>
      <c r="H126" s="67"/>
      <c r="J126" s="25"/>
      <c r="K126" s="25"/>
      <c r="L126" s="25"/>
    </row>
    <row r="127" spans="1:12" s="24" customFormat="1">
      <c r="A127" s="82" t="s">
        <v>53</v>
      </c>
      <c r="B127" s="84" t="s">
        <v>172</v>
      </c>
      <c r="C127" s="83" t="s">
        <v>173</v>
      </c>
      <c r="D127" s="84" t="s">
        <v>174</v>
      </c>
      <c r="E127" s="96">
        <v>21</v>
      </c>
      <c r="F127" s="86"/>
      <c r="G127" s="87"/>
      <c r="H127" s="73"/>
      <c r="J127" s="25"/>
      <c r="K127" s="25"/>
      <c r="L127" s="25"/>
    </row>
    <row r="128" spans="1:12" s="24" customFormat="1" ht="15.75" thickBot="1">
      <c r="A128" s="51"/>
      <c r="B128" s="52"/>
      <c r="C128" s="52"/>
      <c r="D128" s="52"/>
      <c r="E128" s="52"/>
      <c r="F128" s="52"/>
      <c r="G128" s="52"/>
      <c r="H128" s="53"/>
      <c r="J128" s="25"/>
      <c r="K128" s="25"/>
      <c r="L128" s="25"/>
    </row>
    <row r="129" spans="1:12" s="24" customFormat="1" ht="15.75" thickBot="1">
      <c r="A129" s="74" t="s">
        <v>127</v>
      </c>
      <c r="B129" s="75"/>
      <c r="C129" s="75"/>
      <c r="D129" s="75"/>
      <c r="E129" s="75"/>
      <c r="F129" s="75"/>
      <c r="G129" s="76"/>
      <c r="H129" s="50"/>
      <c r="J129" s="25"/>
      <c r="K129" s="25"/>
      <c r="L129" s="25"/>
    </row>
    <row r="130" spans="1:12" s="24" customFormat="1">
      <c r="A130" s="51"/>
      <c r="B130" s="52"/>
      <c r="C130" s="52"/>
      <c r="D130" s="52"/>
      <c r="E130" s="52"/>
      <c r="F130" s="52"/>
      <c r="G130" s="52"/>
      <c r="H130" s="53"/>
      <c r="J130" s="25"/>
      <c r="K130" s="25"/>
      <c r="L130" s="25"/>
    </row>
    <row r="131" spans="1:12" s="24" customFormat="1">
      <c r="A131" s="235" t="s">
        <v>175</v>
      </c>
      <c r="B131" s="236"/>
      <c r="C131" s="26" t="s">
        <v>176</v>
      </c>
      <c r="D131" s="27"/>
      <c r="E131" s="28"/>
      <c r="F131" s="29"/>
      <c r="G131" s="30"/>
      <c r="H131" s="54"/>
      <c r="J131" s="25"/>
      <c r="K131" s="25"/>
      <c r="L131" s="25"/>
    </row>
    <row r="132" spans="1:12" s="24" customFormat="1">
      <c r="A132" s="77"/>
      <c r="B132" s="89" t="s">
        <v>177</v>
      </c>
      <c r="C132" s="90" t="s">
        <v>178</v>
      </c>
      <c r="D132" s="56"/>
      <c r="E132" s="97"/>
      <c r="F132" s="59"/>
      <c r="G132" s="38"/>
      <c r="H132" s="60"/>
      <c r="J132" s="25"/>
      <c r="K132" s="25"/>
      <c r="L132" s="25"/>
    </row>
    <row r="133" spans="1:12" s="24" customFormat="1" ht="30">
      <c r="A133" s="78">
        <v>92263</v>
      </c>
      <c r="B133" s="62" t="s">
        <v>179</v>
      </c>
      <c r="C133" s="63" t="s">
        <v>812</v>
      </c>
      <c r="D133" s="62" t="s">
        <v>212</v>
      </c>
      <c r="E133" s="98">
        <v>160.6</v>
      </c>
      <c r="F133" s="65"/>
      <c r="G133" s="66"/>
      <c r="H133" s="67"/>
      <c r="J133" s="25"/>
      <c r="K133" s="25"/>
      <c r="L133" s="25"/>
    </row>
    <row r="134" spans="1:12" s="24" customFormat="1" ht="45">
      <c r="A134" s="78">
        <v>92775</v>
      </c>
      <c r="B134" s="62" t="s">
        <v>180</v>
      </c>
      <c r="C134" s="63" t="s">
        <v>813</v>
      </c>
      <c r="D134" s="62" t="s">
        <v>791</v>
      </c>
      <c r="E134" s="98">
        <v>197</v>
      </c>
      <c r="F134" s="65"/>
      <c r="G134" s="66"/>
      <c r="H134" s="67"/>
      <c r="J134" s="25"/>
      <c r="K134" s="25"/>
      <c r="L134" s="25"/>
    </row>
    <row r="135" spans="1:12" s="24" customFormat="1" ht="45">
      <c r="A135" s="78">
        <v>92776</v>
      </c>
      <c r="B135" s="62" t="s">
        <v>181</v>
      </c>
      <c r="C135" s="63" t="s">
        <v>814</v>
      </c>
      <c r="D135" s="62" t="s">
        <v>791</v>
      </c>
      <c r="E135" s="99">
        <v>40</v>
      </c>
      <c r="F135" s="65"/>
      <c r="G135" s="66"/>
      <c r="H135" s="67"/>
      <c r="J135" s="25"/>
      <c r="K135" s="25"/>
      <c r="L135" s="25"/>
    </row>
    <row r="136" spans="1:12" s="24" customFormat="1" ht="45">
      <c r="A136" s="78">
        <v>92778</v>
      </c>
      <c r="B136" s="62" t="s">
        <v>182</v>
      </c>
      <c r="C136" s="63" t="s">
        <v>815</v>
      </c>
      <c r="D136" s="62" t="s">
        <v>791</v>
      </c>
      <c r="E136" s="98">
        <v>392</v>
      </c>
      <c r="F136" s="65"/>
      <c r="G136" s="66"/>
      <c r="H136" s="67"/>
      <c r="J136" s="25"/>
      <c r="K136" s="25"/>
      <c r="L136" s="25"/>
    </row>
    <row r="137" spans="1:12" s="24" customFormat="1" ht="45">
      <c r="A137" s="78">
        <v>92779</v>
      </c>
      <c r="B137" s="62" t="s">
        <v>183</v>
      </c>
      <c r="C137" s="63" t="s">
        <v>816</v>
      </c>
      <c r="D137" s="62" t="s">
        <v>791</v>
      </c>
      <c r="E137" s="99">
        <v>208</v>
      </c>
      <c r="F137" s="65"/>
      <c r="G137" s="66"/>
      <c r="H137" s="67"/>
      <c r="J137" s="25"/>
      <c r="K137" s="25"/>
      <c r="L137" s="25"/>
    </row>
    <row r="138" spans="1:12" s="24" customFormat="1" ht="45">
      <c r="A138" s="78">
        <v>92780</v>
      </c>
      <c r="B138" s="62" t="s">
        <v>184</v>
      </c>
      <c r="C138" s="63" t="s">
        <v>817</v>
      </c>
      <c r="D138" s="62" t="s">
        <v>791</v>
      </c>
      <c r="E138" s="98">
        <v>80</v>
      </c>
      <c r="F138" s="65"/>
      <c r="G138" s="66"/>
      <c r="H138" s="67"/>
      <c r="J138" s="25"/>
      <c r="K138" s="25"/>
      <c r="L138" s="25"/>
    </row>
    <row r="139" spans="1:12" s="24" customFormat="1" ht="30">
      <c r="A139" s="78">
        <v>96557</v>
      </c>
      <c r="B139" s="62" t="s">
        <v>185</v>
      </c>
      <c r="C139" s="63" t="s">
        <v>186</v>
      </c>
      <c r="D139" s="62" t="s">
        <v>166</v>
      </c>
      <c r="E139" s="98">
        <v>8.5</v>
      </c>
      <c r="F139" s="65"/>
      <c r="G139" s="66"/>
      <c r="H139" s="67"/>
      <c r="J139" s="25"/>
      <c r="K139" s="25"/>
      <c r="L139" s="25"/>
    </row>
    <row r="140" spans="1:12" s="24" customFormat="1">
      <c r="A140" s="78"/>
      <c r="B140" s="93" t="s">
        <v>187</v>
      </c>
      <c r="C140" s="94" t="s">
        <v>188</v>
      </c>
      <c r="D140" s="62"/>
      <c r="E140" s="98"/>
      <c r="F140" s="65"/>
      <c r="G140" s="66"/>
      <c r="H140" s="67"/>
      <c r="J140" s="25"/>
      <c r="K140" s="25"/>
      <c r="L140" s="25"/>
    </row>
    <row r="141" spans="1:12" s="24" customFormat="1" ht="30">
      <c r="A141" s="78">
        <v>92265</v>
      </c>
      <c r="B141" s="62" t="s">
        <v>189</v>
      </c>
      <c r="C141" s="63" t="s">
        <v>818</v>
      </c>
      <c r="D141" s="62" t="s">
        <v>212</v>
      </c>
      <c r="E141" s="98">
        <v>220</v>
      </c>
      <c r="F141" s="65"/>
      <c r="G141" s="66"/>
      <c r="H141" s="67"/>
      <c r="J141" s="25"/>
      <c r="K141" s="25"/>
      <c r="L141" s="25"/>
    </row>
    <row r="142" spans="1:12" s="24" customFormat="1" ht="45">
      <c r="A142" s="78">
        <v>92775</v>
      </c>
      <c r="B142" s="62" t="s">
        <v>190</v>
      </c>
      <c r="C142" s="63" t="s">
        <v>813</v>
      </c>
      <c r="D142" s="62" t="s">
        <v>791</v>
      </c>
      <c r="E142" s="99">
        <v>208</v>
      </c>
      <c r="F142" s="65"/>
      <c r="G142" s="66"/>
      <c r="H142" s="67"/>
      <c r="J142" s="25"/>
      <c r="K142" s="25"/>
      <c r="L142" s="25"/>
    </row>
    <row r="143" spans="1:12" s="24" customFormat="1" ht="45">
      <c r="A143" s="78">
        <v>92776</v>
      </c>
      <c r="B143" s="62" t="s">
        <v>191</v>
      </c>
      <c r="C143" s="63" t="s">
        <v>814</v>
      </c>
      <c r="D143" s="62" t="s">
        <v>791</v>
      </c>
      <c r="E143" s="98">
        <v>61</v>
      </c>
      <c r="F143" s="65"/>
      <c r="G143" s="66"/>
      <c r="H143" s="67"/>
      <c r="J143" s="25"/>
      <c r="K143" s="25"/>
      <c r="L143" s="25"/>
    </row>
    <row r="144" spans="1:12" s="24" customFormat="1" ht="45">
      <c r="A144" s="78">
        <v>92777</v>
      </c>
      <c r="B144" s="62" t="s">
        <v>192</v>
      </c>
      <c r="C144" s="63" t="s">
        <v>819</v>
      </c>
      <c r="D144" s="62" t="s">
        <v>791</v>
      </c>
      <c r="E144" s="98">
        <v>217</v>
      </c>
      <c r="F144" s="65"/>
      <c r="G144" s="66"/>
      <c r="H144" s="67"/>
      <c r="J144" s="25"/>
      <c r="K144" s="25"/>
      <c r="L144" s="25"/>
    </row>
    <row r="145" spans="1:12" s="24" customFormat="1" ht="45">
      <c r="A145" s="78">
        <v>92778</v>
      </c>
      <c r="B145" s="62" t="s">
        <v>193</v>
      </c>
      <c r="C145" s="63" t="s">
        <v>815</v>
      </c>
      <c r="D145" s="62" t="s">
        <v>791</v>
      </c>
      <c r="E145" s="99">
        <v>406</v>
      </c>
      <c r="F145" s="65"/>
      <c r="G145" s="66"/>
      <c r="H145" s="67"/>
      <c r="J145" s="25"/>
      <c r="K145" s="25"/>
      <c r="L145" s="25"/>
    </row>
    <row r="146" spans="1:12" s="24" customFormat="1" ht="45">
      <c r="A146" s="78">
        <v>92779</v>
      </c>
      <c r="B146" s="62" t="s">
        <v>194</v>
      </c>
      <c r="C146" s="63" t="s">
        <v>816</v>
      </c>
      <c r="D146" s="62" t="s">
        <v>791</v>
      </c>
      <c r="E146" s="98">
        <v>196</v>
      </c>
      <c r="F146" s="65"/>
      <c r="G146" s="66"/>
      <c r="H146" s="67"/>
      <c r="J146" s="25"/>
      <c r="K146" s="25"/>
      <c r="L146" s="25"/>
    </row>
    <row r="147" spans="1:12" s="24" customFormat="1" ht="45">
      <c r="A147" s="78">
        <v>92780</v>
      </c>
      <c r="B147" s="62" t="s">
        <v>195</v>
      </c>
      <c r="C147" s="63" t="s">
        <v>817</v>
      </c>
      <c r="D147" s="62" t="s">
        <v>791</v>
      </c>
      <c r="E147" s="99">
        <v>186</v>
      </c>
      <c r="F147" s="65"/>
      <c r="G147" s="66"/>
      <c r="H147" s="67"/>
      <c r="J147" s="25"/>
      <c r="K147" s="25"/>
      <c r="L147" s="25"/>
    </row>
    <row r="148" spans="1:12" s="24" customFormat="1" ht="45">
      <c r="A148" s="78">
        <v>92781</v>
      </c>
      <c r="B148" s="62" t="s">
        <v>196</v>
      </c>
      <c r="C148" s="63" t="s">
        <v>820</v>
      </c>
      <c r="D148" s="62" t="s">
        <v>791</v>
      </c>
      <c r="E148" s="98">
        <v>79</v>
      </c>
      <c r="F148" s="65"/>
      <c r="G148" s="66"/>
      <c r="H148" s="67"/>
      <c r="J148" s="25"/>
      <c r="K148" s="25"/>
      <c r="L148" s="25"/>
    </row>
    <row r="149" spans="1:12" s="24" customFormat="1" ht="30">
      <c r="A149" s="78">
        <v>96557</v>
      </c>
      <c r="B149" s="62" t="s">
        <v>197</v>
      </c>
      <c r="C149" s="63" t="s">
        <v>198</v>
      </c>
      <c r="D149" s="62" t="s">
        <v>166</v>
      </c>
      <c r="E149" s="99">
        <v>17.7</v>
      </c>
      <c r="F149" s="65"/>
      <c r="G149" s="66"/>
      <c r="H149" s="67"/>
      <c r="J149" s="25"/>
      <c r="K149" s="25"/>
      <c r="L149" s="25"/>
    </row>
    <row r="150" spans="1:12" s="24" customFormat="1">
      <c r="A150" s="78"/>
      <c r="B150" s="93" t="s">
        <v>199</v>
      </c>
      <c r="C150" s="94" t="s">
        <v>200</v>
      </c>
      <c r="D150" s="62"/>
      <c r="E150" s="98"/>
      <c r="F150" s="65"/>
      <c r="G150" s="66"/>
      <c r="H150" s="67"/>
      <c r="J150" s="25"/>
      <c r="K150" s="25"/>
      <c r="L150" s="25"/>
    </row>
    <row r="151" spans="1:12" s="24" customFormat="1" ht="30">
      <c r="A151" s="78">
        <v>92267</v>
      </c>
      <c r="B151" s="62" t="s">
        <v>201</v>
      </c>
      <c r="C151" s="63" t="s">
        <v>821</v>
      </c>
      <c r="D151" s="62" t="s">
        <v>212</v>
      </c>
      <c r="E151" s="99">
        <v>40.700000000000003</v>
      </c>
      <c r="F151" s="65"/>
      <c r="G151" s="66"/>
      <c r="H151" s="67"/>
      <c r="J151" s="25"/>
      <c r="K151" s="25"/>
      <c r="L151" s="25"/>
    </row>
    <row r="152" spans="1:12" s="24" customFormat="1" ht="45">
      <c r="A152" s="78">
        <v>92784</v>
      </c>
      <c r="B152" s="62" t="s">
        <v>202</v>
      </c>
      <c r="C152" s="63" t="s">
        <v>822</v>
      </c>
      <c r="D152" s="62" t="s">
        <v>791</v>
      </c>
      <c r="E152" s="98">
        <v>97</v>
      </c>
      <c r="F152" s="65"/>
      <c r="G152" s="66"/>
      <c r="H152" s="67"/>
      <c r="J152" s="25"/>
      <c r="K152" s="25"/>
      <c r="L152" s="25"/>
    </row>
    <row r="153" spans="1:12" s="24" customFormat="1" ht="45">
      <c r="A153" s="78">
        <v>92785</v>
      </c>
      <c r="B153" s="62" t="s">
        <v>203</v>
      </c>
      <c r="C153" s="63" t="s">
        <v>823</v>
      </c>
      <c r="D153" s="62" t="s">
        <v>791</v>
      </c>
      <c r="E153" s="98">
        <v>80</v>
      </c>
      <c r="F153" s="65"/>
      <c r="G153" s="66"/>
      <c r="H153" s="67"/>
      <c r="J153" s="25"/>
      <c r="K153" s="25"/>
      <c r="L153" s="25"/>
    </row>
    <row r="154" spans="1:12" s="24" customFormat="1" ht="45">
      <c r="A154" s="78">
        <v>92787</v>
      </c>
      <c r="B154" s="62" t="s">
        <v>204</v>
      </c>
      <c r="C154" s="63" t="s">
        <v>824</v>
      </c>
      <c r="D154" s="62" t="s">
        <v>791</v>
      </c>
      <c r="E154" s="98">
        <v>250</v>
      </c>
      <c r="F154" s="65"/>
      <c r="G154" s="66"/>
      <c r="H154" s="67"/>
      <c r="J154" s="25"/>
      <c r="K154" s="25"/>
      <c r="L154" s="25"/>
    </row>
    <row r="155" spans="1:12" s="24" customFormat="1" ht="45">
      <c r="A155" s="78">
        <v>92788</v>
      </c>
      <c r="B155" s="62" t="s">
        <v>205</v>
      </c>
      <c r="C155" s="63" t="s">
        <v>825</v>
      </c>
      <c r="D155" s="62" t="s">
        <v>791</v>
      </c>
      <c r="E155" s="98">
        <v>387</v>
      </c>
      <c r="F155" s="65"/>
      <c r="G155" s="66"/>
      <c r="H155" s="67"/>
      <c r="J155" s="25"/>
      <c r="K155" s="25"/>
      <c r="L155" s="25"/>
    </row>
    <row r="156" spans="1:12" s="24" customFormat="1" ht="30">
      <c r="A156" s="78">
        <v>96557</v>
      </c>
      <c r="B156" s="62" t="s">
        <v>206</v>
      </c>
      <c r="C156" s="63" t="s">
        <v>198</v>
      </c>
      <c r="D156" s="62" t="s">
        <v>166</v>
      </c>
      <c r="E156" s="98">
        <v>6.5</v>
      </c>
      <c r="F156" s="65"/>
      <c r="G156" s="66"/>
      <c r="H156" s="67"/>
      <c r="J156" s="25"/>
      <c r="K156" s="25"/>
      <c r="L156" s="25"/>
    </row>
    <row r="157" spans="1:12" s="24" customFormat="1" ht="30">
      <c r="A157" s="78">
        <v>101792</v>
      </c>
      <c r="B157" s="62" t="s">
        <v>207</v>
      </c>
      <c r="C157" s="63" t="s">
        <v>826</v>
      </c>
      <c r="D157" s="62" t="s">
        <v>166</v>
      </c>
      <c r="E157" s="98">
        <v>159.5</v>
      </c>
      <c r="F157" s="65"/>
      <c r="G157" s="66"/>
      <c r="H157" s="67"/>
      <c r="J157" s="25"/>
      <c r="K157" s="25"/>
      <c r="L157" s="25"/>
    </row>
    <row r="158" spans="1:12" s="24" customFormat="1">
      <c r="A158" s="78"/>
      <c r="B158" s="93" t="s">
        <v>208</v>
      </c>
      <c r="C158" s="94" t="s">
        <v>209</v>
      </c>
      <c r="D158" s="62"/>
      <c r="E158" s="99"/>
      <c r="F158" s="65"/>
      <c r="G158" s="66"/>
      <c r="H158" s="67"/>
      <c r="J158" s="25"/>
      <c r="K158" s="25"/>
      <c r="L158" s="25"/>
    </row>
    <row r="159" spans="1:12" s="24" customFormat="1" ht="30">
      <c r="A159" s="78" t="s">
        <v>53</v>
      </c>
      <c r="B159" s="62" t="s">
        <v>210</v>
      </c>
      <c r="C159" s="63" t="s">
        <v>211</v>
      </c>
      <c r="D159" s="62" t="s">
        <v>212</v>
      </c>
      <c r="E159" s="98">
        <v>74.3</v>
      </c>
      <c r="F159" s="65"/>
      <c r="G159" s="66"/>
      <c r="H159" s="67"/>
      <c r="J159" s="25"/>
      <c r="K159" s="25"/>
      <c r="L159" s="25"/>
    </row>
    <row r="160" spans="1:12" s="24" customFormat="1" ht="30">
      <c r="A160" s="78" t="s">
        <v>53</v>
      </c>
      <c r="B160" s="62" t="s">
        <v>213</v>
      </c>
      <c r="C160" s="63" t="s">
        <v>214</v>
      </c>
      <c r="D160" s="62" t="s">
        <v>212</v>
      </c>
      <c r="E160" s="98">
        <v>20.6</v>
      </c>
      <c r="F160" s="65"/>
      <c r="G160" s="66"/>
      <c r="H160" s="67"/>
      <c r="J160" s="25"/>
      <c r="K160" s="25"/>
      <c r="L160" s="25"/>
    </row>
    <row r="161" spans="1:12" s="24" customFormat="1" ht="30">
      <c r="A161" s="78" t="s">
        <v>53</v>
      </c>
      <c r="B161" s="62" t="s">
        <v>215</v>
      </c>
      <c r="C161" s="63" t="s">
        <v>216</v>
      </c>
      <c r="D161" s="62" t="s">
        <v>212</v>
      </c>
      <c r="E161" s="98">
        <v>29.4</v>
      </c>
      <c r="F161" s="65"/>
      <c r="G161" s="66"/>
      <c r="H161" s="67"/>
      <c r="J161" s="25"/>
      <c r="K161" s="25"/>
      <c r="L161" s="25"/>
    </row>
    <row r="162" spans="1:12" s="24" customFormat="1" ht="30">
      <c r="A162" s="78" t="s">
        <v>53</v>
      </c>
      <c r="B162" s="62" t="s">
        <v>217</v>
      </c>
      <c r="C162" s="63" t="s">
        <v>218</v>
      </c>
      <c r="D162" s="62" t="s">
        <v>212</v>
      </c>
      <c r="E162" s="98">
        <v>27.07</v>
      </c>
      <c r="F162" s="65"/>
      <c r="G162" s="66"/>
      <c r="H162" s="67"/>
      <c r="J162" s="25"/>
      <c r="K162" s="25"/>
      <c r="L162" s="25"/>
    </row>
    <row r="163" spans="1:12" s="24" customFormat="1" ht="30">
      <c r="A163" s="78" t="s">
        <v>53</v>
      </c>
      <c r="B163" s="62" t="s">
        <v>219</v>
      </c>
      <c r="C163" s="63" t="s">
        <v>220</v>
      </c>
      <c r="D163" s="62" t="s">
        <v>212</v>
      </c>
      <c r="E163" s="98">
        <v>36</v>
      </c>
      <c r="F163" s="65"/>
      <c r="G163" s="66"/>
      <c r="H163" s="67"/>
      <c r="J163" s="25"/>
      <c r="K163" s="25"/>
      <c r="L163" s="25"/>
    </row>
    <row r="164" spans="1:12" s="24" customFormat="1" ht="30">
      <c r="A164" s="78" t="s">
        <v>53</v>
      </c>
      <c r="B164" s="62" t="s">
        <v>221</v>
      </c>
      <c r="C164" s="63" t="s">
        <v>222</v>
      </c>
      <c r="D164" s="62" t="s">
        <v>212</v>
      </c>
      <c r="E164" s="98">
        <v>107.7</v>
      </c>
      <c r="F164" s="65"/>
      <c r="G164" s="66"/>
      <c r="H164" s="67"/>
      <c r="J164" s="25"/>
      <c r="K164" s="25"/>
      <c r="L164" s="25"/>
    </row>
    <row r="165" spans="1:12" s="24" customFormat="1" ht="30">
      <c r="A165" s="78" t="s">
        <v>53</v>
      </c>
      <c r="B165" s="62" t="s">
        <v>223</v>
      </c>
      <c r="C165" s="63" t="s">
        <v>224</v>
      </c>
      <c r="D165" s="62" t="s">
        <v>212</v>
      </c>
      <c r="E165" s="99">
        <v>44.3</v>
      </c>
      <c r="F165" s="65"/>
      <c r="G165" s="66"/>
      <c r="H165" s="67"/>
      <c r="J165" s="25"/>
      <c r="K165" s="25"/>
      <c r="L165" s="25"/>
    </row>
    <row r="166" spans="1:12" s="24" customFormat="1" ht="30">
      <c r="A166" s="100" t="s">
        <v>53</v>
      </c>
      <c r="B166" s="62" t="s">
        <v>225</v>
      </c>
      <c r="C166" s="63" t="s">
        <v>226</v>
      </c>
      <c r="D166" s="62" t="s">
        <v>212</v>
      </c>
      <c r="E166" s="99">
        <v>35.1</v>
      </c>
      <c r="F166" s="65"/>
      <c r="G166" s="66"/>
      <c r="H166" s="73"/>
      <c r="J166" s="25"/>
      <c r="K166" s="25"/>
      <c r="L166" s="25"/>
    </row>
    <row r="167" spans="1:12" s="24" customFormat="1" ht="15.75" thickBot="1">
      <c r="A167" s="41"/>
      <c r="B167" s="42"/>
      <c r="C167" s="43"/>
      <c r="D167" s="42"/>
      <c r="E167" s="44"/>
      <c r="F167" s="45"/>
      <c r="G167" s="45"/>
      <c r="H167" s="46"/>
      <c r="J167" s="25"/>
      <c r="K167" s="25"/>
      <c r="L167" s="25"/>
    </row>
    <row r="168" spans="1:12" s="24" customFormat="1" ht="15.75" thickBot="1">
      <c r="A168" s="74" t="s">
        <v>176</v>
      </c>
      <c r="B168" s="75"/>
      <c r="C168" s="75"/>
      <c r="D168" s="75"/>
      <c r="E168" s="75"/>
      <c r="F168" s="75"/>
      <c r="G168" s="76"/>
      <c r="H168" s="50"/>
      <c r="J168" s="25"/>
      <c r="K168" s="25"/>
      <c r="L168" s="25"/>
    </row>
    <row r="169" spans="1:12" s="24" customFormat="1">
      <c r="A169" s="51"/>
      <c r="B169" s="52"/>
      <c r="C169" s="52"/>
      <c r="D169" s="52"/>
      <c r="E169" s="52"/>
      <c r="F169" s="52"/>
      <c r="G169" s="52"/>
      <c r="H169" s="53"/>
      <c r="J169" s="25"/>
      <c r="K169" s="25"/>
      <c r="L169" s="25"/>
    </row>
    <row r="170" spans="1:12" s="24" customFormat="1">
      <c r="A170" s="235" t="s">
        <v>227</v>
      </c>
      <c r="B170" s="236"/>
      <c r="C170" s="26" t="s">
        <v>228</v>
      </c>
      <c r="D170" s="27"/>
      <c r="E170" s="28"/>
      <c r="F170" s="29"/>
      <c r="G170" s="30"/>
      <c r="H170" s="54"/>
      <c r="J170" s="25"/>
      <c r="K170" s="25"/>
      <c r="L170" s="25"/>
    </row>
    <row r="171" spans="1:12" s="24" customFormat="1" ht="45">
      <c r="A171" s="78">
        <v>87493</v>
      </c>
      <c r="B171" s="62" t="s">
        <v>229</v>
      </c>
      <c r="C171" s="63" t="s">
        <v>827</v>
      </c>
      <c r="D171" s="62" t="s">
        <v>212</v>
      </c>
      <c r="E171" s="98">
        <v>1038</v>
      </c>
      <c r="F171" s="65"/>
      <c r="G171" s="66"/>
      <c r="H171" s="67"/>
      <c r="J171" s="25"/>
      <c r="K171" s="25"/>
      <c r="L171" s="25"/>
    </row>
    <row r="172" spans="1:12" s="24" customFormat="1" ht="30">
      <c r="A172" s="78">
        <v>91222</v>
      </c>
      <c r="B172" s="62" t="s">
        <v>230</v>
      </c>
      <c r="C172" s="63" t="s">
        <v>828</v>
      </c>
      <c r="D172" s="62" t="s">
        <v>169</v>
      </c>
      <c r="E172" s="98">
        <v>350</v>
      </c>
      <c r="F172" s="65"/>
      <c r="G172" s="66"/>
      <c r="H172" s="67"/>
      <c r="J172" s="25"/>
      <c r="K172" s="25"/>
      <c r="L172" s="25"/>
    </row>
    <row r="173" spans="1:12" s="24" customFormat="1" ht="30" customHeight="1">
      <c r="A173" s="78">
        <v>90467</v>
      </c>
      <c r="B173" s="62" t="s">
        <v>231</v>
      </c>
      <c r="C173" s="63" t="s">
        <v>829</v>
      </c>
      <c r="D173" s="62" t="s">
        <v>169</v>
      </c>
      <c r="E173" s="98">
        <v>350</v>
      </c>
      <c r="F173" s="65"/>
      <c r="G173" s="66"/>
      <c r="H173" s="67"/>
      <c r="J173" s="25"/>
      <c r="K173" s="25"/>
      <c r="L173" s="25"/>
    </row>
    <row r="174" spans="1:12" s="24" customFormat="1" ht="30">
      <c r="A174" s="78">
        <v>93200</v>
      </c>
      <c r="B174" s="62" t="s">
        <v>232</v>
      </c>
      <c r="C174" s="63" t="s">
        <v>830</v>
      </c>
      <c r="D174" s="62" t="s">
        <v>169</v>
      </c>
      <c r="E174" s="98">
        <v>252.95</v>
      </c>
      <c r="F174" s="65"/>
      <c r="G174" s="66"/>
      <c r="H174" s="67"/>
      <c r="J174" s="25"/>
      <c r="K174" s="25"/>
      <c r="L174" s="25"/>
    </row>
    <row r="175" spans="1:12" s="24" customFormat="1">
      <c r="A175" s="95">
        <v>93182</v>
      </c>
      <c r="B175" s="62" t="s">
        <v>233</v>
      </c>
      <c r="C175" s="63" t="s">
        <v>831</v>
      </c>
      <c r="D175" s="62" t="s">
        <v>169</v>
      </c>
      <c r="E175" s="98">
        <v>36.5</v>
      </c>
      <c r="F175" s="65"/>
      <c r="G175" s="66"/>
      <c r="H175" s="67"/>
      <c r="J175" s="25"/>
      <c r="K175" s="25"/>
      <c r="L175" s="25"/>
    </row>
    <row r="176" spans="1:12" s="24" customFormat="1">
      <c r="A176" s="95">
        <v>93183</v>
      </c>
      <c r="B176" s="62" t="s">
        <v>234</v>
      </c>
      <c r="C176" s="63" t="s">
        <v>832</v>
      </c>
      <c r="D176" s="62" t="s">
        <v>169</v>
      </c>
      <c r="E176" s="98">
        <v>29.8</v>
      </c>
      <c r="F176" s="65"/>
      <c r="G176" s="66"/>
      <c r="H176" s="67"/>
      <c r="J176" s="25"/>
      <c r="K176" s="25"/>
      <c r="L176" s="25"/>
    </row>
    <row r="177" spans="1:12" s="24" customFormat="1">
      <c r="A177" s="95">
        <v>93184</v>
      </c>
      <c r="B177" s="62" t="s">
        <v>235</v>
      </c>
      <c r="C177" s="63" t="s">
        <v>833</v>
      </c>
      <c r="D177" s="62" t="s">
        <v>169</v>
      </c>
      <c r="E177" s="98">
        <v>40.099999999999994</v>
      </c>
      <c r="F177" s="65"/>
      <c r="G177" s="66"/>
      <c r="H177" s="67"/>
      <c r="J177" s="25"/>
      <c r="K177" s="25"/>
      <c r="L177" s="25"/>
    </row>
    <row r="178" spans="1:12" s="24" customFormat="1">
      <c r="A178" s="95">
        <v>93185</v>
      </c>
      <c r="B178" s="62" t="s">
        <v>236</v>
      </c>
      <c r="C178" s="63" t="s">
        <v>834</v>
      </c>
      <c r="D178" s="62" t="s">
        <v>169</v>
      </c>
      <c r="E178" s="98">
        <v>15.2</v>
      </c>
      <c r="F178" s="65"/>
      <c r="G178" s="66"/>
      <c r="H178" s="67"/>
      <c r="J178" s="25"/>
      <c r="K178" s="25"/>
      <c r="L178" s="25"/>
    </row>
    <row r="179" spans="1:12" s="24" customFormat="1">
      <c r="A179" s="95">
        <v>93194</v>
      </c>
      <c r="B179" s="62" t="s">
        <v>237</v>
      </c>
      <c r="C179" s="63" t="s">
        <v>835</v>
      </c>
      <c r="D179" s="62" t="s">
        <v>169</v>
      </c>
      <c r="E179" s="98">
        <v>36.5</v>
      </c>
      <c r="F179" s="65"/>
      <c r="G179" s="66"/>
      <c r="H179" s="67"/>
      <c r="J179" s="25"/>
      <c r="K179" s="25"/>
      <c r="L179" s="25"/>
    </row>
    <row r="180" spans="1:12" s="24" customFormat="1" ht="20.25" customHeight="1">
      <c r="A180" s="101">
        <v>93195</v>
      </c>
      <c r="B180" s="62" t="s">
        <v>238</v>
      </c>
      <c r="C180" s="63" t="s">
        <v>836</v>
      </c>
      <c r="D180" s="84" t="s">
        <v>169</v>
      </c>
      <c r="E180" s="102">
        <v>29.8</v>
      </c>
      <c r="F180" s="86"/>
      <c r="G180" s="87"/>
      <c r="H180" s="73"/>
      <c r="J180" s="25"/>
      <c r="K180" s="25"/>
      <c r="L180" s="25"/>
    </row>
    <row r="181" spans="1:12" s="24" customFormat="1" ht="15.75" thickBot="1">
      <c r="A181" s="41"/>
      <c r="B181" s="42"/>
      <c r="C181" s="43"/>
      <c r="D181" s="42"/>
      <c r="E181" s="44"/>
      <c r="F181" s="45"/>
      <c r="G181" s="45"/>
      <c r="H181" s="46"/>
      <c r="J181" s="25"/>
      <c r="K181" s="25"/>
      <c r="L181" s="25"/>
    </row>
    <row r="182" spans="1:12" s="24" customFormat="1" ht="15.75" thickBot="1">
      <c r="A182" s="74" t="s">
        <v>837</v>
      </c>
      <c r="B182" s="75"/>
      <c r="C182" s="75"/>
      <c r="D182" s="75"/>
      <c r="E182" s="75"/>
      <c r="F182" s="75"/>
      <c r="G182" s="76"/>
      <c r="H182" s="50"/>
      <c r="J182" s="25"/>
      <c r="K182" s="25"/>
      <c r="L182" s="25"/>
    </row>
    <row r="183" spans="1:12" s="24" customFormat="1">
      <c r="A183" s="51"/>
      <c r="B183" s="52"/>
      <c r="C183" s="52"/>
      <c r="D183" s="52"/>
      <c r="E183" s="52"/>
      <c r="F183" s="52"/>
      <c r="G183" s="52"/>
      <c r="H183" s="53"/>
      <c r="J183" s="25"/>
      <c r="K183" s="25"/>
      <c r="L183" s="25"/>
    </row>
    <row r="184" spans="1:12" s="24" customFormat="1">
      <c r="A184" s="235" t="s">
        <v>239</v>
      </c>
      <c r="B184" s="236"/>
      <c r="C184" s="26" t="s">
        <v>240</v>
      </c>
      <c r="D184" s="27"/>
      <c r="E184" s="28"/>
      <c r="F184" s="29"/>
      <c r="G184" s="30"/>
      <c r="H184" s="54"/>
      <c r="J184" s="25"/>
      <c r="K184" s="25"/>
      <c r="L184" s="25"/>
    </row>
    <row r="185" spans="1:12" s="24" customFormat="1" ht="30">
      <c r="A185" s="77">
        <v>87879</v>
      </c>
      <c r="B185" s="56" t="s">
        <v>241</v>
      </c>
      <c r="C185" s="57" t="s">
        <v>838</v>
      </c>
      <c r="D185" s="56" t="s">
        <v>212</v>
      </c>
      <c r="E185" s="103">
        <v>2076</v>
      </c>
      <c r="F185" s="59"/>
      <c r="G185" s="38"/>
      <c r="H185" s="67"/>
      <c r="J185" s="25"/>
      <c r="K185" s="25"/>
      <c r="L185" s="25"/>
    </row>
    <row r="186" spans="1:12" s="24" customFormat="1" ht="30">
      <c r="A186" s="81" t="s">
        <v>242</v>
      </c>
      <c r="B186" s="62" t="s">
        <v>243</v>
      </c>
      <c r="C186" s="63" t="s">
        <v>839</v>
      </c>
      <c r="D186" s="62" t="s">
        <v>212</v>
      </c>
      <c r="E186" s="98">
        <v>437.36799999999999</v>
      </c>
      <c r="F186" s="65"/>
      <c r="G186" s="66"/>
      <c r="H186" s="67"/>
      <c r="J186" s="25"/>
      <c r="K186" s="25"/>
      <c r="L186" s="25"/>
    </row>
    <row r="187" spans="1:12" s="24" customFormat="1" ht="45">
      <c r="A187" s="104">
        <v>87529</v>
      </c>
      <c r="B187" s="62" t="s">
        <v>244</v>
      </c>
      <c r="C187" s="63" t="s">
        <v>840</v>
      </c>
      <c r="D187" s="62" t="s">
        <v>212</v>
      </c>
      <c r="E187" s="99">
        <v>1796</v>
      </c>
      <c r="F187" s="65"/>
      <c r="G187" s="66"/>
      <c r="H187" s="67"/>
      <c r="J187" s="25"/>
      <c r="K187" s="25"/>
      <c r="L187" s="25"/>
    </row>
    <row r="188" spans="1:12" s="24" customFormat="1" ht="60">
      <c r="A188" s="81">
        <v>87550</v>
      </c>
      <c r="B188" s="62" t="s">
        <v>245</v>
      </c>
      <c r="C188" s="63" t="s">
        <v>841</v>
      </c>
      <c r="D188" s="62" t="s">
        <v>212</v>
      </c>
      <c r="E188" s="98">
        <v>280</v>
      </c>
      <c r="F188" s="65"/>
      <c r="G188" s="66"/>
      <c r="H188" s="67"/>
      <c r="J188" s="25"/>
      <c r="K188" s="25"/>
      <c r="L188" s="25"/>
    </row>
    <row r="189" spans="1:12" s="24" customFormat="1" ht="45">
      <c r="A189" s="81">
        <v>87265</v>
      </c>
      <c r="B189" s="62" t="s">
        <v>246</v>
      </c>
      <c r="C189" s="63" t="s">
        <v>842</v>
      </c>
      <c r="D189" s="62" t="s">
        <v>212</v>
      </c>
      <c r="E189" s="99">
        <v>280</v>
      </c>
      <c r="F189" s="65"/>
      <c r="G189" s="66"/>
      <c r="H189" s="67"/>
      <c r="J189" s="25"/>
      <c r="K189" s="25"/>
      <c r="L189" s="25"/>
    </row>
    <row r="190" spans="1:12" s="24" customFormat="1">
      <c r="A190" s="72">
        <v>96109</v>
      </c>
      <c r="B190" s="62" t="s">
        <v>247</v>
      </c>
      <c r="C190" s="63" t="s">
        <v>843</v>
      </c>
      <c r="D190" s="62" t="s">
        <v>212</v>
      </c>
      <c r="E190" s="98">
        <v>5.0999999999999996</v>
      </c>
      <c r="F190" s="65"/>
      <c r="G190" s="66"/>
      <c r="H190" s="73"/>
      <c r="J190" s="25"/>
      <c r="K190" s="25"/>
      <c r="L190" s="25"/>
    </row>
    <row r="191" spans="1:12" s="24" customFormat="1" ht="15.75" thickBot="1">
      <c r="A191" s="41"/>
      <c r="B191" s="42"/>
      <c r="C191" s="43"/>
      <c r="D191" s="42"/>
      <c r="E191" s="44"/>
      <c r="F191" s="45"/>
      <c r="G191" s="45"/>
      <c r="H191" s="46"/>
      <c r="J191" s="25"/>
      <c r="K191" s="25"/>
      <c r="L191" s="25"/>
    </row>
    <row r="192" spans="1:12" s="24" customFormat="1" ht="15.75" thickBot="1">
      <c r="A192" s="74" t="s">
        <v>844</v>
      </c>
      <c r="B192" s="75"/>
      <c r="C192" s="75"/>
      <c r="D192" s="75"/>
      <c r="E192" s="75"/>
      <c r="F192" s="75"/>
      <c r="G192" s="76"/>
      <c r="H192" s="50"/>
      <c r="J192" s="25"/>
      <c r="K192" s="25"/>
      <c r="L192" s="25"/>
    </row>
    <row r="193" spans="1:12" s="24" customFormat="1">
      <c r="A193" s="51"/>
      <c r="B193" s="52"/>
      <c r="C193" s="52"/>
      <c r="D193" s="52"/>
      <c r="E193" s="52"/>
      <c r="F193" s="52"/>
      <c r="G193" s="52"/>
      <c r="H193" s="53"/>
      <c r="J193" s="25"/>
      <c r="K193" s="25"/>
      <c r="L193" s="25"/>
    </row>
    <row r="194" spans="1:12" s="24" customFormat="1">
      <c r="A194" s="235" t="s">
        <v>248</v>
      </c>
      <c r="B194" s="236"/>
      <c r="C194" s="26" t="s">
        <v>249</v>
      </c>
      <c r="D194" s="27"/>
      <c r="E194" s="28"/>
      <c r="F194" s="29"/>
      <c r="G194" s="30"/>
      <c r="H194" s="54"/>
      <c r="J194" s="25"/>
      <c r="K194" s="25"/>
      <c r="L194" s="25"/>
    </row>
    <row r="195" spans="1:12" s="24" customFormat="1" ht="30">
      <c r="A195" s="77">
        <v>87642</v>
      </c>
      <c r="B195" s="56" t="s">
        <v>250</v>
      </c>
      <c r="C195" s="57" t="s">
        <v>845</v>
      </c>
      <c r="D195" s="56" t="s">
        <v>212</v>
      </c>
      <c r="E195" s="103">
        <v>380</v>
      </c>
      <c r="F195" s="59"/>
      <c r="G195" s="38"/>
      <c r="H195" s="67"/>
      <c r="J195" s="25"/>
      <c r="K195" s="25"/>
      <c r="L195" s="25"/>
    </row>
    <row r="196" spans="1:12" s="24" customFormat="1" ht="30">
      <c r="A196" s="78">
        <v>87260</v>
      </c>
      <c r="B196" s="62" t="s">
        <v>251</v>
      </c>
      <c r="C196" s="63" t="s">
        <v>846</v>
      </c>
      <c r="D196" s="62" t="s">
        <v>212</v>
      </c>
      <c r="E196" s="98">
        <v>350</v>
      </c>
      <c r="F196" s="65"/>
      <c r="G196" s="66"/>
      <c r="H196" s="67"/>
      <c r="J196" s="25"/>
      <c r="K196" s="25"/>
      <c r="L196" s="25"/>
    </row>
    <row r="197" spans="1:12" s="24" customFormat="1" ht="45">
      <c r="A197" s="78" t="s">
        <v>252</v>
      </c>
      <c r="B197" s="56" t="s">
        <v>253</v>
      </c>
      <c r="C197" s="63" t="s">
        <v>847</v>
      </c>
      <c r="D197" s="62" t="s">
        <v>212</v>
      </c>
      <c r="E197" s="98">
        <v>30</v>
      </c>
      <c r="F197" s="65"/>
      <c r="G197" s="66"/>
      <c r="H197" s="67"/>
      <c r="J197" s="25"/>
      <c r="K197" s="25"/>
      <c r="L197" s="25"/>
    </row>
    <row r="198" spans="1:12" s="24" customFormat="1" ht="30">
      <c r="A198" s="78">
        <v>88648</v>
      </c>
      <c r="B198" s="62" t="s">
        <v>254</v>
      </c>
      <c r="C198" s="63" t="s">
        <v>848</v>
      </c>
      <c r="D198" s="62" t="s">
        <v>169</v>
      </c>
      <c r="E198" s="99">
        <v>365</v>
      </c>
      <c r="F198" s="65"/>
      <c r="G198" s="66"/>
      <c r="H198" s="67"/>
      <c r="J198" s="25"/>
      <c r="K198" s="25"/>
      <c r="L198" s="25"/>
    </row>
    <row r="199" spans="1:12" s="24" customFormat="1">
      <c r="A199" s="78">
        <v>98689</v>
      </c>
      <c r="B199" s="56" t="s">
        <v>255</v>
      </c>
      <c r="C199" s="63" t="s">
        <v>849</v>
      </c>
      <c r="D199" s="62" t="s">
        <v>169</v>
      </c>
      <c r="E199" s="99">
        <v>31.1</v>
      </c>
      <c r="F199" s="65"/>
      <c r="G199" s="66"/>
      <c r="H199" s="67"/>
      <c r="J199" s="25"/>
      <c r="K199" s="25"/>
      <c r="L199" s="25"/>
    </row>
    <row r="200" spans="1:12" s="24" customFormat="1" ht="30">
      <c r="A200" s="78">
        <v>101965</v>
      </c>
      <c r="B200" s="62" t="s">
        <v>256</v>
      </c>
      <c r="C200" s="63" t="s">
        <v>850</v>
      </c>
      <c r="D200" s="62" t="s">
        <v>169</v>
      </c>
      <c r="E200" s="98">
        <v>49</v>
      </c>
      <c r="F200" s="65"/>
      <c r="G200" s="66"/>
      <c r="H200" s="67"/>
      <c r="J200" s="25"/>
      <c r="K200" s="25"/>
      <c r="L200" s="25"/>
    </row>
    <row r="201" spans="1:12" s="24" customFormat="1">
      <c r="A201" s="78" t="s">
        <v>257</v>
      </c>
      <c r="B201" s="56" t="s">
        <v>258</v>
      </c>
      <c r="C201" s="63" t="s">
        <v>851</v>
      </c>
      <c r="D201" s="62" t="s">
        <v>212</v>
      </c>
      <c r="E201" s="98">
        <v>93.200000000000017</v>
      </c>
      <c r="F201" s="65"/>
      <c r="G201" s="66"/>
      <c r="H201" s="67"/>
      <c r="J201" s="25"/>
      <c r="K201" s="25"/>
      <c r="L201" s="25"/>
    </row>
    <row r="202" spans="1:12" s="24" customFormat="1" ht="30">
      <c r="A202" s="100">
        <v>98555</v>
      </c>
      <c r="B202" s="62" t="s">
        <v>259</v>
      </c>
      <c r="C202" s="63" t="s">
        <v>852</v>
      </c>
      <c r="D202" s="62" t="s">
        <v>212</v>
      </c>
      <c r="E202" s="98">
        <v>39</v>
      </c>
      <c r="F202" s="65"/>
      <c r="G202" s="66"/>
      <c r="H202" s="73"/>
      <c r="J202" s="25"/>
      <c r="K202" s="25"/>
      <c r="L202" s="25"/>
    </row>
    <row r="203" spans="1:12" s="24" customFormat="1" ht="15.75" thickBot="1">
      <c r="A203" s="41"/>
      <c r="B203" s="42"/>
      <c r="C203" s="43"/>
      <c r="D203" s="42"/>
      <c r="E203" s="44"/>
      <c r="F203" s="45"/>
      <c r="G203" s="45"/>
      <c r="H203" s="46"/>
      <c r="J203" s="25"/>
      <c r="K203" s="25"/>
      <c r="L203" s="25"/>
    </row>
    <row r="204" spans="1:12" s="24" customFormat="1" ht="15.75" thickBot="1">
      <c r="A204" s="74" t="s">
        <v>853</v>
      </c>
      <c r="B204" s="75"/>
      <c r="C204" s="75"/>
      <c r="D204" s="75"/>
      <c r="E204" s="75"/>
      <c r="F204" s="75"/>
      <c r="G204" s="76"/>
      <c r="H204" s="50"/>
      <c r="J204" s="25"/>
      <c r="K204" s="25"/>
      <c r="L204" s="25"/>
    </row>
    <row r="205" spans="1:12" s="24" customFormat="1">
      <c r="A205" s="51"/>
      <c r="B205" s="52"/>
      <c r="C205" s="52"/>
      <c r="D205" s="52"/>
      <c r="E205" s="52"/>
      <c r="F205" s="52"/>
      <c r="G205" s="52"/>
      <c r="H205" s="53"/>
      <c r="J205" s="25"/>
      <c r="K205" s="25"/>
      <c r="L205" s="25"/>
    </row>
    <row r="206" spans="1:12" s="24" customFormat="1">
      <c r="A206" s="235">
        <v>10</v>
      </c>
      <c r="B206" s="236"/>
      <c r="C206" s="26" t="s">
        <v>260</v>
      </c>
      <c r="D206" s="27"/>
      <c r="E206" s="28"/>
      <c r="F206" s="29"/>
      <c r="G206" s="30"/>
      <c r="H206" s="54"/>
      <c r="J206" s="25"/>
      <c r="K206" s="25"/>
      <c r="L206" s="25"/>
    </row>
    <row r="207" spans="1:12" s="24" customFormat="1">
      <c r="A207" s="105">
        <v>88485</v>
      </c>
      <c r="B207" s="56" t="s">
        <v>261</v>
      </c>
      <c r="C207" s="57" t="s">
        <v>854</v>
      </c>
      <c r="D207" s="56" t="s">
        <v>212</v>
      </c>
      <c r="E207" s="103">
        <v>2076</v>
      </c>
      <c r="F207" s="59"/>
      <c r="G207" s="38"/>
      <c r="H207" s="67"/>
      <c r="J207" s="25"/>
      <c r="K207" s="25"/>
      <c r="L207" s="25"/>
    </row>
    <row r="208" spans="1:12" s="24" customFormat="1">
      <c r="A208" s="106">
        <v>88484</v>
      </c>
      <c r="B208" s="62" t="s">
        <v>262</v>
      </c>
      <c r="C208" s="63" t="s">
        <v>855</v>
      </c>
      <c r="D208" s="62" t="s">
        <v>212</v>
      </c>
      <c r="E208" s="99">
        <v>437.36799999999999</v>
      </c>
      <c r="F208" s="65"/>
      <c r="G208" s="66"/>
      <c r="H208" s="67"/>
      <c r="J208" s="25"/>
      <c r="K208" s="25"/>
      <c r="L208" s="25"/>
    </row>
    <row r="209" spans="1:12" s="24" customFormat="1" ht="30">
      <c r="A209" s="107">
        <v>88488</v>
      </c>
      <c r="B209" s="56" t="s">
        <v>263</v>
      </c>
      <c r="C209" s="63" t="s">
        <v>856</v>
      </c>
      <c r="D209" s="62" t="s">
        <v>212</v>
      </c>
      <c r="E209" s="98">
        <v>437.36799999999999</v>
      </c>
      <c r="F209" s="65"/>
      <c r="G209" s="66"/>
      <c r="H209" s="67"/>
      <c r="J209" s="25"/>
      <c r="K209" s="25"/>
      <c r="L209" s="25"/>
    </row>
    <row r="210" spans="1:12" s="24" customFormat="1" ht="30">
      <c r="A210" s="106">
        <v>88489</v>
      </c>
      <c r="B210" s="62" t="s">
        <v>264</v>
      </c>
      <c r="C210" s="63" t="s">
        <v>857</v>
      </c>
      <c r="D210" s="62" t="s">
        <v>212</v>
      </c>
      <c r="E210" s="98">
        <v>2076</v>
      </c>
      <c r="F210" s="65"/>
      <c r="G210" s="66"/>
      <c r="H210" s="67"/>
      <c r="J210" s="25"/>
      <c r="K210" s="25"/>
      <c r="L210" s="25"/>
    </row>
    <row r="211" spans="1:12" s="24" customFormat="1" ht="30">
      <c r="A211" s="106" t="s">
        <v>265</v>
      </c>
      <c r="B211" s="56" t="s">
        <v>266</v>
      </c>
      <c r="C211" s="63" t="s">
        <v>858</v>
      </c>
      <c r="D211" s="62" t="s">
        <v>212</v>
      </c>
      <c r="E211" s="99">
        <v>312.16999999999996</v>
      </c>
      <c r="F211" s="65"/>
      <c r="G211" s="66"/>
      <c r="H211" s="67"/>
      <c r="J211" s="25"/>
      <c r="K211" s="25"/>
      <c r="L211" s="25"/>
    </row>
    <row r="212" spans="1:12" s="24" customFormat="1">
      <c r="A212" s="106">
        <v>88497</v>
      </c>
      <c r="B212" s="62" t="s">
        <v>267</v>
      </c>
      <c r="C212" s="63" t="s">
        <v>859</v>
      </c>
      <c r="D212" s="62" t="s">
        <v>212</v>
      </c>
      <c r="E212" s="98">
        <v>2513.3679999999999</v>
      </c>
      <c r="F212" s="65"/>
      <c r="G212" s="66"/>
      <c r="H212" s="67"/>
      <c r="J212" s="25"/>
      <c r="K212" s="25"/>
      <c r="L212" s="25"/>
    </row>
    <row r="213" spans="1:12" s="24" customFormat="1">
      <c r="A213" s="108" t="s">
        <v>268</v>
      </c>
      <c r="B213" s="56" t="s">
        <v>269</v>
      </c>
      <c r="C213" s="63" t="s">
        <v>270</v>
      </c>
      <c r="D213" s="62" t="s">
        <v>212</v>
      </c>
      <c r="E213" s="99">
        <v>56.243499999999997</v>
      </c>
      <c r="F213" s="65"/>
      <c r="G213" s="66"/>
      <c r="H213" s="73"/>
      <c r="J213" s="25"/>
      <c r="K213" s="25"/>
      <c r="L213" s="25"/>
    </row>
    <row r="214" spans="1:12" s="24" customFormat="1" ht="15.75" thickBot="1">
      <c r="A214" s="41"/>
      <c r="B214" s="42"/>
      <c r="C214" s="43"/>
      <c r="D214" s="42"/>
      <c r="E214" s="44"/>
      <c r="F214" s="45"/>
      <c r="G214" s="45"/>
      <c r="H214" s="46"/>
      <c r="J214" s="25"/>
      <c r="K214" s="25"/>
      <c r="L214" s="25"/>
    </row>
    <row r="215" spans="1:12" s="24" customFormat="1" ht="15" customHeight="1" thickBot="1">
      <c r="A215" s="74" t="s">
        <v>860</v>
      </c>
      <c r="B215" s="75"/>
      <c r="C215" s="75"/>
      <c r="D215" s="75"/>
      <c r="E215" s="75"/>
      <c r="F215" s="75"/>
      <c r="G215" s="76"/>
      <c r="H215" s="50"/>
      <c r="J215" s="25"/>
      <c r="K215" s="25"/>
      <c r="L215" s="25"/>
    </row>
    <row r="216" spans="1:12" s="24" customFormat="1">
      <c r="A216" s="109"/>
      <c r="B216" s="110"/>
      <c r="C216" s="110"/>
      <c r="D216" s="110"/>
      <c r="E216" s="110"/>
      <c r="F216" s="110"/>
      <c r="G216" s="110"/>
      <c r="H216" s="53"/>
      <c r="J216" s="25"/>
      <c r="K216" s="25"/>
      <c r="L216" s="25"/>
    </row>
    <row r="217" spans="1:12" s="24" customFormat="1">
      <c r="A217" s="235">
        <v>11</v>
      </c>
      <c r="B217" s="236"/>
      <c r="C217" s="26" t="s">
        <v>271</v>
      </c>
      <c r="D217" s="27"/>
      <c r="E217" s="28"/>
      <c r="F217" s="29"/>
      <c r="G217" s="30"/>
      <c r="H217" s="54"/>
      <c r="J217" s="25"/>
      <c r="K217" s="25"/>
      <c r="L217" s="25"/>
    </row>
    <row r="218" spans="1:12" s="24" customFormat="1" ht="45">
      <c r="A218" s="111">
        <v>92542</v>
      </c>
      <c r="B218" s="62" t="s">
        <v>272</v>
      </c>
      <c r="C218" s="63" t="s">
        <v>861</v>
      </c>
      <c r="D218" s="62" t="s">
        <v>212</v>
      </c>
      <c r="E218" s="98">
        <v>389</v>
      </c>
      <c r="F218" s="65"/>
      <c r="G218" s="66"/>
      <c r="H218" s="67"/>
      <c r="J218" s="25"/>
      <c r="K218" s="25"/>
      <c r="L218" s="25"/>
    </row>
    <row r="219" spans="1:12" s="24" customFormat="1" ht="30">
      <c r="A219" s="111">
        <v>94204</v>
      </c>
      <c r="B219" s="62" t="s">
        <v>273</v>
      </c>
      <c r="C219" s="63" t="s">
        <v>862</v>
      </c>
      <c r="D219" s="62" t="s">
        <v>212</v>
      </c>
      <c r="E219" s="98">
        <v>389</v>
      </c>
      <c r="F219" s="65"/>
      <c r="G219" s="66"/>
      <c r="H219" s="67"/>
      <c r="J219" s="25"/>
      <c r="K219" s="25"/>
      <c r="L219" s="25"/>
    </row>
    <row r="220" spans="1:12" s="24" customFormat="1" ht="15" customHeight="1">
      <c r="A220" s="111">
        <v>94231</v>
      </c>
      <c r="B220" s="62" t="s">
        <v>274</v>
      </c>
      <c r="C220" s="63" t="s">
        <v>863</v>
      </c>
      <c r="D220" s="62" t="s">
        <v>169</v>
      </c>
      <c r="E220" s="98">
        <v>108.1</v>
      </c>
      <c r="F220" s="65"/>
      <c r="G220" s="66"/>
      <c r="H220" s="67"/>
      <c r="J220" s="25"/>
      <c r="K220" s="25"/>
      <c r="L220" s="25"/>
    </row>
    <row r="221" spans="1:12" s="24" customFormat="1" ht="30" customHeight="1">
      <c r="A221" s="111">
        <v>94228</v>
      </c>
      <c r="B221" s="62" t="s">
        <v>275</v>
      </c>
      <c r="C221" s="63" t="s">
        <v>864</v>
      </c>
      <c r="D221" s="62" t="s">
        <v>169</v>
      </c>
      <c r="E221" s="98">
        <v>3.4</v>
      </c>
      <c r="F221" s="65"/>
      <c r="G221" s="66"/>
      <c r="H221" s="67"/>
      <c r="J221" s="25"/>
      <c r="K221" s="25"/>
      <c r="L221" s="25"/>
    </row>
    <row r="222" spans="1:12" s="24" customFormat="1" ht="30" customHeight="1">
      <c r="A222" s="111" t="s">
        <v>276</v>
      </c>
      <c r="B222" s="62" t="s">
        <v>277</v>
      </c>
      <c r="C222" s="63" t="s">
        <v>865</v>
      </c>
      <c r="D222" s="62" t="s">
        <v>169</v>
      </c>
      <c r="E222" s="98">
        <v>71.099999999999994</v>
      </c>
      <c r="F222" s="65"/>
      <c r="G222" s="66"/>
      <c r="H222" s="67"/>
      <c r="J222" s="25"/>
      <c r="K222" s="25"/>
      <c r="L222" s="25"/>
    </row>
    <row r="223" spans="1:12" s="24" customFormat="1" ht="30">
      <c r="A223" s="111" t="s">
        <v>278</v>
      </c>
      <c r="B223" s="62" t="s">
        <v>279</v>
      </c>
      <c r="C223" s="63" t="s">
        <v>866</v>
      </c>
      <c r="D223" s="62" t="s">
        <v>169</v>
      </c>
      <c r="E223" s="98">
        <v>137.47</v>
      </c>
      <c r="F223" s="65"/>
      <c r="G223" s="66"/>
      <c r="H223" s="67"/>
      <c r="J223" s="25"/>
      <c r="K223" s="25"/>
      <c r="L223" s="25"/>
    </row>
    <row r="224" spans="1:12" s="24" customFormat="1" ht="45">
      <c r="A224" s="111">
        <v>94221</v>
      </c>
      <c r="B224" s="62" t="s">
        <v>280</v>
      </c>
      <c r="C224" s="63" t="s">
        <v>867</v>
      </c>
      <c r="D224" s="62" t="s">
        <v>169</v>
      </c>
      <c r="E224" s="98">
        <v>42.95</v>
      </c>
      <c r="F224" s="65"/>
      <c r="G224" s="66"/>
      <c r="H224" s="67"/>
      <c r="J224" s="25"/>
      <c r="K224" s="25"/>
      <c r="L224" s="25"/>
    </row>
    <row r="225" spans="1:12" s="24" customFormat="1" ht="30">
      <c r="A225" s="101" t="s">
        <v>281</v>
      </c>
      <c r="B225" s="62" t="s">
        <v>282</v>
      </c>
      <c r="C225" s="63" t="s">
        <v>868</v>
      </c>
      <c r="D225" s="62" t="s">
        <v>773</v>
      </c>
      <c r="E225" s="98">
        <v>1</v>
      </c>
      <c r="F225" s="65"/>
      <c r="G225" s="66"/>
      <c r="H225" s="73"/>
      <c r="J225" s="25"/>
      <c r="K225" s="25"/>
      <c r="L225" s="25"/>
    </row>
    <row r="226" spans="1:12" s="24" customFormat="1" ht="15.75" thickBot="1">
      <c r="A226" s="112"/>
      <c r="B226" s="113"/>
      <c r="C226" s="114"/>
      <c r="D226" s="113"/>
      <c r="E226" s="115"/>
      <c r="F226" s="116"/>
      <c r="G226" s="116"/>
      <c r="H226" s="46"/>
      <c r="J226" s="25"/>
      <c r="K226" s="25"/>
      <c r="L226" s="25"/>
    </row>
    <row r="227" spans="1:12" s="24" customFormat="1" ht="15.75" thickBot="1">
      <c r="A227" s="74" t="s">
        <v>271</v>
      </c>
      <c r="B227" s="75"/>
      <c r="C227" s="75"/>
      <c r="D227" s="75"/>
      <c r="E227" s="75"/>
      <c r="F227" s="75"/>
      <c r="G227" s="76"/>
      <c r="H227" s="50"/>
      <c r="J227" s="25"/>
      <c r="K227" s="25"/>
      <c r="L227" s="25"/>
    </row>
    <row r="228" spans="1:12" s="24" customFormat="1">
      <c r="A228" s="109"/>
      <c r="B228" s="110"/>
      <c r="C228" s="110"/>
      <c r="D228" s="110"/>
      <c r="E228" s="110"/>
      <c r="F228" s="110"/>
      <c r="G228" s="110"/>
      <c r="H228" s="53"/>
      <c r="J228" s="25"/>
      <c r="K228" s="25"/>
      <c r="L228" s="25"/>
    </row>
    <row r="229" spans="1:12" s="24" customFormat="1">
      <c r="A229" s="235">
        <v>12</v>
      </c>
      <c r="B229" s="236"/>
      <c r="C229" s="26" t="s">
        <v>283</v>
      </c>
      <c r="D229" s="27"/>
      <c r="E229" s="28"/>
      <c r="F229" s="29"/>
      <c r="G229" s="30"/>
      <c r="H229" s="54"/>
      <c r="J229" s="25"/>
      <c r="K229" s="25"/>
      <c r="L229" s="25"/>
    </row>
    <row r="230" spans="1:12" s="24" customFormat="1">
      <c r="A230" s="117"/>
      <c r="B230" s="89" t="s">
        <v>284</v>
      </c>
      <c r="C230" s="90" t="s">
        <v>285</v>
      </c>
      <c r="D230" s="56"/>
      <c r="E230" s="103"/>
      <c r="F230" s="59"/>
      <c r="G230" s="38"/>
      <c r="H230" s="60"/>
      <c r="J230" s="25"/>
      <c r="K230" s="25"/>
      <c r="L230" s="25"/>
    </row>
    <row r="231" spans="1:12" s="24" customFormat="1" ht="60">
      <c r="A231" s="118">
        <v>90843</v>
      </c>
      <c r="B231" s="62" t="s">
        <v>286</v>
      </c>
      <c r="C231" s="63" t="s">
        <v>869</v>
      </c>
      <c r="D231" s="62" t="s">
        <v>174</v>
      </c>
      <c r="E231" s="98">
        <v>6</v>
      </c>
      <c r="F231" s="65"/>
      <c r="G231" s="66"/>
      <c r="H231" s="67"/>
      <c r="J231" s="25"/>
      <c r="K231" s="25"/>
      <c r="L231" s="25"/>
    </row>
    <row r="232" spans="1:12" s="24" customFormat="1" ht="60">
      <c r="A232" s="118">
        <v>90844</v>
      </c>
      <c r="B232" s="62" t="s">
        <v>287</v>
      </c>
      <c r="C232" s="63" t="s">
        <v>870</v>
      </c>
      <c r="D232" s="62" t="s">
        <v>174</v>
      </c>
      <c r="E232" s="98">
        <v>19</v>
      </c>
      <c r="F232" s="65"/>
      <c r="G232" s="66"/>
      <c r="H232" s="67"/>
      <c r="J232" s="25"/>
      <c r="K232" s="25"/>
      <c r="L232" s="25"/>
    </row>
    <row r="233" spans="1:12" s="24" customFormat="1">
      <c r="A233" s="118" t="s">
        <v>53</v>
      </c>
      <c r="B233" s="62" t="s">
        <v>288</v>
      </c>
      <c r="C233" s="63" t="s">
        <v>289</v>
      </c>
      <c r="D233" s="62" t="s">
        <v>174</v>
      </c>
      <c r="E233" s="98">
        <v>3</v>
      </c>
      <c r="F233" s="65"/>
      <c r="G233" s="66"/>
      <c r="H233" s="67"/>
      <c r="J233" s="25"/>
      <c r="K233" s="25"/>
      <c r="L233" s="25"/>
    </row>
    <row r="234" spans="1:12" s="24" customFormat="1">
      <c r="A234" s="118" t="s">
        <v>53</v>
      </c>
      <c r="B234" s="62" t="s">
        <v>290</v>
      </c>
      <c r="C234" s="63" t="s">
        <v>291</v>
      </c>
      <c r="D234" s="62" t="s">
        <v>174</v>
      </c>
      <c r="E234" s="98">
        <v>2</v>
      </c>
      <c r="F234" s="65"/>
      <c r="G234" s="66"/>
      <c r="H234" s="67"/>
      <c r="J234" s="25"/>
      <c r="K234" s="25"/>
      <c r="L234" s="25"/>
    </row>
    <row r="235" spans="1:12" s="24" customFormat="1">
      <c r="A235" s="118"/>
      <c r="B235" s="93" t="s">
        <v>292</v>
      </c>
      <c r="C235" s="94" t="s">
        <v>293</v>
      </c>
      <c r="D235" s="62"/>
      <c r="E235" s="98"/>
      <c r="F235" s="65"/>
      <c r="G235" s="66"/>
      <c r="H235" s="67"/>
      <c r="J235" s="25"/>
      <c r="K235" s="25"/>
      <c r="L235" s="25"/>
    </row>
    <row r="236" spans="1:12" s="24" customFormat="1" ht="45">
      <c r="A236" s="118" t="s">
        <v>53</v>
      </c>
      <c r="B236" s="62" t="s">
        <v>294</v>
      </c>
      <c r="C236" s="63" t="s">
        <v>295</v>
      </c>
      <c r="D236" s="62" t="s">
        <v>174</v>
      </c>
      <c r="E236" s="98">
        <v>16</v>
      </c>
      <c r="F236" s="65"/>
      <c r="G236" s="66"/>
      <c r="H236" s="67"/>
      <c r="J236" s="119"/>
      <c r="K236" s="25"/>
      <c r="L236" s="25"/>
    </row>
    <row r="237" spans="1:12" s="24" customFormat="1" ht="45">
      <c r="A237" s="118" t="s">
        <v>53</v>
      </c>
      <c r="B237" s="62" t="s">
        <v>296</v>
      </c>
      <c r="C237" s="63" t="s">
        <v>297</v>
      </c>
      <c r="D237" s="62" t="s">
        <v>174</v>
      </c>
      <c r="E237" s="98">
        <v>10</v>
      </c>
      <c r="F237" s="65"/>
      <c r="G237" s="66"/>
      <c r="H237" s="67"/>
      <c r="J237" s="119"/>
      <c r="K237" s="25"/>
      <c r="L237" s="25"/>
    </row>
    <row r="238" spans="1:12" s="24" customFormat="1" ht="45">
      <c r="A238" s="118" t="s">
        <v>53</v>
      </c>
      <c r="B238" s="62" t="s">
        <v>298</v>
      </c>
      <c r="C238" s="63" t="s">
        <v>299</v>
      </c>
      <c r="D238" s="62" t="s">
        <v>174</v>
      </c>
      <c r="E238" s="98">
        <v>1</v>
      </c>
      <c r="F238" s="65"/>
      <c r="G238" s="66"/>
      <c r="H238" s="67"/>
      <c r="J238" s="119"/>
      <c r="K238" s="25"/>
      <c r="L238" s="25"/>
    </row>
    <row r="239" spans="1:12" s="24" customFormat="1" ht="45">
      <c r="A239" s="118" t="s">
        <v>53</v>
      </c>
      <c r="B239" s="62" t="s">
        <v>300</v>
      </c>
      <c r="C239" s="63" t="s">
        <v>301</v>
      </c>
      <c r="D239" s="62" t="s">
        <v>174</v>
      </c>
      <c r="E239" s="98">
        <v>4</v>
      </c>
      <c r="F239" s="65"/>
      <c r="G239" s="66"/>
      <c r="H239" s="67"/>
      <c r="J239" s="119"/>
      <c r="K239" s="25"/>
      <c r="L239" s="25"/>
    </row>
    <row r="240" spans="1:12" s="24" customFormat="1" ht="45">
      <c r="A240" s="118" t="s">
        <v>53</v>
      </c>
      <c r="B240" s="62" t="s">
        <v>302</v>
      </c>
      <c r="C240" s="63" t="s">
        <v>303</v>
      </c>
      <c r="D240" s="62" t="s">
        <v>174</v>
      </c>
      <c r="E240" s="98">
        <v>1</v>
      </c>
      <c r="F240" s="65"/>
      <c r="G240" s="66"/>
      <c r="H240" s="67"/>
      <c r="J240" s="119"/>
      <c r="K240" s="25"/>
      <c r="L240" s="25"/>
    </row>
    <row r="241" spans="1:12" s="24" customFormat="1" ht="45">
      <c r="A241" s="118" t="s">
        <v>53</v>
      </c>
      <c r="B241" s="62" t="s">
        <v>304</v>
      </c>
      <c r="C241" s="63" t="s">
        <v>305</v>
      </c>
      <c r="D241" s="62" t="s">
        <v>174</v>
      </c>
      <c r="E241" s="98">
        <v>1</v>
      </c>
      <c r="F241" s="65"/>
      <c r="G241" s="66"/>
      <c r="H241" s="67"/>
      <c r="J241" s="119"/>
      <c r="K241" s="25"/>
      <c r="L241" s="25"/>
    </row>
    <row r="242" spans="1:12" s="24" customFormat="1" ht="45">
      <c r="A242" s="118" t="s">
        <v>306</v>
      </c>
      <c r="B242" s="62" t="s">
        <v>307</v>
      </c>
      <c r="C242" s="63" t="s">
        <v>871</v>
      </c>
      <c r="D242" s="62" t="s">
        <v>212</v>
      </c>
      <c r="E242" s="98">
        <v>1.5</v>
      </c>
      <c r="F242" s="65"/>
      <c r="G242" s="66"/>
      <c r="H242" s="67"/>
      <c r="J242" s="25"/>
      <c r="K242" s="25"/>
      <c r="L242" s="25"/>
    </row>
    <row r="243" spans="1:12" s="24" customFormat="1">
      <c r="A243" s="118" t="s">
        <v>53</v>
      </c>
      <c r="B243" s="62" t="s">
        <v>308</v>
      </c>
      <c r="C243" s="63" t="s">
        <v>309</v>
      </c>
      <c r="D243" s="62" t="s">
        <v>174</v>
      </c>
      <c r="E243" s="98">
        <v>1</v>
      </c>
      <c r="F243" s="65"/>
      <c r="G243" s="66"/>
      <c r="H243" s="67"/>
      <c r="J243" s="119"/>
      <c r="K243" s="25"/>
      <c r="L243" s="25"/>
    </row>
    <row r="244" spans="1:12" s="24" customFormat="1">
      <c r="A244" s="118" t="s">
        <v>53</v>
      </c>
      <c r="B244" s="62" t="s">
        <v>310</v>
      </c>
      <c r="C244" s="63" t="s">
        <v>311</v>
      </c>
      <c r="D244" s="62" t="s">
        <v>174</v>
      </c>
      <c r="E244" s="98">
        <v>1</v>
      </c>
      <c r="F244" s="65"/>
      <c r="G244" s="66"/>
      <c r="H244" s="67"/>
      <c r="J244" s="119"/>
      <c r="K244" s="25"/>
      <c r="L244" s="25"/>
    </row>
    <row r="245" spans="1:12" s="24" customFormat="1">
      <c r="A245" s="118" t="s">
        <v>53</v>
      </c>
      <c r="B245" s="62" t="s">
        <v>312</v>
      </c>
      <c r="C245" s="63" t="s">
        <v>313</v>
      </c>
      <c r="D245" s="62" t="s">
        <v>174</v>
      </c>
      <c r="E245" s="98">
        <v>1</v>
      </c>
      <c r="F245" s="65"/>
      <c r="G245" s="66"/>
      <c r="H245" s="67"/>
      <c r="J245" s="119"/>
      <c r="K245" s="25"/>
      <c r="L245" s="25"/>
    </row>
    <row r="246" spans="1:12" s="24" customFormat="1" ht="30">
      <c r="A246" s="118">
        <v>102219</v>
      </c>
      <c r="B246" s="62" t="s">
        <v>314</v>
      </c>
      <c r="C246" s="63" t="s">
        <v>872</v>
      </c>
      <c r="D246" s="62" t="s">
        <v>212</v>
      </c>
      <c r="E246" s="98">
        <v>45.990000000000009</v>
      </c>
      <c r="F246" s="65"/>
      <c r="G246" s="66"/>
      <c r="H246" s="67"/>
      <c r="J246" s="25"/>
      <c r="K246" s="25"/>
      <c r="L246" s="25"/>
    </row>
    <row r="247" spans="1:12" s="24" customFormat="1" ht="30">
      <c r="A247" s="118" t="s">
        <v>53</v>
      </c>
      <c r="B247" s="62" t="s">
        <v>315</v>
      </c>
      <c r="C247" s="63" t="s">
        <v>316</v>
      </c>
      <c r="D247" s="62" t="s">
        <v>174</v>
      </c>
      <c r="E247" s="98">
        <v>3</v>
      </c>
      <c r="F247" s="65"/>
      <c r="G247" s="66"/>
      <c r="H247" s="67"/>
      <c r="J247" s="25"/>
      <c r="K247" s="25"/>
      <c r="L247" s="25"/>
    </row>
    <row r="248" spans="1:12" s="24" customFormat="1" ht="30">
      <c r="A248" s="118" t="s">
        <v>53</v>
      </c>
      <c r="B248" s="62" t="s">
        <v>317</v>
      </c>
      <c r="C248" s="63" t="s">
        <v>318</v>
      </c>
      <c r="D248" s="62" t="s">
        <v>174</v>
      </c>
      <c r="E248" s="98">
        <v>1</v>
      </c>
      <c r="F248" s="65"/>
      <c r="G248" s="66"/>
      <c r="H248" s="67"/>
      <c r="J248" s="25"/>
      <c r="K248" s="25"/>
      <c r="L248" s="25"/>
    </row>
    <row r="249" spans="1:12" s="24" customFormat="1" ht="30">
      <c r="A249" s="120" t="s">
        <v>53</v>
      </c>
      <c r="B249" s="62" t="s">
        <v>319</v>
      </c>
      <c r="C249" s="63" t="s">
        <v>320</v>
      </c>
      <c r="D249" s="62" t="s">
        <v>174</v>
      </c>
      <c r="E249" s="98">
        <v>1</v>
      </c>
      <c r="F249" s="65"/>
      <c r="G249" s="66"/>
      <c r="H249" s="73"/>
      <c r="J249" s="25"/>
      <c r="K249" s="25"/>
      <c r="L249" s="25"/>
    </row>
    <row r="250" spans="1:12" s="24" customFormat="1" ht="15.75" thickBot="1">
      <c r="A250" s="112"/>
      <c r="B250" s="113"/>
      <c r="C250" s="114"/>
      <c r="D250" s="113"/>
      <c r="E250" s="115"/>
      <c r="F250" s="116"/>
      <c r="G250" s="116"/>
      <c r="H250" s="46"/>
      <c r="J250" s="25"/>
      <c r="K250" s="25"/>
      <c r="L250" s="25"/>
    </row>
    <row r="251" spans="1:12" s="24" customFormat="1" ht="15.75" thickBot="1">
      <c r="A251" s="74" t="s">
        <v>283</v>
      </c>
      <c r="B251" s="75"/>
      <c r="C251" s="75"/>
      <c r="D251" s="75"/>
      <c r="E251" s="75"/>
      <c r="F251" s="75"/>
      <c r="G251" s="76"/>
      <c r="H251" s="50"/>
      <c r="J251" s="25"/>
      <c r="K251" s="25"/>
      <c r="L251" s="25"/>
    </row>
    <row r="252" spans="1:12" s="24" customFormat="1">
      <c r="A252" s="109"/>
      <c r="B252" s="110"/>
      <c r="C252" s="110"/>
      <c r="D252" s="110"/>
      <c r="E252" s="110"/>
      <c r="F252" s="110"/>
      <c r="G252" s="110"/>
      <c r="H252" s="53"/>
      <c r="J252" s="25"/>
      <c r="K252" s="25"/>
      <c r="L252" s="25"/>
    </row>
    <row r="253" spans="1:12" s="24" customFormat="1">
      <c r="A253" s="235">
        <v>13</v>
      </c>
      <c r="B253" s="236"/>
      <c r="C253" s="121" t="s">
        <v>321</v>
      </c>
      <c r="D253" s="27"/>
      <c r="E253" s="28"/>
      <c r="F253" s="29"/>
      <c r="G253" s="30"/>
      <c r="H253" s="54"/>
      <c r="J253" s="25"/>
      <c r="K253" s="25"/>
      <c r="L253" s="25"/>
    </row>
    <row r="254" spans="1:12" s="24" customFormat="1">
      <c r="A254" s="106"/>
      <c r="B254" s="89" t="s">
        <v>322</v>
      </c>
      <c r="C254" s="90" t="s">
        <v>323</v>
      </c>
      <c r="D254" s="56"/>
      <c r="E254" s="103"/>
      <c r="F254" s="59"/>
      <c r="G254" s="38"/>
      <c r="H254" s="60"/>
      <c r="J254" s="25"/>
      <c r="K254" s="25"/>
      <c r="L254" s="25"/>
    </row>
    <row r="255" spans="1:12" s="24" customFormat="1">
      <c r="A255" s="106" t="s">
        <v>324</v>
      </c>
      <c r="B255" s="62" t="s">
        <v>325</v>
      </c>
      <c r="C255" s="63" t="s">
        <v>873</v>
      </c>
      <c r="D255" s="62" t="s">
        <v>174</v>
      </c>
      <c r="E255" s="98">
        <v>1</v>
      </c>
      <c r="F255" s="65"/>
      <c r="G255" s="66"/>
      <c r="H255" s="67"/>
      <c r="J255" s="25"/>
      <c r="K255" s="25"/>
      <c r="L255" s="25"/>
    </row>
    <row r="256" spans="1:12" s="24" customFormat="1" ht="45">
      <c r="A256" s="106">
        <v>94489</v>
      </c>
      <c r="B256" s="62" t="s">
        <v>326</v>
      </c>
      <c r="C256" s="63" t="s">
        <v>874</v>
      </c>
      <c r="D256" s="62" t="s">
        <v>174</v>
      </c>
      <c r="E256" s="98">
        <v>2</v>
      </c>
      <c r="F256" s="65"/>
      <c r="G256" s="66"/>
      <c r="H256" s="67"/>
      <c r="J256" s="25"/>
      <c r="K256" s="25"/>
      <c r="L256" s="25"/>
    </row>
    <row r="257" spans="1:12" s="24" customFormat="1" ht="30">
      <c r="A257" s="106">
        <v>89362</v>
      </c>
      <c r="B257" s="62" t="s">
        <v>327</v>
      </c>
      <c r="C257" s="63" t="s">
        <v>875</v>
      </c>
      <c r="D257" s="62" t="s">
        <v>174</v>
      </c>
      <c r="E257" s="98">
        <v>22</v>
      </c>
      <c r="F257" s="65"/>
      <c r="G257" s="66"/>
      <c r="H257" s="67"/>
      <c r="J257" s="25"/>
      <c r="K257" s="25"/>
      <c r="L257" s="25"/>
    </row>
    <row r="258" spans="1:12" s="24" customFormat="1" ht="30">
      <c r="A258" s="106">
        <v>89402</v>
      </c>
      <c r="B258" s="62" t="s">
        <v>328</v>
      </c>
      <c r="C258" s="63" t="s">
        <v>876</v>
      </c>
      <c r="D258" s="62" t="s">
        <v>169</v>
      </c>
      <c r="E258" s="98">
        <v>110.7</v>
      </c>
      <c r="F258" s="65"/>
      <c r="G258" s="66"/>
      <c r="H258" s="67"/>
      <c r="J258" s="25"/>
      <c r="K258" s="25"/>
      <c r="L258" s="25"/>
    </row>
    <row r="259" spans="1:12" s="24" customFormat="1" ht="30">
      <c r="A259" s="106">
        <v>89395</v>
      </c>
      <c r="B259" s="62" t="s">
        <v>329</v>
      </c>
      <c r="C259" s="63" t="s">
        <v>877</v>
      </c>
      <c r="D259" s="62" t="s">
        <v>174</v>
      </c>
      <c r="E259" s="98">
        <v>4</v>
      </c>
      <c r="F259" s="65"/>
      <c r="G259" s="66"/>
      <c r="H259" s="67"/>
      <c r="J259" s="25"/>
      <c r="K259" s="25"/>
      <c r="L259" s="25"/>
    </row>
    <row r="260" spans="1:12" s="24" customFormat="1">
      <c r="A260" s="106"/>
      <c r="B260" s="93" t="s">
        <v>330</v>
      </c>
      <c r="C260" s="94" t="s">
        <v>331</v>
      </c>
      <c r="D260" s="62"/>
      <c r="E260" s="98"/>
      <c r="F260" s="65"/>
      <c r="G260" s="66"/>
      <c r="H260" s="67"/>
      <c r="J260" s="25"/>
      <c r="K260" s="25"/>
      <c r="L260" s="25"/>
    </row>
    <row r="261" spans="1:12" s="24" customFormat="1">
      <c r="A261" s="106" t="s">
        <v>332</v>
      </c>
      <c r="B261" s="62" t="s">
        <v>333</v>
      </c>
      <c r="C261" s="63" t="s">
        <v>334</v>
      </c>
      <c r="D261" s="62" t="s">
        <v>174</v>
      </c>
      <c r="E261" s="98">
        <v>1</v>
      </c>
      <c r="F261" s="65"/>
      <c r="G261" s="66"/>
      <c r="H261" s="67"/>
      <c r="J261" s="25"/>
      <c r="K261" s="25"/>
      <c r="L261" s="25"/>
    </row>
    <row r="262" spans="1:12" s="24" customFormat="1" ht="60">
      <c r="A262" s="95" t="s">
        <v>335</v>
      </c>
      <c r="B262" s="62" t="s">
        <v>336</v>
      </c>
      <c r="C262" s="63" t="s">
        <v>878</v>
      </c>
      <c r="D262" s="62" t="s">
        <v>174</v>
      </c>
      <c r="E262" s="98">
        <v>11</v>
      </c>
      <c r="F262" s="65"/>
      <c r="G262" s="66"/>
      <c r="H262" s="67"/>
      <c r="J262" s="25"/>
      <c r="K262" s="25"/>
      <c r="L262" s="25"/>
    </row>
    <row r="263" spans="1:12" s="24" customFormat="1" ht="30">
      <c r="A263" s="106">
        <v>89707</v>
      </c>
      <c r="B263" s="62" t="s">
        <v>337</v>
      </c>
      <c r="C263" s="63" t="s">
        <v>879</v>
      </c>
      <c r="D263" s="62" t="s">
        <v>174</v>
      </c>
      <c r="E263" s="98">
        <v>24</v>
      </c>
      <c r="F263" s="65"/>
      <c r="G263" s="66"/>
      <c r="H263" s="67"/>
      <c r="J263" s="25"/>
      <c r="K263" s="25"/>
      <c r="L263" s="25"/>
    </row>
    <row r="264" spans="1:12" s="24" customFormat="1" ht="30">
      <c r="A264" s="78">
        <v>89495</v>
      </c>
      <c r="B264" s="62" t="s">
        <v>338</v>
      </c>
      <c r="C264" s="63" t="s">
        <v>880</v>
      </c>
      <c r="D264" s="62" t="s">
        <v>174</v>
      </c>
      <c r="E264" s="98">
        <v>6</v>
      </c>
      <c r="F264" s="65"/>
      <c r="G264" s="66"/>
      <c r="H264" s="67"/>
      <c r="J264" s="25"/>
      <c r="K264" s="25"/>
      <c r="L264" s="25"/>
    </row>
    <row r="265" spans="1:12" s="24" customFormat="1">
      <c r="A265" s="78" t="s">
        <v>339</v>
      </c>
      <c r="B265" s="62" t="s">
        <v>340</v>
      </c>
      <c r="C265" s="63" t="s">
        <v>881</v>
      </c>
      <c r="D265" s="62" t="s">
        <v>174</v>
      </c>
      <c r="E265" s="98">
        <v>21</v>
      </c>
      <c r="F265" s="65"/>
      <c r="G265" s="66"/>
      <c r="H265" s="67"/>
      <c r="J265" s="25"/>
      <c r="K265" s="25"/>
      <c r="L265" s="25"/>
    </row>
    <row r="266" spans="1:12" s="24" customFormat="1" ht="30">
      <c r="A266" s="78">
        <v>86877</v>
      </c>
      <c r="B266" s="62" t="s">
        <v>341</v>
      </c>
      <c r="C266" s="63" t="s">
        <v>882</v>
      </c>
      <c r="D266" s="62" t="s">
        <v>174</v>
      </c>
      <c r="E266" s="98">
        <v>7</v>
      </c>
      <c r="F266" s="65"/>
      <c r="G266" s="66"/>
      <c r="H266" s="67"/>
      <c r="J266" s="25"/>
      <c r="K266" s="25"/>
      <c r="L266" s="25"/>
    </row>
    <row r="267" spans="1:12" s="24" customFormat="1" ht="45">
      <c r="A267" s="78" t="s">
        <v>53</v>
      </c>
      <c r="B267" s="62" t="s">
        <v>342</v>
      </c>
      <c r="C267" s="63" t="s">
        <v>343</v>
      </c>
      <c r="D267" s="62" t="s">
        <v>174</v>
      </c>
      <c r="E267" s="98">
        <v>3</v>
      </c>
      <c r="F267" s="65"/>
      <c r="G267" s="66"/>
      <c r="H267" s="67"/>
      <c r="J267" s="25"/>
      <c r="K267" s="25"/>
      <c r="L267" s="25"/>
    </row>
    <row r="268" spans="1:12" s="24" customFormat="1" ht="45">
      <c r="A268" s="78">
        <v>89748</v>
      </c>
      <c r="B268" s="62" t="s">
        <v>344</v>
      </c>
      <c r="C268" s="63" t="s">
        <v>883</v>
      </c>
      <c r="D268" s="62" t="s">
        <v>174</v>
      </c>
      <c r="E268" s="98">
        <v>7</v>
      </c>
      <c r="F268" s="65"/>
      <c r="G268" s="66"/>
      <c r="H268" s="67"/>
      <c r="J268" s="25"/>
      <c r="K268" s="25"/>
      <c r="L268" s="25"/>
    </row>
    <row r="269" spans="1:12" s="24" customFormat="1" ht="45">
      <c r="A269" s="78">
        <v>89728</v>
      </c>
      <c r="B269" s="62" t="s">
        <v>345</v>
      </c>
      <c r="C269" s="63" t="s">
        <v>884</v>
      </c>
      <c r="D269" s="62" t="s">
        <v>174</v>
      </c>
      <c r="E269" s="98">
        <v>35</v>
      </c>
      <c r="F269" s="65"/>
      <c r="G269" s="66"/>
      <c r="H269" s="67"/>
      <c r="J269" s="25"/>
      <c r="K269" s="25"/>
      <c r="L269" s="25"/>
    </row>
    <row r="270" spans="1:12" s="24" customFormat="1" ht="45">
      <c r="A270" s="78">
        <v>89726</v>
      </c>
      <c r="B270" s="62" t="s">
        <v>346</v>
      </c>
      <c r="C270" s="63" t="s">
        <v>885</v>
      </c>
      <c r="D270" s="62" t="s">
        <v>174</v>
      </c>
      <c r="E270" s="98">
        <v>34</v>
      </c>
      <c r="F270" s="65"/>
      <c r="G270" s="66"/>
      <c r="H270" s="67"/>
      <c r="J270" s="25"/>
      <c r="K270" s="25"/>
      <c r="L270" s="25"/>
    </row>
    <row r="271" spans="1:12" s="24" customFormat="1" ht="45">
      <c r="A271" s="78">
        <v>89732</v>
      </c>
      <c r="B271" s="62" t="s">
        <v>347</v>
      </c>
      <c r="C271" s="63" t="s">
        <v>886</v>
      </c>
      <c r="D271" s="62" t="s">
        <v>174</v>
      </c>
      <c r="E271" s="98">
        <v>27</v>
      </c>
      <c r="F271" s="65"/>
      <c r="G271" s="66"/>
      <c r="H271" s="67"/>
      <c r="J271" s="25"/>
      <c r="K271" s="25"/>
      <c r="L271" s="25"/>
    </row>
    <row r="272" spans="1:12" s="24" customFormat="1" ht="45">
      <c r="A272" s="78">
        <v>89739</v>
      </c>
      <c r="B272" s="62" t="s">
        <v>348</v>
      </c>
      <c r="C272" s="63" t="s">
        <v>887</v>
      </c>
      <c r="D272" s="62" t="s">
        <v>174</v>
      </c>
      <c r="E272" s="98">
        <v>2</v>
      </c>
      <c r="F272" s="65"/>
      <c r="G272" s="66"/>
      <c r="H272" s="67"/>
      <c r="J272" s="25"/>
      <c r="K272" s="25"/>
      <c r="L272" s="25"/>
    </row>
    <row r="273" spans="1:12" s="24" customFormat="1" ht="45">
      <c r="A273" s="78">
        <v>89724</v>
      </c>
      <c r="B273" s="62" t="s">
        <v>349</v>
      </c>
      <c r="C273" s="63" t="s">
        <v>888</v>
      </c>
      <c r="D273" s="62" t="s">
        <v>174</v>
      </c>
      <c r="E273" s="98">
        <v>1</v>
      </c>
      <c r="F273" s="65"/>
      <c r="G273" s="66"/>
      <c r="H273" s="67"/>
      <c r="J273" s="25"/>
      <c r="K273" s="25"/>
      <c r="L273" s="25"/>
    </row>
    <row r="274" spans="1:12" s="24" customFormat="1" ht="45">
      <c r="A274" s="78">
        <v>89731</v>
      </c>
      <c r="B274" s="62" t="s">
        <v>350</v>
      </c>
      <c r="C274" s="63" t="s">
        <v>889</v>
      </c>
      <c r="D274" s="62" t="s">
        <v>174</v>
      </c>
      <c r="E274" s="98">
        <v>3</v>
      </c>
      <c r="F274" s="65"/>
      <c r="G274" s="66"/>
      <c r="H274" s="67"/>
      <c r="J274" s="25"/>
      <c r="K274" s="25"/>
      <c r="L274" s="25"/>
    </row>
    <row r="275" spans="1:12" s="24" customFormat="1" ht="45">
      <c r="A275" s="78" t="s">
        <v>53</v>
      </c>
      <c r="B275" s="62" t="s">
        <v>351</v>
      </c>
      <c r="C275" s="63" t="s">
        <v>352</v>
      </c>
      <c r="D275" s="62" t="s">
        <v>174</v>
      </c>
      <c r="E275" s="98">
        <v>29</v>
      </c>
      <c r="F275" s="65"/>
      <c r="G275" s="66"/>
      <c r="H275" s="67"/>
      <c r="J275" s="25"/>
      <c r="K275" s="25"/>
      <c r="L275" s="25"/>
    </row>
    <row r="276" spans="1:12" s="24" customFormat="1" ht="30">
      <c r="A276" s="78" t="s">
        <v>53</v>
      </c>
      <c r="B276" s="62" t="s">
        <v>353</v>
      </c>
      <c r="C276" s="63" t="s">
        <v>354</v>
      </c>
      <c r="D276" s="62" t="s">
        <v>174</v>
      </c>
      <c r="E276" s="98">
        <v>7</v>
      </c>
      <c r="F276" s="65"/>
      <c r="G276" s="66"/>
      <c r="H276" s="67"/>
      <c r="J276" s="25"/>
      <c r="K276" s="25"/>
      <c r="L276" s="25"/>
    </row>
    <row r="277" spans="1:12" s="24" customFormat="1" ht="45">
      <c r="A277" s="78">
        <v>89797</v>
      </c>
      <c r="B277" s="62" t="s">
        <v>355</v>
      </c>
      <c r="C277" s="63" t="s">
        <v>890</v>
      </c>
      <c r="D277" s="62" t="s">
        <v>174</v>
      </c>
      <c r="E277" s="98">
        <v>1</v>
      </c>
      <c r="F277" s="65"/>
      <c r="G277" s="66"/>
      <c r="H277" s="67"/>
      <c r="J277" s="25"/>
      <c r="K277" s="25"/>
      <c r="L277" s="25"/>
    </row>
    <row r="278" spans="1:12" s="24" customFormat="1" ht="45">
      <c r="A278" s="78">
        <v>89783</v>
      </c>
      <c r="B278" s="62" t="s">
        <v>356</v>
      </c>
      <c r="C278" s="63" t="s">
        <v>891</v>
      </c>
      <c r="D278" s="62" t="s">
        <v>174</v>
      </c>
      <c r="E278" s="98">
        <v>1</v>
      </c>
      <c r="F278" s="65"/>
      <c r="G278" s="66"/>
      <c r="H278" s="67"/>
      <c r="J278" s="25"/>
      <c r="K278" s="25"/>
      <c r="L278" s="25"/>
    </row>
    <row r="279" spans="1:12" s="24" customFormat="1" ht="45">
      <c r="A279" s="78">
        <v>89785</v>
      </c>
      <c r="B279" s="62" t="s">
        <v>357</v>
      </c>
      <c r="C279" s="63" t="s">
        <v>892</v>
      </c>
      <c r="D279" s="62" t="s">
        <v>174</v>
      </c>
      <c r="E279" s="98">
        <v>5</v>
      </c>
      <c r="F279" s="65"/>
      <c r="G279" s="66"/>
      <c r="H279" s="67"/>
      <c r="J279" s="25"/>
      <c r="K279" s="25"/>
      <c r="L279" s="25"/>
    </row>
    <row r="280" spans="1:12" s="24" customFormat="1" ht="30">
      <c r="A280" s="78" t="s">
        <v>53</v>
      </c>
      <c r="B280" s="62" t="s">
        <v>358</v>
      </c>
      <c r="C280" s="63" t="s">
        <v>359</v>
      </c>
      <c r="D280" s="62" t="s">
        <v>174</v>
      </c>
      <c r="E280" s="98">
        <v>1</v>
      </c>
      <c r="F280" s="65"/>
      <c r="G280" s="66"/>
      <c r="H280" s="67"/>
      <c r="J280" s="25"/>
      <c r="K280" s="25"/>
      <c r="L280" s="25"/>
    </row>
    <row r="281" spans="1:12" s="24" customFormat="1" ht="45">
      <c r="A281" s="78">
        <v>89778</v>
      </c>
      <c r="B281" s="62" t="s">
        <v>360</v>
      </c>
      <c r="C281" s="63" t="s">
        <v>893</v>
      </c>
      <c r="D281" s="62" t="s">
        <v>174</v>
      </c>
      <c r="E281" s="98">
        <v>15</v>
      </c>
      <c r="F281" s="65"/>
      <c r="G281" s="66"/>
      <c r="H281" s="67"/>
      <c r="J281" s="25"/>
      <c r="K281" s="25"/>
      <c r="L281" s="25"/>
    </row>
    <row r="282" spans="1:12" s="24" customFormat="1" ht="45">
      <c r="A282" s="78">
        <v>89754</v>
      </c>
      <c r="B282" s="62" t="s">
        <v>361</v>
      </c>
      <c r="C282" s="63" t="s">
        <v>894</v>
      </c>
      <c r="D282" s="62" t="s">
        <v>174</v>
      </c>
      <c r="E282" s="98">
        <v>2</v>
      </c>
      <c r="F282" s="65"/>
      <c r="G282" s="66"/>
      <c r="H282" s="67"/>
      <c r="J282" s="25"/>
      <c r="K282" s="25"/>
      <c r="L282" s="25"/>
    </row>
    <row r="283" spans="1:12" s="24" customFormat="1" ht="30">
      <c r="A283" s="78">
        <v>89549</v>
      </c>
      <c r="B283" s="62" t="s">
        <v>362</v>
      </c>
      <c r="C283" s="63" t="s">
        <v>895</v>
      </c>
      <c r="D283" s="62" t="s">
        <v>174</v>
      </c>
      <c r="E283" s="98">
        <v>1</v>
      </c>
      <c r="F283" s="65"/>
      <c r="G283" s="66"/>
      <c r="H283" s="67"/>
      <c r="J283" s="25"/>
      <c r="K283" s="25"/>
      <c r="L283" s="25"/>
    </row>
    <row r="284" spans="1:12" s="24" customFormat="1" ht="30">
      <c r="A284" s="78">
        <v>89714</v>
      </c>
      <c r="B284" s="62" t="s">
        <v>363</v>
      </c>
      <c r="C284" s="63" t="s">
        <v>896</v>
      </c>
      <c r="D284" s="62" t="s">
        <v>169</v>
      </c>
      <c r="E284" s="98">
        <v>134.22999999999999</v>
      </c>
      <c r="F284" s="65"/>
      <c r="G284" s="66"/>
      <c r="H284" s="67"/>
      <c r="J284" s="25"/>
      <c r="K284" s="25"/>
      <c r="L284" s="25"/>
    </row>
    <row r="285" spans="1:12" s="24" customFormat="1" ht="30">
      <c r="A285" s="78">
        <v>89711</v>
      </c>
      <c r="B285" s="62" t="s">
        <v>364</v>
      </c>
      <c r="C285" s="63" t="s">
        <v>897</v>
      </c>
      <c r="D285" s="62" t="s">
        <v>169</v>
      </c>
      <c r="E285" s="98">
        <v>72.39</v>
      </c>
      <c r="F285" s="65"/>
      <c r="G285" s="66"/>
      <c r="H285" s="67"/>
      <c r="J285" s="25"/>
      <c r="K285" s="25"/>
      <c r="L285" s="25"/>
    </row>
    <row r="286" spans="1:12" s="24" customFormat="1" ht="30">
      <c r="A286" s="78">
        <v>89712</v>
      </c>
      <c r="B286" s="62" t="s">
        <v>365</v>
      </c>
      <c r="C286" s="63" t="s">
        <v>898</v>
      </c>
      <c r="D286" s="62" t="s">
        <v>169</v>
      </c>
      <c r="E286" s="98">
        <v>62.04</v>
      </c>
      <c r="F286" s="65"/>
      <c r="G286" s="66"/>
      <c r="H286" s="67"/>
      <c r="J286" s="25"/>
      <c r="K286" s="25"/>
      <c r="L286" s="25"/>
    </row>
    <row r="287" spans="1:12" s="24" customFormat="1" ht="30">
      <c r="A287" s="78">
        <v>89713</v>
      </c>
      <c r="B287" s="62" t="s">
        <v>366</v>
      </c>
      <c r="C287" s="63" t="s">
        <v>899</v>
      </c>
      <c r="D287" s="62" t="s">
        <v>169</v>
      </c>
      <c r="E287" s="98">
        <v>4.5</v>
      </c>
      <c r="F287" s="65"/>
      <c r="G287" s="66"/>
      <c r="H287" s="67"/>
      <c r="J287" s="25"/>
      <c r="K287" s="25"/>
      <c r="L287" s="25"/>
    </row>
    <row r="288" spans="1:12" s="24" customFormat="1" ht="30">
      <c r="A288" s="78">
        <v>89825</v>
      </c>
      <c r="B288" s="62" t="s">
        <v>367</v>
      </c>
      <c r="C288" s="63" t="s">
        <v>900</v>
      </c>
      <c r="D288" s="62" t="s">
        <v>174</v>
      </c>
      <c r="E288" s="98">
        <v>1</v>
      </c>
      <c r="F288" s="65"/>
      <c r="G288" s="66"/>
      <c r="H288" s="67"/>
      <c r="J288" s="25"/>
      <c r="K288" s="25"/>
      <c r="L288" s="25"/>
    </row>
    <row r="289" spans="1:12" s="24" customFormat="1">
      <c r="A289" s="78"/>
      <c r="B289" s="93" t="s">
        <v>368</v>
      </c>
      <c r="C289" s="94" t="s">
        <v>369</v>
      </c>
      <c r="D289" s="62"/>
      <c r="E289" s="98"/>
      <c r="F289" s="65"/>
      <c r="G289" s="66"/>
      <c r="H289" s="67"/>
      <c r="J289" s="25"/>
      <c r="K289" s="25"/>
      <c r="L289" s="25"/>
    </row>
    <row r="290" spans="1:12" s="24" customFormat="1" ht="60">
      <c r="A290" s="78" t="s">
        <v>370</v>
      </c>
      <c r="B290" s="62" t="s">
        <v>371</v>
      </c>
      <c r="C290" s="63" t="s">
        <v>901</v>
      </c>
      <c r="D290" s="62" t="s">
        <v>174</v>
      </c>
      <c r="E290" s="98">
        <v>9</v>
      </c>
      <c r="F290" s="65"/>
      <c r="G290" s="66"/>
      <c r="H290" s="67"/>
      <c r="J290" s="25"/>
      <c r="K290" s="25"/>
      <c r="L290" s="25"/>
    </row>
    <row r="291" spans="1:12" s="24" customFormat="1" ht="30">
      <c r="A291" s="78">
        <v>89531</v>
      </c>
      <c r="B291" s="62" t="s">
        <v>372</v>
      </c>
      <c r="C291" s="63" t="s">
        <v>902</v>
      </c>
      <c r="D291" s="62" t="s">
        <v>174</v>
      </c>
      <c r="E291" s="98">
        <v>2</v>
      </c>
      <c r="F291" s="65"/>
      <c r="G291" s="66"/>
      <c r="H291" s="67"/>
      <c r="J291" s="25"/>
      <c r="K291" s="25"/>
      <c r="L291" s="25"/>
    </row>
    <row r="292" spans="1:12" s="24" customFormat="1" ht="45">
      <c r="A292" s="78">
        <v>89811</v>
      </c>
      <c r="B292" s="62" t="s">
        <v>373</v>
      </c>
      <c r="C292" s="63" t="s">
        <v>903</v>
      </c>
      <c r="D292" s="62" t="s">
        <v>174</v>
      </c>
      <c r="E292" s="98">
        <v>25</v>
      </c>
      <c r="F292" s="65"/>
      <c r="G292" s="66"/>
      <c r="H292" s="67"/>
      <c r="J292" s="25"/>
      <c r="K292" s="25"/>
      <c r="L292" s="25"/>
    </row>
    <row r="293" spans="1:12" s="24" customFormat="1" ht="30">
      <c r="A293" s="78">
        <v>89567</v>
      </c>
      <c r="B293" s="62" t="s">
        <v>374</v>
      </c>
      <c r="C293" s="63" t="s">
        <v>904</v>
      </c>
      <c r="D293" s="62" t="s">
        <v>174</v>
      </c>
      <c r="E293" s="98">
        <v>1</v>
      </c>
      <c r="F293" s="65"/>
      <c r="G293" s="66"/>
      <c r="H293" s="67"/>
      <c r="J293" s="25"/>
      <c r="K293" s="25"/>
      <c r="L293" s="25"/>
    </row>
    <row r="294" spans="1:12" s="24" customFormat="1" ht="30">
      <c r="A294" s="78">
        <v>89512</v>
      </c>
      <c r="B294" s="62" t="s">
        <v>375</v>
      </c>
      <c r="C294" s="63" t="s">
        <v>905</v>
      </c>
      <c r="D294" s="62" t="s">
        <v>169</v>
      </c>
      <c r="E294" s="98">
        <v>159.6</v>
      </c>
      <c r="F294" s="65"/>
      <c r="G294" s="66"/>
      <c r="H294" s="67"/>
      <c r="J294" s="25"/>
      <c r="K294" s="25"/>
      <c r="L294" s="25"/>
    </row>
    <row r="295" spans="1:12" s="24" customFormat="1" ht="30">
      <c r="A295" s="78">
        <v>89580</v>
      </c>
      <c r="B295" s="62" t="s">
        <v>376</v>
      </c>
      <c r="C295" s="63" t="s">
        <v>906</v>
      </c>
      <c r="D295" s="62" t="s">
        <v>169</v>
      </c>
      <c r="E295" s="98">
        <v>22.06</v>
      </c>
      <c r="F295" s="65"/>
      <c r="G295" s="66"/>
      <c r="H295" s="67"/>
      <c r="J295" s="25"/>
      <c r="K295" s="25"/>
      <c r="L295" s="25"/>
    </row>
    <row r="296" spans="1:12" s="24" customFormat="1">
      <c r="A296" s="78"/>
      <c r="B296" s="93" t="s">
        <v>377</v>
      </c>
      <c r="C296" s="94" t="s">
        <v>378</v>
      </c>
      <c r="D296" s="62">
        <v>0</v>
      </c>
      <c r="E296" s="98"/>
      <c r="F296" s="65"/>
      <c r="G296" s="66"/>
      <c r="H296" s="67"/>
      <c r="J296" s="25"/>
      <c r="K296" s="25"/>
      <c r="L296" s="25"/>
    </row>
    <row r="297" spans="1:12" s="24" customFormat="1" ht="45">
      <c r="A297" s="78">
        <v>89802</v>
      </c>
      <c r="B297" s="62" t="s">
        <v>379</v>
      </c>
      <c r="C297" s="63" t="s">
        <v>907</v>
      </c>
      <c r="D297" s="62" t="s">
        <v>174</v>
      </c>
      <c r="E297" s="98">
        <v>5</v>
      </c>
      <c r="F297" s="65"/>
      <c r="G297" s="66"/>
      <c r="H297" s="67"/>
      <c r="J297" s="25"/>
      <c r="K297" s="25"/>
      <c r="L297" s="25"/>
    </row>
    <row r="298" spans="1:12" s="24" customFormat="1" ht="45">
      <c r="A298" s="78">
        <v>89801</v>
      </c>
      <c r="B298" s="62" t="s">
        <v>380</v>
      </c>
      <c r="C298" s="63" t="s">
        <v>908</v>
      </c>
      <c r="D298" s="62" t="s">
        <v>174</v>
      </c>
      <c r="E298" s="98">
        <v>52</v>
      </c>
      <c r="F298" s="65"/>
      <c r="G298" s="66"/>
      <c r="H298" s="67"/>
      <c r="J298" s="25"/>
      <c r="K298" s="25"/>
      <c r="L298" s="25"/>
    </row>
    <row r="299" spans="1:12" s="24" customFormat="1" ht="45">
      <c r="A299" s="78">
        <v>89827</v>
      </c>
      <c r="B299" s="62" t="s">
        <v>381</v>
      </c>
      <c r="C299" s="63" t="s">
        <v>909</v>
      </c>
      <c r="D299" s="62" t="s">
        <v>174</v>
      </c>
      <c r="E299" s="98">
        <v>3</v>
      </c>
      <c r="F299" s="65"/>
      <c r="G299" s="66"/>
      <c r="H299" s="67"/>
      <c r="J299" s="25"/>
      <c r="K299" s="25"/>
      <c r="L299" s="25"/>
    </row>
    <row r="300" spans="1:12" s="24" customFormat="1" ht="45">
      <c r="A300" s="78">
        <v>89814</v>
      </c>
      <c r="B300" s="62" t="s">
        <v>382</v>
      </c>
      <c r="C300" s="63" t="s">
        <v>910</v>
      </c>
      <c r="D300" s="62" t="s">
        <v>174</v>
      </c>
      <c r="E300" s="98">
        <v>2</v>
      </c>
      <c r="F300" s="65"/>
      <c r="G300" s="66"/>
      <c r="H300" s="67"/>
      <c r="J300" s="25"/>
      <c r="K300" s="25"/>
      <c r="L300" s="25"/>
    </row>
    <row r="301" spans="1:12" s="24" customFormat="1">
      <c r="A301" s="78" t="s">
        <v>383</v>
      </c>
      <c r="B301" s="62" t="s">
        <v>384</v>
      </c>
      <c r="C301" s="63" t="s">
        <v>911</v>
      </c>
      <c r="D301" s="62" t="s">
        <v>174</v>
      </c>
      <c r="E301" s="98">
        <v>16</v>
      </c>
      <c r="F301" s="65"/>
      <c r="G301" s="66"/>
      <c r="H301" s="67"/>
      <c r="J301" s="25"/>
      <c r="K301" s="25"/>
      <c r="L301" s="25"/>
    </row>
    <row r="302" spans="1:12" s="24" customFormat="1" ht="30">
      <c r="A302" s="78">
        <v>89798</v>
      </c>
      <c r="B302" s="62" t="s">
        <v>385</v>
      </c>
      <c r="C302" s="63" t="s">
        <v>912</v>
      </c>
      <c r="D302" s="62" t="s">
        <v>169</v>
      </c>
      <c r="E302" s="98">
        <v>89.6</v>
      </c>
      <c r="F302" s="65"/>
      <c r="G302" s="66"/>
      <c r="H302" s="67"/>
      <c r="J302" s="25"/>
      <c r="K302" s="25"/>
      <c r="L302" s="25"/>
    </row>
    <row r="303" spans="1:12" s="24" customFormat="1" ht="30">
      <c r="A303" s="78" t="s">
        <v>53</v>
      </c>
      <c r="B303" s="62" t="s">
        <v>386</v>
      </c>
      <c r="C303" s="63" t="s">
        <v>387</v>
      </c>
      <c r="D303" s="62" t="s">
        <v>174</v>
      </c>
      <c r="E303" s="98">
        <v>4</v>
      </c>
      <c r="F303" s="65"/>
      <c r="G303" s="66"/>
      <c r="H303" s="67"/>
      <c r="J303" s="25"/>
      <c r="K303" s="25"/>
      <c r="L303" s="25"/>
    </row>
    <row r="304" spans="1:12" s="24" customFormat="1" ht="30">
      <c r="A304" s="78">
        <v>89825</v>
      </c>
      <c r="B304" s="62" t="s">
        <v>388</v>
      </c>
      <c r="C304" s="63" t="s">
        <v>900</v>
      </c>
      <c r="D304" s="62" t="s">
        <v>174</v>
      </c>
      <c r="E304" s="98">
        <v>28</v>
      </c>
      <c r="F304" s="65"/>
      <c r="G304" s="66"/>
      <c r="H304" s="67"/>
      <c r="J304" s="25"/>
      <c r="K304" s="25"/>
      <c r="L304" s="25"/>
    </row>
    <row r="305" spans="1:12" s="24" customFormat="1">
      <c r="A305" s="78"/>
      <c r="B305" s="93" t="s">
        <v>389</v>
      </c>
      <c r="C305" s="94" t="s">
        <v>390</v>
      </c>
      <c r="D305" s="62">
        <v>0</v>
      </c>
      <c r="E305" s="98"/>
      <c r="F305" s="65"/>
      <c r="G305" s="66"/>
      <c r="H305" s="67"/>
      <c r="J305" s="25"/>
      <c r="K305" s="25"/>
      <c r="L305" s="25"/>
    </row>
    <row r="306" spans="1:12" s="24" customFormat="1" ht="30">
      <c r="A306" s="78" t="s">
        <v>391</v>
      </c>
      <c r="B306" s="62" t="s">
        <v>392</v>
      </c>
      <c r="C306" s="63" t="s">
        <v>913</v>
      </c>
      <c r="D306" s="62" t="s">
        <v>773</v>
      </c>
      <c r="E306" s="98">
        <v>3</v>
      </c>
      <c r="F306" s="65"/>
      <c r="G306" s="66"/>
      <c r="H306" s="67"/>
      <c r="J306" s="25"/>
      <c r="K306" s="25"/>
      <c r="L306" s="25"/>
    </row>
    <row r="307" spans="1:12" s="24" customFormat="1" ht="30">
      <c r="A307" s="78">
        <v>86909</v>
      </c>
      <c r="B307" s="62" t="s">
        <v>393</v>
      </c>
      <c r="C307" s="63" t="s">
        <v>914</v>
      </c>
      <c r="D307" s="62" t="s">
        <v>174</v>
      </c>
      <c r="E307" s="98">
        <v>1</v>
      </c>
      <c r="F307" s="65"/>
      <c r="G307" s="66"/>
      <c r="H307" s="67"/>
      <c r="J307" s="25"/>
      <c r="K307" s="25"/>
      <c r="L307" s="25"/>
    </row>
    <row r="308" spans="1:12" s="24" customFormat="1" ht="30">
      <c r="A308" s="78">
        <v>86914</v>
      </c>
      <c r="B308" s="62" t="s">
        <v>394</v>
      </c>
      <c r="C308" s="63" t="s">
        <v>915</v>
      </c>
      <c r="D308" s="62" t="s">
        <v>174</v>
      </c>
      <c r="E308" s="98">
        <v>7</v>
      </c>
      <c r="F308" s="65"/>
      <c r="G308" s="66"/>
      <c r="H308" s="67"/>
      <c r="J308" s="25"/>
      <c r="K308" s="25"/>
      <c r="L308" s="25"/>
    </row>
    <row r="309" spans="1:12" s="24" customFormat="1" ht="30">
      <c r="A309" s="78">
        <v>86906</v>
      </c>
      <c r="B309" s="62" t="s">
        <v>395</v>
      </c>
      <c r="C309" s="63" t="s">
        <v>916</v>
      </c>
      <c r="D309" s="62" t="s">
        <v>174</v>
      </c>
      <c r="E309" s="98">
        <v>23</v>
      </c>
      <c r="F309" s="65"/>
      <c r="G309" s="66"/>
      <c r="H309" s="67"/>
      <c r="J309" s="25"/>
      <c r="K309" s="25"/>
      <c r="L309" s="25"/>
    </row>
    <row r="310" spans="1:12" s="24" customFormat="1" ht="45">
      <c r="A310" s="78">
        <v>94794</v>
      </c>
      <c r="B310" s="62" t="s">
        <v>396</v>
      </c>
      <c r="C310" s="63" t="s">
        <v>917</v>
      </c>
      <c r="D310" s="62" t="s">
        <v>174</v>
      </c>
      <c r="E310" s="98">
        <v>7</v>
      </c>
      <c r="F310" s="65"/>
      <c r="G310" s="66"/>
      <c r="H310" s="67"/>
      <c r="J310" s="25"/>
      <c r="K310" s="25"/>
      <c r="L310" s="25"/>
    </row>
    <row r="311" spans="1:12" s="24" customFormat="1" ht="30">
      <c r="A311" s="78">
        <v>89987</v>
      </c>
      <c r="B311" s="62" t="s">
        <v>397</v>
      </c>
      <c r="C311" s="63" t="s">
        <v>918</v>
      </c>
      <c r="D311" s="62" t="s">
        <v>174</v>
      </c>
      <c r="E311" s="98">
        <v>20</v>
      </c>
      <c r="F311" s="65"/>
      <c r="G311" s="66"/>
      <c r="H311" s="67"/>
      <c r="J311" s="25"/>
      <c r="K311" s="25"/>
      <c r="L311" s="25"/>
    </row>
    <row r="312" spans="1:12" s="24" customFormat="1" ht="30">
      <c r="A312" s="78">
        <v>89985</v>
      </c>
      <c r="B312" s="62" t="s">
        <v>398</v>
      </c>
      <c r="C312" s="63" t="s">
        <v>919</v>
      </c>
      <c r="D312" s="62" t="s">
        <v>174</v>
      </c>
      <c r="E312" s="98">
        <v>3</v>
      </c>
      <c r="F312" s="65"/>
      <c r="G312" s="66"/>
      <c r="H312" s="67"/>
      <c r="J312" s="25"/>
      <c r="K312" s="25"/>
      <c r="L312" s="25"/>
    </row>
    <row r="313" spans="1:12" s="24" customFormat="1" ht="45">
      <c r="A313" s="78">
        <v>94490</v>
      </c>
      <c r="B313" s="62" t="s">
        <v>399</v>
      </c>
      <c r="C313" s="63" t="s">
        <v>920</v>
      </c>
      <c r="D313" s="62" t="s">
        <v>174</v>
      </c>
      <c r="E313" s="98">
        <v>2</v>
      </c>
      <c r="F313" s="65"/>
      <c r="G313" s="66"/>
      <c r="H313" s="67"/>
      <c r="J313" s="25"/>
      <c r="K313" s="25"/>
      <c r="L313" s="25"/>
    </row>
    <row r="314" spans="1:12" s="24" customFormat="1" ht="45">
      <c r="A314" s="78">
        <v>94493</v>
      </c>
      <c r="B314" s="62" t="s">
        <v>400</v>
      </c>
      <c r="C314" s="63" t="s">
        <v>921</v>
      </c>
      <c r="D314" s="62" t="s">
        <v>174</v>
      </c>
      <c r="E314" s="98">
        <v>8</v>
      </c>
      <c r="F314" s="65"/>
      <c r="G314" s="66"/>
      <c r="H314" s="67"/>
      <c r="J314" s="25"/>
      <c r="K314" s="25"/>
      <c r="L314" s="25"/>
    </row>
    <row r="315" spans="1:12" s="24" customFormat="1" ht="30">
      <c r="A315" s="78">
        <v>99635</v>
      </c>
      <c r="B315" s="62" t="s">
        <v>401</v>
      </c>
      <c r="C315" s="63" t="s">
        <v>922</v>
      </c>
      <c r="D315" s="62" t="s">
        <v>174</v>
      </c>
      <c r="E315" s="98">
        <v>7</v>
      </c>
      <c r="F315" s="65"/>
      <c r="G315" s="66"/>
      <c r="H315" s="67"/>
      <c r="J315" s="25"/>
      <c r="K315" s="25"/>
      <c r="L315" s="25"/>
    </row>
    <row r="316" spans="1:12" s="24" customFormat="1">
      <c r="A316" s="78" t="s">
        <v>402</v>
      </c>
      <c r="B316" s="62" t="s">
        <v>403</v>
      </c>
      <c r="C316" s="63" t="s">
        <v>923</v>
      </c>
      <c r="D316" s="62" t="s">
        <v>773</v>
      </c>
      <c r="E316" s="98">
        <v>7</v>
      </c>
      <c r="F316" s="65"/>
      <c r="G316" s="66"/>
      <c r="H316" s="67"/>
      <c r="J316" s="25"/>
      <c r="K316" s="25"/>
      <c r="L316" s="25"/>
    </row>
    <row r="317" spans="1:12" s="24" customFormat="1" ht="30">
      <c r="A317" s="78">
        <v>86884</v>
      </c>
      <c r="B317" s="62" t="s">
        <v>404</v>
      </c>
      <c r="C317" s="63" t="s">
        <v>924</v>
      </c>
      <c r="D317" s="62" t="s">
        <v>174</v>
      </c>
      <c r="E317" s="98">
        <v>30</v>
      </c>
      <c r="F317" s="65"/>
      <c r="G317" s="66"/>
      <c r="H317" s="67"/>
      <c r="J317" s="25"/>
      <c r="K317" s="25"/>
      <c r="L317" s="25"/>
    </row>
    <row r="318" spans="1:12" s="24" customFormat="1">
      <c r="A318" s="78" t="s">
        <v>405</v>
      </c>
      <c r="B318" s="62" t="s">
        <v>406</v>
      </c>
      <c r="C318" s="63" t="s">
        <v>925</v>
      </c>
      <c r="D318" s="62" t="s">
        <v>174</v>
      </c>
      <c r="E318" s="98">
        <v>7</v>
      </c>
      <c r="F318" s="65"/>
      <c r="G318" s="66"/>
      <c r="H318" s="67"/>
      <c r="J318" s="25"/>
      <c r="K318" s="25"/>
      <c r="L318" s="25"/>
    </row>
    <row r="319" spans="1:12" s="24" customFormat="1" ht="30">
      <c r="A319" s="78">
        <v>89528</v>
      </c>
      <c r="B319" s="62" t="s">
        <v>407</v>
      </c>
      <c r="C319" s="63" t="s">
        <v>926</v>
      </c>
      <c r="D319" s="62" t="s">
        <v>174</v>
      </c>
      <c r="E319" s="98">
        <v>3</v>
      </c>
      <c r="F319" s="65"/>
      <c r="G319" s="66"/>
      <c r="H319" s="67"/>
      <c r="J319" s="25"/>
      <c r="K319" s="25"/>
      <c r="L319" s="25"/>
    </row>
    <row r="320" spans="1:12" s="24" customFormat="1" ht="30">
      <c r="A320" s="78">
        <v>89610</v>
      </c>
      <c r="B320" s="62" t="s">
        <v>408</v>
      </c>
      <c r="C320" s="63" t="s">
        <v>927</v>
      </c>
      <c r="D320" s="62" t="s">
        <v>174</v>
      </c>
      <c r="E320" s="98">
        <v>2</v>
      </c>
      <c r="F320" s="65"/>
      <c r="G320" s="66"/>
      <c r="H320" s="67"/>
      <c r="J320" s="25"/>
      <c r="K320" s="25"/>
      <c r="L320" s="25"/>
    </row>
    <row r="321" spans="1:12" s="24" customFormat="1" ht="30">
      <c r="A321" s="78">
        <v>89538</v>
      </c>
      <c r="B321" s="62" t="s">
        <v>409</v>
      </c>
      <c r="C321" s="63" t="s">
        <v>928</v>
      </c>
      <c r="D321" s="62" t="s">
        <v>174</v>
      </c>
      <c r="E321" s="98">
        <v>43</v>
      </c>
      <c r="F321" s="65"/>
      <c r="G321" s="66"/>
      <c r="H321" s="67"/>
      <c r="J321" s="25"/>
      <c r="K321" s="25"/>
      <c r="L321" s="25"/>
    </row>
    <row r="322" spans="1:12" s="24" customFormat="1" ht="30">
      <c r="A322" s="78">
        <v>89595</v>
      </c>
      <c r="B322" s="62" t="s">
        <v>410</v>
      </c>
      <c r="C322" s="63" t="s">
        <v>929</v>
      </c>
      <c r="D322" s="62" t="s">
        <v>174</v>
      </c>
      <c r="E322" s="98">
        <v>21</v>
      </c>
      <c r="F322" s="65"/>
      <c r="G322" s="66"/>
      <c r="H322" s="67"/>
      <c r="J322" s="25"/>
      <c r="K322" s="25"/>
      <c r="L322" s="25"/>
    </row>
    <row r="323" spans="1:12" s="24" customFormat="1">
      <c r="A323" s="78" t="s">
        <v>53</v>
      </c>
      <c r="B323" s="62" t="s">
        <v>411</v>
      </c>
      <c r="C323" s="63" t="s">
        <v>412</v>
      </c>
      <c r="D323" s="62" t="s">
        <v>174</v>
      </c>
      <c r="E323" s="98">
        <v>2</v>
      </c>
      <c r="F323" s="65"/>
      <c r="G323" s="66"/>
      <c r="H323" s="67"/>
      <c r="J323" s="25"/>
      <c r="K323" s="25"/>
      <c r="L323" s="25"/>
    </row>
    <row r="324" spans="1:12" s="24" customFormat="1">
      <c r="A324" s="78" t="s">
        <v>53</v>
      </c>
      <c r="B324" s="62" t="s">
        <v>413</v>
      </c>
      <c r="C324" s="63" t="s">
        <v>414</v>
      </c>
      <c r="D324" s="62" t="s">
        <v>174</v>
      </c>
      <c r="E324" s="98">
        <v>10</v>
      </c>
      <c r="F324" s="65"/>
      <c r="G324" s="66"/>
      <c r="H324" s="67"/>
      <c r="J324" s="25"/>
      <c r="K324" s="25"/>
      <c r="L324" s="25"/>
    </row>
    <row r="325" spans="1:12" s="24" customFormat="1">
      <c r="A325" s="78" t="s">
        <v>53</v>
      </c>
      <c r="B325" s="62" t="s">
        <v>415</v>
      </c>
      <c r="C325" s="63" t="s">
        <v>416</v>
      </c>
      <c r="D325" s="62" t="s">
        <v>174</v>
      </c>
      <c r="E325" s="98">
        <v>1</v>
      </c>
      <c r="F325" s="65"/>
      <c r="G325" s="66"/>
      <c r="H325" s="67"/>
      <c r="J325" s="25"/>
      <c r="K325" s="25"/>
      <c r="L325" s="25"/>
    </row>
    <row r="326" spans="1:12" s="24" customFormat="1">
      <c r="A326" s="78" t="s">
        <v>53</v>
      </c>
      <c r="B326" s="62" t="s">
        <v>417</v>
      </c>
      <c r="C326" s="63" t="s">
        <v>930</v>
      </c>
      <c r="D326" s="62" t="s">
        <v>174</v>
      </c>
      <c r="E326" s="98">
        <v>13</v>
      </c>
      <c r="F326" s="65"/>
      <c r="G326" s="66"/>
      <c r="H326" s="67"/>
      <c r="J326" s="25"/>
      <c r="K326" s="25"/>
      <c r="L326" s="25"/>
    </row>
    <row r="327" spans="1:12" s="24" customFormat="1" ht="45">
      <c r="A327" s="78">
        <v>96747</v>
      </c>
      <c r="B327" s="62" t="s">
        <v>418</v>
      </c>
      <c r="C327" s="63" t="s">
        <v>931</v>
      </c>
      <c r="D327" s="62" t="s">
        <v>174</v>
      </c>
      <c r="E327" s="98">
        <v>11</v>
      </c>
      <c r="F327" s="65"/>
      <c r="G327" s="66"/>
      <c r="H327" s="67"/>
      <c r="J327" s="25"/>
      <c r="K327" s="25"/>
      <c r="L327" s="25"/>
    </row>
    <row r="328" spans="1:12" s="24" customFormat="1" ht="30">
      <c r="A328" s="106">
        <v>89362</v>
      </c>
      <c r="B328" s="62" t="s">
        <v>419</v>
      </c>
      <c r="C328" s="63" t="s">
        <v>875</v>
      </c>
      <c r="D328" s="62" t="s">
        <v>174</v>
      </c>
      <c r="E328" s="98">
        <v>86</v>
      </c>
      <c r="F328" s="65"/>
      <c r="G328" s="66"/>
      <c r="H328" s="67"/>
      <c r="J328" s="25"/>
      <c r="K328" s="25"/>
      <c r="L328" s="25"/>
    </row>
    <row r="329" spans="1:12" s="24" customFormat="1" ht="30">
      <c r="A329" s="78">
        <v>89367</v>
      </c>
      <c r="B329" s="62" t="s">
        <v>420</v>
      </c>
      <c r="C329" s="63" t="s">
        <v>932</v>
      </c>
      <c r="D329" s="62" t="s">
        <v>174</v>
      </c>
      <c r="E329" s="98">
        <v>4</v>
      </c>
      <c r="F329" s="65"/>
      <c r="G329" s="66"/>
      <c r="H329" s="67"/>
      <c r="J329" s="25"/>
      <c r="K329" s="25"/>
      <c r="L329" s="25"/>
    </row>
    <row r="330" spans="1:12" s="24" customFormat="1" ht="30">
      <c r="A330" s="78">
        <v>89501</v>
      </c>
      <c r="B330" s="62" t="s">
        <v>421</v>
      </c>
      <c r="C330" s="63" t="s">
        <v>933</v>
      </c>
      <c r="D330" s="62" t="s">
        <v>174</v>
      </c>
      <c r="E330" s="98">
        <v>15</v>
      </c>
      <c r="F330" s="65"/>
      <c r="G330" s="66"/>
      <c r="H330" s="67"/>
      <c r="J330" s="25"/>
      <c r="K330" s="25"/>
      <c r="L330" s="25"/>
    </row>
    <row r="331" spans="1:12" s="24" customFormat="1" ht="30">
      <c r="A331" s="78">
        <v>89505</v>
      </c>
      <c r="B331" s="62" t="s">
        <v>422</v>
      </c>
      <c r="C331" s="63" t="s">
        <v>934</v>
      </c>
      <c r="D331" s="62" t="s">
        <v>174</v>
      </c>
      <c r="E331" s="98">
        <v>16</v>
      </c>
      <c r="F331" s="65"/>
      <c r="G331" s="66"/>
      <c r="H331" s="67"/>
      <c r="J331" s="25"/>
      <c r="K331" s="25"/>
      <c r="L331" s="25"/>
    </row>
    <row r="332" spans="1:12" s="24" customFormat="1" ht="30">
      <c r="A332" s="78">
        <v>89378</v>
      </c>
      <c r="B332" s="62" t="s">
        <v>423</v>
      </c>
      <c r="C332" s="63" t="s">
        <v>935</v>
      </c>
      <c r="D332" s="62" t="s">
        <v>174</v>
      </c>
      <c r="E332" s="98">
        <v>20</v>
      </c>
      <c r="F332" s="65"/>
      <c r="G332" s="66"/>
      <c r="H332" s="67"/>
      <c r="J332" s="25"/>
      <c r="K332" s="25"/>
      <c r="L332" s="25"/>
    </row>
    <row r="333" spans="1:12" s="24" customFormat="1" ht="30">
      <c r="A333" s="78">
        <v>89575</v>
      </c>
      <c r="B333" s="62" t="s">
        <v>424</v>
      </c>
      <c r="C333" s="63" t="s">
        <v>936</v>
      </c>
      <c r="D333" s="62" t="s">
        <v>174</v>
      </c>
      <c r="E333" s="98">
        <v>7</v>
      </c>
      <c r="F333" s="65"/>
      <c r="G333" s="66"/>
      <c r="H333" s="67"/>
      <c r="J333" s="25"/>
      <c r="K333" s="25"/>
      <c r="L333" s="25"/>
    </row>
    <row r="334" spans="1:12" s="24" customFormat="1" ht="30">
      <c r="A334" s="78">
        <v>89401</v>
      </c>
      <c r="B334" s="62" t="s">
        <v>425</v>
      </c>
      <c r="C334" s="63" t="s">
        <v>937</v>
      </c>
      <c r="D334" s="62" t="s">
        <v>169</v>
      </c>
      <c r="E334" s="98">
        <v>57.49</v>
      </c>
      <c r="F334" s="65"/>
      <c r="G334" s="66"/>
      <c r="H334" s="67"/>
      <c r="J334" s="25"/>
      <c r="K334" s="25"/>
      <c r="L334" s="25"/>
    </row>
    <row r="335" spans="1:12" s="24" customFormat="1" ht="30">
      <c r="A335" s="78">
        <v>89402</v>
      </c>
      <c r="B335" s="62" t="s">
        <v>426</v>
      </c>
      <c r="C335" s="63" t="s">
        <v>876</v>
      </c>
      <c r="D335" s="62" t="s">
        <v>169</v>
      </c>
      <c r="E335" s="98">
        <v>154.85</v>
      </c>
      <c r="F335" s="65"/>
      <c r="G335" s="66"/>
      <c r="H335" s="67"/>
      <c r="J335" s="25"/>
      <c r="K335" s="25"/>
      <c r="L335" s="25"/>
    </row>
    <row r="336" spans="1:12" s="24" customFormat="1" ht="30">
      <c r="A336" s="78">
        <v>89403</v>
      </c>
      <c r="B336" s="62" t="s">
        <v>427</v>
      </c>
      <c r="C336" s="63" t="s">
        <v>938</v>
      </c>
      <c r="D336" s="62" t="s">
        <v>169</v>
      </c>
      <c r="E336" s="98">
        <v>15.74</v>
      </c>
      <c r="F336" s="65"/>
      <c r="G336" s="66"/>
      <c r="H336" s="67"/>
      <c r="J336" s="25"/>
      <c r="K336" s="25"/>
      <c r="L336" s="25"/>
    </row>
    <row r="337" spans="1:12" s="24" customFormat="1" ht="30">
      <c r="A337" s="78">
        <v>89449</v>
      </c>
      <c r="B337" s="62" t="s">
        <v>428</v>
      </c>
      <c r="C337" s="63" t="s">
        <v>939</v>
      </c>
      <c r="D337" s="62" t="s">
        <v>169</v>
      </c>
      <c r="E337" s="98">
        <v>40.700000000000003</v>
      </c>
      <c r="F337" s="65"/>
      <c r="G337" s="66"/>
      <c r="H337" s="67"/>
      <c r="J337" s="25"/>
      <c r="K337" s="25"/>
      <c r="L337" s="25"/>
    </row>
    <row r="338" spans="1:12" s="24" customFormat="1" ht="30">
      <c r="A338" s="78">
        <v>89450</v>
      </c>
      <c r="B338" s="62" t="s">
        <v>429</v>
      </c>
      <c r="C338" s="63" t="s">
        <v>940</v>
      </c>
      <c r="D338" s="62" t="s">
        <v>169</v>
      </c>
      <c r="E338" s="98">
        <v>63.41</v>
      </c>
      <c r="F338" s="65"/>
      <c r="G338" s="66"/>
      <c r="H338" s="67"/>
      <c r="J338" s="25"/>
      <c r="K338" s="25"/>
      <c r="L338" s="25"/>
    </row>
    <row r="339" spans="1:12" s="24" customFormat="1" ht="30">
      <c r="A339" s="78">
        <v>89395</v>
      </c>
      <c r="B339" s="62" t="s">
        <v>430</v>
      </c>
      <c r="C339" s="63" t="s">
        <v>877</v>
      </c>
      <c r="D339" s="62" t="s">
        <v>174</v>
      </c>
      <c r="E339" s="98">
        <v>11</v>
      </c>
      <c r="F339" s="65"/>
      <c r="G339" s="66"/>
      <c r="H339" s="67"/>
      <c r="J339" s="25"/>
      <c r="K339" s="25"/>
      <c r="L339" s="25"/>
    </row>
    <row r="340" spans="1:12" s="24" customFormat="1" ht="30">
      <c r="A340" s="78">
        <v>89398</v>
      </c>
      <c r="B340" s="62" t="s">
        <v>431</v>
      </c>
      <c r="C340" s="63" t="s">
        <v>941</v>
      </c>
      <c r="D340" s="62" t="s">
        <v>174</v>
      </c>
      <c r="E340" s="98">
        <v>3</v>
      </c>
      <c r="F340" s="65"/>
      <c r="G340" s="66"/>
      <c r="H340" s="67"/>
      <c r="J340" s="25"/>
      <c r="K340" s="25"/>
      <c r="L340" s="25"/>
    </row>
    <row r="341" spans="1:12" s="24" customFormat="1" ht="30">
      <c r="A341" s="78">
        <v>89628</v>
      </c>
      <c r="B341" s="62" t="s">
        <v>432</v>
      </c>
      <c r="C341" s="63" t="s">
        <v>942</v>
      </c>
      <c r="D341" s="62" t="s">
        <v>174</v>
      </c>
      <c r="E341" s="98">
        <v>27</v>
      </c>
      <c r="F341" s="65"/>
      <c r="G341" s="66"/>
      <c r="H341" s="67"/>
      <c r="J341" s="25"/>
      <c r="K341" s="25"/>
      <c r="L341" s="25"/>
    </row>
    <row r="342" spans="1:12" s="24" customFormat="1" ht="30">
      <c r="A342" s="78">
        <v>89400</v>
      </c>
      <c r="B342" s="62" t="s">
        <v>433</v>
      </c>
      <c r="C342" s="63" t="s">
        <v>943</v>
      </c>
      <c r="D342" s="62" t="s">
        <v>174</v>
      </c>
      <c r="E342" s="98">
        <v>3</v>
      </c>
      <c r="F342" s="65"/>
      <c r="G342" s="66"/>
      <c r="H342" s="67"/>
      <c r="J342" s="25"/>
      <c r="K342" s="25"/>
      <c r="L342" s="25"/>
    </row>
    <row r="343" spans="1:12" s="24" customFormat="1" ht="30">
      <c r="A343" s="78">
        <v>89627</v>
      </c>
      <c r="B343" s="62" t="s">
        <v>434</v>
      </c>
      <c r="C343" s="63" t="s">
        <v>944</v>
      </c>
      <c r="D343" s="62" t="s">
        <v>174</v>
      </c>
      <c r="E343" s="98">
        <v>9</v>
      </c>
      <c r="F343" s="65"/>
      <c r="G343" s="66"/>
      <c r="H343" s="67"/>
      <c r="J343" s="25"/>
      <c r="K343" s="25"/>
      <c r="L343" s="25"/>
    </row>
    <row r="344" spans="1:12" s="24" customFormat="1" ht="30">
      <c r="A344" s="78" t="s">
        <v>53</v>
      </c>
      <c r="B344" s="62" t="s">
        <v>435</v>
      </c>
      <c r="C344" s="63" t="s">
        <v>436</v>
      </c>
      <c r="D344" s="62" t="s">
        <v>174</v>
      </c>
      <c r="E344" s="98">
        <v>1</v>
      </c>
      <c r="F344" s="65"/>
      <c r="G344" s="66"/>
      <c r="H344" s="67"/>
      <c r="J344" s="25"/>
      <c r="K344" s="25"/>
      <c r="L344" s="25"/>
    </row>
    <row r="345" spans="1:12" s="24" customFormat="1" ht="30">
      <c r="A345" s="78">
        <v>89362</v>
      </c>
      <c r="B345" s="62" t="s">
        <v>437</v>
      </c>
      <c r="C345" s="63" t="s">
        <v>875</v>
      </c>
      <c r="D345" s="62" t="s">
        <v>174</v>
      </c>
      <c r="E345" s="98">
        <v>1</v>
      </c>
      <c r="F345" s="65"/>
      <c r="G345" s="66"/>
      <c r="H345" s="67"/>
      <c r="J345" s="25"/>
      <c r="K345" s="25"/>
      <c r="L345" s="25"/>
    </row>
    <row r="346" spans="1:12" s="24" customFormat="1" ht="30">
      <c r="A346" s="78">
        <v>90373</v>
      </c>
      <c r="B346" s="62" t="s">
        <v>438</v>
      </c>
      <c r="C346" s="63" t="s">
        <v>945</v>
      </c>
      <c r="D346" s="62" t="s">
        <v>174</v>
      </c>
      <c r="E346" s="98">
        <v>37</v>
      </c>
      <c r="F346" s="65"/>
      <c r="G346" s="66"/>
      <c r="H346" s="67"/>
      <c r="J346" s="25"/>
      <c r="K346" s="25"/>
      <c r="L346" s="25"/>
    </row>
    <row r="347" spans="1:12" s="24" customFormat="1" ht="30">
      <c r="A347" s="78">
        <v>98558</v>
      </c>
      <c r="B347" s="62" t="s">
        <v>439</v>
      </c>
      <c r="C347" s="63" t="s">
        <v>946</v>
      </c>
      <c r="D347" s="62" t="s">
        <v>174</v>
      </c>
      <c r="E347" s="98">
        <v>6</v>
      </c>
      <c r="F347" s="65"/>
      <c r="G347" s="66"/>
      <c r="H347" s="67"/>
      <c r="J347" s="25"/>
      <c r="K347" s="25"/>
      <c r="L347" s="25"/>
    </row>
    <row r="348" spans="1:12" s="24" customFormat="1">
      <c r="A348" s="100" t="s">
        <v>53</v>
      </c>
      <c r="B348" s="62" t="s">
        <v>440</v>
      </c>
      <c r="C348" s="122" t="s">
        <v>441</v>
      </c>
      <c r="D348" s="62" t="s">
        <v>174</v>
      </c>
      <c r="E348" s="98">
        <v>2</v>
      </c>
      <c r="F348" s="65"/>
      <c r="G348" s="66"/>
      <c r="H348" s="73"/>
      <c r="J348" s="25"/>
      <c r="K348" s="25"/>
      <c r="L348" s="25"/>
    </row>
    <row r="349" spans="1:12" s="24" customFormat="1" ht="15.75" thickBot="1">
      <c r="A349" s="112"/>
      <c r="B349" s="113"/>
      <c r="C349" s="114"/>
      <c r="D349" s="113"/>
      <c r="E349" s="115"/>
      <c r="F349" s="116"/>
      <c r="G349" s="116"/>
      <c r="H349" s="46"/>
      <c r="J349" s="25"/>
      <c r="K349" s="25"/>
      <c r="L349" s="25"/>
    </row>
    <row r="350" spans="1:12" s="24" customFormat="1" ht="15.75" thickBot="1">
      <c r="A350" s="74" t="s">
        <v>321</v>
      </c>
      <c r="B350" s="75"/>
      <c r="C350" s="75"/>
      <c r="D350" s="75"/>
      <c r="E350" s="75"/>
      <c r="F350" s="75"/>
      <c r="G350" s="76"/>
      <c r="H350" s="50"/>
      <c r="J350" s="25"/>
      <c r="K350" s="25"/>
      <c r="L350" s="25"/>
    </row>
    <row r="351" spans="1:12" s="24" customFormat="1">
      <c r="A351" s="109"/>
      <c r="B351" s="110"/>
      <c r="C351" s="110"/>
      <c r="D351" s="110"/>
      <c r="E351" s="110"/>
      <c r="F351" s="110"/>
      <c r="G351" s="110"/>
      <c r="H351" s="53"/>
      <c r="J351" s="25"/>
      <c r="K351" s="25"/>
      <c r="L351" s="25"/>
    </row>
    <row r="352" spans="1:12" s="24" customFormat="1">
      <c r="A352" s="235">
        <v>14</v>
      </c>
      <c r="B352" s="236"/>
      <c r="C352" s="26" t="s">
        <v>442</v>
      </c>
      <c r="D352" s="27"/>
      <c r="E352" s="28"/>
      <c r="F352" s="29"/>
      <c r="G352" s="30"/>
      <c r="H352" s="54"/>
      <c r="J352" s="25"/>
      <c r="K352" s="25"/>
      <c r="L352" s="25"/>
    </row>
    <row r="353" spans="1:12" s="24" customFormat="1" ht="30">
      <c r="A353" s="77" t="s">
        <v>443</v>
      </c>
      <c r="B353" s="56" t="s">
        <v>444</v>
      </c>
      <c r="C353" s="57" t="s">
        <v>445</v>
      </c>
      <c r="D353" s="56" t="s">
        <v>169</v>
      </c>
      <c r="E353" s="123">
        <v>17</v>
      </c>
      <c r="F353" s="59"/>
      <c r="G353" s="38"/>
      <c r="H353" s="67"/>
      <c r="J353" s="25"/>
      <c r="K353" s="25"/>
      <c r="L353" s="25"/>
    </row>
    <row r="354" spans="1:12" s="24" customFormat="1" ht="30">
      <c r="A354" s="78" t="s">
        <v>443</v>
      </c>
      <c r="B354" s="62" t="s">
        <v>446</v>
      </c>
      <c r="C354" s="63" t="s">
        <v>447</v>
      </c>
      <c r="D354" s="62" t="s">
        <v>169</v>
      </c>
      <c r="E354" s="124">
        <v>51</v>
      </c>
      <c r="F354" s="65"/>
      <c r="G354" s="66"/>
      <c r="H354" s="67"/>
      <c r="J354" s="25"/>
      <c r="K354" s="25"/>
      <c r="L354" s="25"/>
    </row>
    <row r="355" spans="1:12" s="24" customFormat="1" ht="30">
      <c r="A355" s="78" t="s">
        <v>443</v>
      </c>
      <c r="B355" s="62" t="s">
        <v>448</v>
      </c>
      <c r="C355" s="63" t="s">
        <v>449</v>
      </c>
      <c r="D355" s="62" t="s">
        <v>169</v>
      </c>
      <c r="E355" s="125">
        <v>48</v>
      </c>
      <c r="F355" s="65"/>
      <c r="G355" s="66"/>
      <c r="H355" s="67"/>
      <c r="J355" s="25"/>
      <c r="K355" s="25"/>
      <c r="L355" s="25"/>
    </row>
    <row r="356" spans="1:12" s="24" customFormat="1" ht="30">
      <c r="A356" s="78" t="s">
        <v>450</v>
      </c>
      <c r="B356" s="62" t="s">
        <v>451</v>
      </c>
      <c r="C356" s="63" t="s">
        <v>452</v>
      </c>
      <c r="D356" s="62" t="s">
        <v>169</v>
      </c>
      <c r="E356" s="124">
        <v>17</v>
      </c>
      <c r="F356" s="65"/>
      <c r="G356" s="66"/>
      <c r="H356" s="67"/>
      <c r="J356" s="25"/>
      <c r="K356" s="25"/>
      <c r="L356" s="25"/>
    </row>
    <row r="357" spans="1:12" s="24" customFormat="1" ht="30">
      <c r="A357" s="78" t="s">
        <v>453</v>
      </c>
      <c r="B357" s="62" t="s">
        <v>454</v>
      </c>
      <c r="C357" s="63" t="s">
        <v>455</v>
      </c>
      <c r="D357" s="62" t="s">
        <v>169</v>
      </c>
      <c r="E357" s="124">
        <v>17</v>
      </c>
      <c r="F357" s="65"/>
      <c r="G357" s="66"/>
      <c r="H357" s="67"/>
      <c r="J357" s="25"/>
      <c r="K357" s="25"/>
      <c r="L357" s="25"/>
    </row>
    <row r="358" spans="1:12" s="24" customFormat="1" ht="30">
      <c r="A358" s="78" t="s">
        <v>453</v>
      </c>
      <c r="B358" s="62" t="s">
        <v>456</v>
      </c>
      <c r="C358" s="63" t="s">
        <v>457</v>
      </c>
      <c r="D358" s="62" t="s">
        <v>169</v>
      </c>
      <c r="E358" s="125">
        <v>51</v>
      </c>
      <c r="F358" s="65"/>
      <c r="G358" s="66"/>
      <c r="H358" s="67"/>
      <c r="J358" s="25"/>
      <c r="K358" s="25"/>
      <c r="L358" s="25"/>
    </row>
    <row r="359" spans="1:12" s="24" customFormat="1" ht="30">
      <c r="A359" s="78" t="s">
        <v>453</v>
      </c>
      <c r="B359" s="62" t="s">
        <v>458</v>
      </c>
      <c r="C359" s="63" t="s">
        <v>459</v>
      </c>
      <c r="D359" s="62" t="s">
        <v>169</v>
      </c>
      <c r="E359" s="125">
        <v>17</v>
      </c>
      <c r="F359" s="65"/>
      <c r="G359" s="66"/>
      <c r="H359" s="67"/>
      <c r="J359" s="25"/>
      <c r="K359" s="25"/>
      <c r="L359" s="25"/>
    </row>
    <row r="360" spans="1:12" s="24" customFormat="1" ht="30">
      <c r="A360" s="78">
        <v>91930</v>
      </c>
      <c r="B360" s="62" t="s">
        <v>460</v>
      </c>
      <c r="C360" s="63" t="s">
        <v>461</v>
      </c>
      <c r="D360" s="62" t="s">
        <v>169</v>
      </c>
      <c r="E360" s="125">
        <v>48</v>
      </c>
      <c r="F360" s="65"/>
      <c r="G360" s="66"/>
      <c r="H360" s="67"/>
      <c r="J360" s="25"/>
      <c r="K360" s="25"/>
      <c r="L360" s="25"/>
    </row>
    <row r="361" spans="1:12" s="24" customFormat="1" ht="30">
      <c r="A361" s="78" t="s">
        <v>462</v>
      </c>
      <c r="B361" s="62" t="s">
        <v>463</v>
      </c>
      <c r="C361" s="63" t="s">
        <v>464</v>
      </c>
      <c r="D361" s="62" t="s">
        <v>169</v>
      </c>
      <c r="E361" s="125">
        <v>48</v>
      </c>
      <c r="F361" s="65"/>
      <c r="G361" s="66"/>
      <c r="H361" s="67"/>
      <c r="J361" s="25"/>
      <c r="K361" s="25"/>
      <c r="L361" s="25"/>
    </row>
    <row r="362" spans="1:12" s="24" customFormat="1" ht="30">
      <c r="A362" s="78" t="s">
        <v>462</v>
      </c>
      <c r="B362" s="62" t="s">
        <v>465</v>
      </c>
      <c r="C362" s="63" t="s">
        <v>466</v>
      </c>
      <c r="D362" s="62" t="s">
        <v>169</v>
      </c>
      <c r="E362" s="125">
        <v>144</v>
      </c>
      <c r="F362" s="65"/>
      <c r="G362" s="66"/>
      <c r="H362" s="67"/>
      <c r="J362" s="25"/>
      <c r="K362" s="25"/>
      <c r="L362" s="25"/>
    </row>
    <row r="363" spans="1:12" s="24" customFormat="1" ht="30">
      <c r="A363" s="78">
        <v>91924</v>
      </c>
      <c r="B363" s="62" t="s">
        <v>467</v>
      </c>
      <c r="C363" s="63" t="s">
        <v>468</v>
      </c>
      <c r="D363" s="62" t="s">
        <v>169</v>
      </c>
      <c r="E363" s="125">
        <v>542</v>
      </c>
      <c r="F363" s="65"/>
      <c r="G363" s="66"/>
      <c r="H363" s="67"/>
      <c r="J363" s="25"/>
      <c r="K363" s="25"/>
      <c r="L363" s="25"/>
    </row>
    <row r="364" spans="1:12" s="24" customFormat="1" ht="30">
      <c r="A364" s="78">
        <v>91924</v>
      </c>
      <c r="B364" s="62" t="s">
        <v>469</v>
      </c>
      <c r="C364" s="63" t="s">
        <v>470</v>
      </c>
      <c r="D364" s="62" t="s">
        <v>169</v>
      </c>
      <c r="E364" s="125">
        <v>443</v>
      </c>
      <c r="F364" s="65"/>
      <c r="G364" s="66"/>
      <c r="H364" s="67"/>
      <c r="J364" s="25"/>
      <c r="K364" s="25"/>
      <c r="L364" s="25"/>
    </row>
    <row r="365" spans="1:12" s="24" customFormat="1" ht="30">
      <c r="A365" s="78">
        <v>91924</v>
      </c>
      <c r="B365" s="62" t="s">
        <v>471</v>
      </c>
      <c r="C365" s="63" t="s">
        <v>472</v>
      </c>
      <c r="D365" s="62" t="s">
        <v>169</v>
      </c>
      <c r="E365" s="125">
        <v>329</v>
      </c>
      <c r="F365" s="65"/>
      <c r="G365" s="66"/>
      <c r="H365" s="67"/>
      <c r="J365" s="25"/>
      <c r="K365" s="25"/>
      <c r="L365" s="25"/>
    </row>
    <row r="366" spans="1:12" s="24" customFormat="1" ht="30">
      <c r="A366" s="78">
        <v>91924</v>
      </c>
      <c r="B366" s="62" t="s">
        <v>473</v>
      </c>
      <c r="C366" s="63" t="s">
        <v>474</v>
      </c>
      <c r="D366" s="62" t="s">
        <v>169</v>
      </c>
      <c r="E366" s="125">
        <v>168</v>
      </c>
      <c r="F366" s="65"/>
      <c r="G366" s="66"/>
      <c r="H366" s="67"/>
      <c r="J366" s="25"/>
      <c r="K366" s="25"/>
      <c r="L366" s="25"/>
    </row>
    <row r="367" spans="1:12" s="24" customFormat="1" ht="30">
      <c r="A367" s="78">
        <v>91926</v>
      </c>
      <c r="B367" s="62" t="s">
        <v>475</v>
      </c>
      <c r="C367" s="63" t="s">
        <v>476</v>
      </c>
      <c r="D367" s="62" t="s">
        <v>169</v>
      </c>
      <c r="E367" s="125">
        <v>368</v>
      </c>
      <c r="F367" s="65"/>
      <c r="G367" s="66"/>
      <c r="H367" s="67"/>
      <c r="J367" s="25"/>
      <c r="K367" s="25"/>
      <c r="L367" s="25"/>
    </row>
    <row r="368" spans="1:12" s="24" customFormat="1" ht="30">
      <c r="A368" s="78">
        <v>91926</v>
      </c>
      <c r="B368" s="62" t="s">
        <v>477</v>
      </c>
      <c r="C368" s="63" t="s">
        <v>478</v>
      </c>
      <c r="D368" s="62" t="s">
        <v>169</v>
      </c>
      <c r="E368" s="125">
        <v>600</v>
      </c>
      <c r="F368" s="65"/>
      <c r="G368" s="66"/>
      <c r="H368" s="67"/>
      <c r="J368" s="25"/>
      <c r="K368" s="25"/>
      <c r="L368" s="25"/>
    </row>
    <row r="369" spans="1:12" s="24" customFormat="1" ht="30">
      <c r="A369" s="78">
        <v>91926</v>
      </c>
      <c r="B369" s="62" t="s">
        <v>479</v>
      </c>
      <c r="C369" s="63" t="s">
        <v>480</v>
      </c>
      <c r="D369" s="62" t="s">
        <v>169</v>
      </c>
      <c r="E369" s="125">
        <v>410</v>
      </c>
      <c r="F369" s="65"/>
      <c r="G369" s="66"/>
      <c r="H369" s="67"/>
      <c r="J369" s="25"/>
      <c r="K369" s="25"/>
      <c r="L369" s="25"/>
    </row>
    <row r="370" spans="1:12" s="24" customFormat="1" ht="30">
      <c r="A370" s="78">
        <v>91928</v>
      </c>
      <c r="B370" s="62" t="s">
        <v>481</v>
      </c>
      <c r="C370" s="63" t="s">
        <v>482</v>
      </c>
      <c r="D370" s="62" t="s">
        <v>169</v>
      </c>
      <c r="E370" s="125">
        <v>13</v>
      </c>
      <c r="F370" s="65"/>
      <c r="G370" s="66"/>
      <c r="H370" s="67"/>
      <c r="J370" s="25"/>
      <c r="K370" s="25"/>
      <c r="L370" s="25"/>
    </row>
    <row r="371" spans="1:12" s="24" customFormat="1" ht="30">
      <c r="A371" s="78">
        <v>91928</v>
      </c>
      <c r="B371" s="62" t="s">
        <v>483</v>
      </c>
      <c r="C371" s="63" t="s">
        <v>484</v>
      </c>
      <c r="D371" s="62" t="s">
        <v>169</v>
      </c>
      <c r="E371" s="125">
        <v>87</v>
      </c>
      <c r="F371" s="65"/>
      <c r="G371" s="66"/>
      <c r="H371" s="67"/>
      <c r="J371" s="25"/>
      <c r="K371" s="25"/>
      <c r="L371" s="25"/>
    </row>
    <row r="372" spans="1:12" s="24" customFormat="1" ht="30">
      <c r="A372" s="78">
        <v>91928</v>
      </c>
      <c r="B372" s="62" t="s">
        <v>485</v>
      </c>
      <c r="C372" s="63" t="s">
        <v>486</v>
      </c>
      <c r="D372" s="62" t="s">
        <v>169</v>
      </c>
      <c r="E372" s="125">
        <v>50</v>
      </c>
      <c r="F372" s="65"/>
      <c r="G372" s="66"/>
      <c r="H372" s="67"/>
      <c r="J372" s="25"/>
      <c r="K372" s="25"/>
      <c r="L372" s="25"/>
    </row>
    <row r="373" spans="1:12" s="24" customFormat="1" ht="30">
      <c r="A373" s="78">
        <v>91928</v>
      </c>
      <c r="B373" s="62" t="s">
        <v>487</v>
      </c>
      <c r="C373" s="63" t="s">
        <v>482</v>
      </c>
      <c r="D373" s="62" t="s">
        <v>169</v>
      </c>
      <c r="E373" s="125">
        <v>148</v>
      </c>
      <c r="F373" s="65"/>
      <c r="G373" s="66"/>
      <c r="H373" s="67"/>
      <c r="J373" s="25"/>
      <c r="K373" s="25"/>
      <c r="L373" s="25"/>
    </row>
    <row r="374" spans="1:12" s="24" customFormat="1" ht="30">
      <c r="A374" s="78">
        <v>91928</v>
      </c>
      <c r="B374" s="62" t="s">
        <v>488</v>
      </c>
      <c r="C374" s="63" t="s">
        <v>484</v>
      </c>
      <c r="D374" s="62" t="s">
        <v>169</v>
      </c>
      <c r="E374" s="125">
        <v>148</v>
      </c>
      <c r="F374" s="65"/>
      <c r="G374" s="66"/>
      <c r="H374" s="67"/>
      <c r="J374" s="25"/>
      <c r="K374" s="25"/>
      <c r="L374" s="25"/>
    </row>
    <row r="375" spans="1:12" s="24" customFormat="1" ht="30">
      <c r="A375" s="78">
        <v>91928</v>
      </c>
      <c r="B375" s="62" t="s">
        <v>489</v>
      </c>
      <c r="C375" s="63" t="s">
        <v>486</v>
      </c>
      <c r="D375" s="62" t="s">
        <v>169</v>
      </c>
      <c r="E375" s="125">
        <v>148</v>
      </c>
      <c r="F375" s="65"/>
      <c r="G375" s="66"/>
      <c r="H375" s="67"/>
      <c r="J375" s="25"/>
      <c r="K375" s="25"/>
      <c r="L375" s="25"/>
    </row>
    <row r="376" spans="1:12" s="24" customFormat="1">
      <c r="A376" s="78" t="s">
        <v>490</v>
      </c>
      <c r="B376" s="62" t="s">
        <v>491</v>
      </c>
      <c r="C376" s="63" t="s">
        <v>492</v>
      </c>
      <c r="D376" s="62" t="s">
        <v>174</v>
      </c>
      <c r="E376" s="125">
        <v>2</v>
      </c>
      <c r="F376" s="65"/>
      <c r="G376" s="66"/>
      <c r="H376" s="67"/>
      <c r="J376" s="25"/>
      <c r="K376" s="25"/>
      <c r="L376" s="25"/>
    </row>
    <row r="377" spans="1:12" s="24" customFormat="1">
      <c r="A377" s="78" t="s">
        <v>493</v>
      </c>
      <c r="B377" s="62" t="s">
        <v>494</v>
      </c>
      <c r="C377" s="63" t="s">
        <v>495</v>
      </c>
      <c r="D377" s="62" t="s">
        <v>174</v>
      </c>
      <c r="E377" s="125">
        <v>2</v>
      </c>
      <c r="F377" s="65"/>
      <c r="G377" s="66"/>
      <c r="H377" s="67"/>
      <c r="J377" s="25"/>
      <c r="K377" s="25"/>
      <c r="L377" s="25"/>
    </row>
    <row r="378" spans="1:12" s="24" customFormat="1">
      <c r="A378" s="78" t="s">
        <v>490</v>
      </c>
      <c r="B378" s="62" t="s">
        <v>496</v>
      </c>
      <c r="C378" s="63" t="s">
        <v>492</v>
      </c>
      <c r="D378" s="62" t="s">
        <v>174</v>
      </c>
      <c r="E378" s="125">
        <v>1</v>
      </c>
      <c r="F378" s="65"/>
      <c r="G378" s="66"/>
      <c r="H378" s="67"/>
      <c r="J378" s="25"/>
      <c r="K378" s="25"/>
      <c r="L378" s="25"/>
    </row>
    <row r="379" spans="1:12" s="24" customFormat="1" ht="30">
      <c r="A379" s="78">
        <v>91940</v>
      </c>
      <c r="B379" s="62" t="s">
        <v>497</v>
      </c>
      <c r="C379" s="63" t="s">
        <v>947</v>
      </c>
      <c r="D379" s="62" t="s">
        <v>174</v>
      </c>
      <c r="E379" s="125">
        <v>177</v>
      </c>
      <c r="F379" s="65"/>
      <c r="G379" s="66"/>
      <c r="H379" s="67"/>
      <c r="J379" s="25"/>
      <c r="K379" s="25"/>
      <c r="L379" s="25"/>
    </row>
    <row r="380" spans="1:12" s="24" customFormat="1">
      <c r="A380" s="78" t="s">
        <v>53</v>
      </c>
      <c r="B380" s="62" t="s">
        <v>498</v>
      </c>
      <c r="C380" s="63" t="s">
        <v>499</v>
      </c>
      <c r="D380" s="62" t="s">
        <v>174</v>
      </c>
      <c r="E380" s="125">
        <v>16</v>
      </c>
      <c r="F380" s="65"/>
      <c r="G380" s="66"/>
      <c r="H380" s="67"/>
      <c r="J380" s="25"/>
      <c r="K380" s="25"/>
      <c r="L380" s="25"/>
    </row>
    <row r="381" spans="1:12" s="24" customFormat="1" ht="30">
      <c r="A381" s="78">
        <v>91955</v>
      </c>
      <c r="B381" s="62" t="s">
        <v>500</v>
      </c>
      <c r="C381" s="63" t="s">
        <v>948</v>
      </c>
      <c r="D381" s="62" t="s">
        <v>174</v>
      </c>
      <c r="E381" s="125">
        <v>6</v>
      </c>
      <c r="F381" s="65"/>
      <c r="G381" s="66"/>
      <c r="H381" s="67"/>
      <c r="J381" s="25"/>
      <c r="K381" s="25"/>
      <c r="L381" s="25"/>
    </row>
    <row r="382" spans="1:12" s="24" customFormat="1" ht="30">
      <c r="A382" s="78">
        <v>91953</v>
      </c>
      <c r="B382" s="62" t="s">
        <v>501</v>
      </c>
      <c r="C382" s="63" t="s">
        <v>949</v>
      </c>
      <c r="D382" s="62" t="s">
        <v>174</v>
      </c>
      <c r="E382" s="125">
        <v>32</v>
      </c>
      <c r="F382" s="65"/>
      <c r="G382" s="66"/>
      <c r="H382" s="67"/>
      <c r="J382" s="25"/>
      <c r="K382" s="25"/>
      <c r="L382" s="25"/>
    </row>
    <row r="383" spans="1:12" s="24" customFormat="1" ht="30">
      <c r="A383" s="78">
        <v>91961</v>
      </c>
      <c r="B383" s="62" t="s">
        <v>502</v>
      </c>
      <c r="C383" s="63" t="s">
        <v>950</v>
      </c>
      <c r="D383" s="62" t="s">
        <v>174</v>
      </c>
      <c r="E383" s="125">
        <v>2</v>
      </c>
      <c r="F383" s="65"/>
      <c r="G383" s="66"/>
      <c r="H383" s="67"/>
      <c r="J383" s="25"/>
      <c r="K383" s="25"/>
      <c r="L383" s="25"/>
    </row>
    <row r="384" spans="1:12" s="24" customFormat="1" ht="30">
      <c r="A384" s="78">
        <v>91958</v>
      </c>
      <c r="B384" s="62" t="s">
        <v>503</v>
      </c>
      <c r="C384" s="63" t="s">
        <v>951</v>
      </c>
      <c r="D384" s="62" t="s">
        <v>174</v>
      </c>
      <c r="E384" s="125">
        <v>3</v>
      </c>
      <c r="F384" s="65"/>
      <c r="G384" s="66"/>
      <c r="H384" s="67"/>
      <c r="J384" s="25"/>
      <c r="K384" s="25"/>
      <c r="L384" s="25"/>
    </row>
    <row r="385" spans="1:12" s="24" customFormat="1" ht="30">
      <c r="A385" s="78">
        <v>91990</v>
      </c>
      <c r="B385" s="62" t="s">
        <v>504</v>
      </c>
      <c r="C385" s="63" t="s">
        <v>952</v>
      </c>
      <c r="D385" s="62" t="s">
        <v>174</v>
      </c>
      <c r="E385" s="125">
        <v>91</v>
      </c>
      <c r="F385" s="65"/>
      <c r="G385" s="66"/>
      <c r="H385" s="67"/>
      <c r="J385" s="25"/>
      <c r="K385" s="25"/>
      <c r="L385" s="25"/>
    </row>
    <row r="386" spans="1:12" s="24" customFormat="1" ht="30">
      <c r="A386" s="78">
        <v>91991</v>
      </c>
      <c r="B386" s="62" t="s">
        <v>505</v>
      </c>
      <c r="C386" s="63" t="s">
        <v>953</v>
      </c>
      <c r="D386" s="62" t="s">
        <v>174</v>
      </c>
      <c r="E386" s="125">
        <v>1</v>
      </c>
      <c r="F386" s="65"/>
      <c r="G386" s="66"/>
      <c r="H386" s="67"/>
      <c r="J386" s="25"/>
      <c r="K386" s="25"/>
      <c r="L386" s="25"/>
    </row>
    <row r="387" spans="1:12" s="24" customFormat="1">
      <c r="A387" s="78" t="s">
        <v>53</v>
      </c>
      <c r="B387" s="62" t="s">
        <v>506</v>
      </c>
      <c r="C387" s="63" t="s">
        <v>507</v>
      </c>
      <c r="D387" s="62" t="s">
        <v>174</v>
      </c>
      <c r="E387" s="125">
        <v>2</v>
      </c>
      <c r="F387" s="65"/>
      <c r="G387" s="126"/>
      <c r="H387" s="67"/>
      <c r="J387" s="25"/>
      <c r="K387" s="25"/>
      <c r="L387" s="25"/>
    </row>
    <row r="388" spans="1:12" s="24" customFormat="1">
      <c r="A388" s="78" t="s">
        <v>53</v>
      </c>
      <c r="B388" s="62" t="s">
        <v>508</v>
      </c>
      <c r="C388" s="63" t="s">
        <v>509</v>
      </c>
      <c r="D388" s="62" t="s">
        <v>174</v>
      </c>
      <c r="E388" s="125">
        <v>2</v>
      </c>
      <c r="F388" s="65"/>
      <c r="G388" s="126"/>
      <c r="H388" s="67"/>
      <c r="J388" s="25"/>
      <c r="K388" s="25"/>
      <c r="L388" s="25"/>
    </row>
    <row r="389" spans="1:12" s="24" customFormat="1" ht="60">
      <c r="A389" s="78" t="s">
        <v>510</v>
      </c>
      <c r="B389" s="62" t="s">
        <v>511</v>
      </c>
      <c r="C389" s="63" t="s">
        <v>954</v>
      </c>
      <c r="D389" s="62" t="s">
        <v>174</v>
      </c>
      <c r="E389" s="125">
        <v>5</v>
      </c>
      <c r="F389" s="65"/>
      <c r="G389" s="66"/>
      <c r="H389" s="67"/>
      <c r="J389" s="25"/>
      <c r="K389" s="25"/>
      <c r="L389" s="25"/>
    </row>
    <row r="390" spans="1:12" s="24" customFormat="1">
      <c r="A390" s="78" t="s">
        <v>512</v>
      </c>
      <c r="B390" s="62" t="s">
        <v>513</v>
      </c>
      <c r="C390" s="63" t="s">
        <v>955</v>
      </c>
      <c r="D390" s="62" t="s">
        <v>174</v>
      </c>
      <c r="E390" s="125">
        <v>5</v>
      </c>
      <c r="F390" s="65"/>
      <c r="G390" s="66"/>
      <c r="H390" s="67"/>
      <c r="J390" s="25"/>
      <c r="K390" s="25"/>
      <c r="L390" s="25"/>
    </row>
    <row r="391" spans="1:12" s="24" customFormat="1">
      <c r="A391" s="78" t="s">
        <v>514</v>
      </c>
      <c r="B391" s="62" t="s">
        <v>515</v>
      </c>
      <c r="C391" s="63" t="s">
        <v>956</v>
      </c>
      <c r="D391" s="62" t="s">
        <v>174</v>
      </c>
      <c r="E391" s="125">
        <v>5</v>
      </c>
      <c r="F391" s="65"/>
      <c r="G391" s="66"/>
      <c r="H391" s="67"/>
      <c r="J391" s="25"/>
      <c r="K391" s="25"/>
      <c r="L391" s="25"/>
    </row>
    <row r="392" spans="1:12" s="24" customFormat="1">
      <c r="A392" s="78" t="s">
        <v>53</v>
      </c>
      <c r="B392" s="62" t="s">
        <v>516</v>
      </c>
      <c r="C392" s="63" t="s">
        <v>517</v>
      </c>
      <c r="D392" s="62" t="s">
        <v>174</v>
      </c>
      <c r="E392" s="125">
        <v>21</v>
      </c>
      <c r="F392" s="65"/>
      <c r="G392" s="66"/>
      <c r="H392" s="67"/>
      <c r="J392" s="25"/>
      <c r="K392" s="25"/>
      <c r="L392" s="25"/>
    </row>
    <row r="393" spans="1:12" s="24" customFormat="1" ht="30">
      <c r="A393" s="78" t="s">
        <v>53</v>
      </c>
      <c r="B393" s="62" t="s">
        <v>518</v>
      </c>
      <c r="C393" s="63" t="s">
        <v>519</v>
      </c>
      <c r="D393" s="62" t="s">
        <v>174</v>
      </c>
      <c r="E393" s="125">
        <v>6</v>
      </c>
      <c r="F393" s="65"/>
      <c r="G393" s="66"/>
      <c r="H393" s="67"/>
      <c r="J393" s="25"/>
      <c r="K393" s="25"/>
      <c r="L393" s="25"/>
    </row>
    <row r="394" spans="1:12" s="24" customFormat="1" ht="30">
      <c r="A394" s="78" t="s">
        <v>53</v>
      </c>
      <c r="B394" s="62" t="s">
        <v>520</v>
      </c>
      <c r="C394" s="63" t="s">
        <v>521</v>
      </c>
      <c r="D394" s="62" t="s">
        <v>174</v>
      </c>
      <c r="E394" s="125">
        <v>3</v>
      </c>
      <c r="F394" s="65"/>
      <c r="G394" s="66"/>
      <c r="H394" s="67"/>
      <c r="J394" s="25"/>
      <c r="K394" s="25"/>
      <c r="L394" s="25"/>
    </row>
    <row r="395" spans="1:12" s="24" customFormat="1" ht="30">
      <c r="A395" s="78" t="s">
        <v>53</v>
      </c>
      <c r="B395" s="62" t="s">
        <v>522</v>
      </c>
      <c r="C395" s="63" t="s">
        <v>523</v>
      </c>
      <c r="D395" s="62" t="s">
        <v>174</v>
      </c>
      <c r="E395" s="125">
        <v>1</v>
      </c>
      <c r="F395" s="65"/>
      <c r="G395" s="66"/>
      <c r="H395" s="67"/>
      <c r="J395" s="25"/>
      <c r="K395" s="25"/>
      <c r="L395" s="25"/>
    </row>
    <row r="396" spans="1:12" s="24" customFormat="1" ht="30">
      <c r="A396" s="78">
        <v>96971</v>
      </c>
      <c r="B396" s="62" t="s">
        <v>524</v>
      </c>
      <c r="C396" s="63" t="s">
        <v>957</v>
      </c>
      <c r="D396" s="62" t="s">
        <v>169</v>
      </c>
      <c r="E396" s="125">
        <v>20</v>
      </c>
      <c r="F396" s="65"/>
      <c r="G396" s="66"/>
      <c r="H396" s="67"/>
      <c r="J396" s="25"/>
      <c r="K396" s="25"/>
      <c r="L396" s="25"/>
    </row>
    <row r="397" spans="1:12" s="24" customFormat="1" ht="30">
      <c r="A397" s="78" t="s">
        <v>53</v>
      </c>
      <c r="B397" s="62" t="s">
        <v>525</v>
      </c>
      <c r="C397" s="63" t="s">
        <v>526</v>
      </c>
      <c r="D397" s="62" t="s">
        <v>169</v>
      </c>
      <c r="E397" s="125">
        <v>100</v>
      </c>
      <c r="F397" s="65"/>
      <c r="G397" s="66"/>
      <c r="H397" s="67"/>
      <c r="J397" s="25"/>
      <c r="K397" s="25"/>
      <c r="L397" s="25"/>
    </row>
    <row r="398" spans="1:12" s="24" customFormat="1">
      <c r="A398" s="78" t="s">
        <v>53</v>
      </c>
      <c r="B398" s="62" t="s">
        <v>527</v>
      </c>
      <c r="C398" s="63" t="s">
        <v>528</v>
      </c>
      <c r="D398" s="62" t="s">
        <v>169</v>
      </c>
      <c r="E398" s="125">
        <v>5.2</v>
      </c>
      <c r="F398" s="65"/>
      <c r="G398" s="66"/>
      <c r="H398" s="67"/>
      <c r="J398" s="25"/>
      <c r="K398" s="25"/>
      <c r="L398" s="25"/>
    </row>
    <row r="399" spans="1:12" s="24" customFormat="1" ht="30">
      <c r="A399" s="78">
        <v>91844</v>
      </c>
      <c r="B399" s="62" t="s">
        <v>529</v>
      </c>
      <c r="C399" s="63" t="s">
        <v>958</v>
      </c>
      <c r="D399" s="62" t="s">
        <v>169</v>
      </c>
      <c r="E399" s="125">
        <v>50</v>
      </c>
      <c r="F399" s="65"/>
      <c r="G399" s="66"/>
      <c r="H399" s="67"/>
      <c r="J399" s="25"/>
      <c r="K399" s="25"/>
      <c r="L399" s="25"/>
    </row>
    <row r="400" spans="1:12" s="24" customFormat="1">
      <c r="A400" s="78" t="s">
        <v>530</v>
      </c>
      <c r="B400" s="62" t="s">
        <v>531</v>
      </c>
      <c r="C400" s="63" t="s">
        <v>959</v>
      </c>
      <c r="D400" s="62" t="s">
        <v>174</v>
      </c>
      <c r="E400" s="125">
        <v>15</v>
      </c>
      <c r="F400" s="65"/>
      <c r="G400" s="66"/>
      <c r="H400" s="67"/>
      <c r="J400" s="25"/>
      <c r="K400" s="25"/>
      <c r="L400" s="25"/>
    </row>
    <row r="401" spans="1:12" s="24" customFormat="1">
      <c r="A401" s="78" t="s">
        <v>532</v>
      </c>
      <c r="B401" s="62" t="s">
        <v>533</v>
      </c>
      <c r="C401" s="63" t="s">
        <v>960</v>
      </c>
      <c r="D401" s="62" t="s">
        <v>174</v>
      </c>
      <c r="E401" s="125">
        <v>5</v>
      </c>
      <c r="F401" s="65"/>
      <c r="G401" s="66"/>
      <c r="H401" s="67"/>
      <c r="J401" s="25"/>
      <c r="K401" s="25"/>
      <c r="L401" s="25"/>
    </row>
    <row r="402" spans="1:12" s="24" customFormat="1">
      <c r="A402" s="78" t="s">
        <v>534</v>
      </c>
      <c r="B402" s="62" t="s">
        <v>535</v>
      </c>
      <c r="C402" s="63" t="s">
        <v>961</v>
      </c>
      <c r="D402" s="62" t="s">
        <v>174</v>
      </c>
      <c r="E402" s="125">
        <v>1</v>
      </c>
      <c r="F402" s="65"/>
      <c r="G402" s="66"/>
      <c r="H402" s="67"/>
      <c r="J402" s="25"/>
      <c r="K402" s="25"/>
      <c r="L402" s="25"/>
    </row>
    <row r="403" spans="1:12" s="24" customFormat="1">
      <c r="A403" s="78" t="s">
        <v>536</v>
      </c>
      <c r="B403" s="62" t="s">
        <v>537</v>
      </c>
      <c r="C403" s="63" t="s">
        <v>962</v>
      </c>
      <c r="D403" s="62" t="s">
        <v>174</v>
      </c>
      <c r="E403" s="125">
        <v>10</v>
      </c>
      <c r="F403" s="65"/>
      <c r="G403" s="66"/>
      <c r="H403" s="67"/>
      <c r="J403" s="25"/>
      <c r="K403" s="25"/>
      <c r="L403" s="25"/>
    </row>
    <row r="404" spans="1:12" s="24" customFormat="1">
      <c r="A404" s="78" t="s">
        <v>538</v>
      </c>
      <c r="B404" s="62" t="s">
        <v>539</v>
      </c>
      <c r="C404" s="63" t="s">
        <v>963</v>
      </c>
      <c r="D404" s="62" t="s">
        <v>174</v>
      </c>
      <c r="E404" s="125">
        <v>1</v>
      </c>
      <c r="F404" s="65"/>
      <c r="G404" s="66"/>
      <c r="H404" s="67"/>
      <c r="J404" s="25"/>
      <c r="K404" s="25"/>
      <c r="L404" s="25"/>
    </row>
    <row r="405" spans="1:12" s="24" customFormat="1">
      <c r="A405" s="78" t="s">
        <v>538</v>
      </c>
      <c r="B405" s="62" t="s">
        <v>540</v>
      </c>
      <c r="C405" s="63" t="s">
        <v>963</v>
      </c>
      <c r="D405" s="62" t="s">
        <v>174</v>
      </c>
      <c r="E405" s="125">
        <v>3</v>
      </c>
      <c r="F405" s="65"/>
      <c r="G405" s="66"/>
      <c r="H405" s="67"/>
      <c r="J405" s="25"/>
      <c r="K405" s="25"/>
      <c r="L405" s="25"/>
    </row>
    <row r="406" spans="1:12" s="24" customFormat="1">
      <c r="A406" s="78" t="s">
        <v>541</v>
      </c>
      <c r="B406" s="62" t="s">
        <v>542</v>
      </c>
      <c r="C406" s="63" t="s">
        <v>964</v>
      </c>
      <c r="D406" s="62" t="s">
        <v>174</v>
      </c>
      <c r="E406" s="125">
        <v>1</v>
      </c>
      <c r="F406" s="65"/>
      <c r="G406" s="66"/>
      <c r="H406" s="67"/>
      <c r="J406" s="25"/>
      <c r="K406" s="25"/>
      <c r="L406" s="25"/>
    </row>
    <row r="407" spans="1:12" s="24" customFormat="1">
      <c r="A407" s="78" t="s">
        <v>543</v>
      </c>
      <c r="B407" s="62" t="s">
        <v>544</v>
      </c>
      <c r="C407" s="63" t="s">
        <v>965</v>
      </c>
      <c r="D407" s="62" t="s">
        <v>174</v>
      </c>
      <c r="E407" s="125">
        <v>1</v>
      </c>
      <c r="F407" s="65"/>
      <c r="G407" s="66"/>
      <c r="H407" s="67"/>
      <c r="J407" s="25"/>
      <c r="K407" s="25"/>
      <c r="L407" s="25"/>
    </row>
    <row r="408" spans="1:12" s="24" customFormat="1">
      <c r="A408" s="78" t="s">
        <v>545</v>
      </c>
      <c r="B408" s="62" t="s">
        <v>546</v>
      </c>
      <c r="C408" s="63" t="s">
        <v>966</v>
      </c>
      <c r="D408" s="62" t="s">
        <v>174</v>
      </c>
      <c r="E408" s="125">
        <v>1</v>
      </c>
      <c r="F408" s="65"/>
      <c r="G408" s="66"/>
      <c r="H408" s="67"/>
      <c r="J408" s="25"/>
      <c r="K408" s="25"/>
      <c r="L408" s="25"/>
    </row>
    <row r="409" spans="1:12" s="24" customFormat="1">
      <c r="A409" s="78" t="s">
        <v>547</v>
      </c>
      <c r="B409" s="62" t="s">
        <v>548</v>
      </c>
      <c r="C409" s="63" t="s">
        <v>967</v>
      </c>
      <c r="D409" s="62" t="s">
        <v>174</v>
      </c>
      <c r="E409" s="125">
        <v>1</v>
      </c>
      <c r="F409" s="65"/>
      <c r="G409" s="66"/>
      <c r="H409" s="67"/>
      <c r="J409" s="25"/>
      <c r="K409" s="25"/>
      <c r="L409" s="25"/>
    </row>
    <row r="410" spans="1:12" s="24" customFormat="1">
      <c r="A410" s="78" t="s">
        <v>549</v>
      </c>
      <c r="B410" s="62" t="s">
        <v>550</v>
      </c>
      <c r="C410" s="63" t="s">
        <v>968</v>
      </c>
      <c r="D410" s="62" t="s">
        <v>174</v>
      </c>
      <c r="E410" s="125">
        <v>2</v>
      </c>
      <c r="F410" s="65"/>
      <c r="G410" s="66"/>
      <c r="H410" s="67"/>
      <c r="J410" s="25"/>
      <c r="K410" s="25"/>
      <c r="L410" s="25"/>
    </row>
    <row r="411" spans="1:12" s="24" customFormat="1">
      <c r="A411" s="78" t="s">
        <v>551</v>
      </c>
      <c r="B411" s="62" t="s">
        <v>552</v>
      </c>
      <c r="C411" s="63" t="s">
        <v>969</v>
      </c>
      <c r="D411" s="62" t="s">
        <v>174</v>
      </c>
      <c r="E411" s="125">
        <v>2</v>
      </c>
      <c r="F411" s="65"/>
      <c r="G411" s="66"/>
      <c r="H411" s="67"/>
      <c r="J411" s="25"/>
      <c r="K411" s="25"/>
      <c r="L411" s="25"/>
    </row>
    <row r="412" spans="1:12" s="24" customFormat="1">
      <c r="A412" s="78" t="s">
        <v>553</v>
      </c>
      <c r="B412" s="62" t="s">
        <v>554</v>
      </c>
      <c r="C412" s="63" t="s">
        <v>970</v>
      </c>
      <c r="D412" s="62" t="s">
        <v>174</v>
      </c>
      <c r="E412" s="125">
        <v>12</v>
      </c>
      <c r="F412" s="65"/>
      <c r="G412" s="66"/>
      <c r="H412" s="67"/>
      <c r="J412" s="25"/>
      <c r="K412" s="25"/>
      <c r="L412" s="25"/>
    </row>
    <row r="413" spans="1:12" s="24" customFormat="1" ht="45">
      <c r="A413" s="78" t="s">
        <v>555</v>
      </c>
      <c r="B413" s="62" t="s">
        <v>556</v>
      </c>
      <c r="C413" s="63" t="s">
        <v>971</v>
      </c>
      <c r="D413" s="62" t="s">
        <v>174</v>
      </c>
      <c r="E413" s="125">
        <v>3</v>
      </c>
      <c r="F413" s="65"/>
      <c r="G413" s="66"/>
      <c r="H413" s="67"/>
      <c r="J413" s="25"/>
      <c r="K413" s="25"/>
      <c r="L413" s="25"/>
    </row>
    <row r="414" spans="1:12" s="24" customFormat="1" ht="30">
      <c r="A414" s="78">
        <v>91846</v>
      </c>
      <c r="B414" s="62" t="s">
        <v>557</v>
      </c>
      <c r="C414" s="63" t="s">
        <v>972</v>
      </c>
      <c r="D414" s="62" t="s">
        <v>169</v>
      </c>
      <c r="E414" s="125">
        <v>13</v>
      </c>
      <c r="F414" s="65"/>
      <c r="G414" s="66"/>
      <c r="H414" s="67"/>
      <c r="J414" s="25"/>
      <c r="K414" s="25"/>
      <c r="L414" s="25"/>
    </row>
    <row r="415" spans="1:12" s="24" customFormat="1" ht="30">
      <c r="A415" s="78">
        <v>91844</v>
      </c>
      <c r="B415" s="62" t="s">
        <v>558</v>
      </c>
      <c r="C415" s="63" t="s">
        <v>958</v>
      </c>
      <c r="D415" s="62" t="s">
        <v>169</v>
      </c>
      <c r="E415" s="125">
        <v>643</v>
      </c>
      <c r="F415" s="65"/>
      <c r="G415" s="66"/>
      <c r="H415" s="67"/>
      <c r="J415" s="25"/>
      <c r="K415" s="25"/>
      <c r="L415" s="25"/>
    </row>
    <row r="416" spans="1:12" s="24" customFormat="1" ht="30">
      <c r="A416" s="78">
        <v>91872</v>
      </c>
      <c r="B416" s="62" t="s">
        <v>559</v>
      </c>
      <c r="C416" s="63" t="s">
        <v>973</v>
      </c>
      <c r="D416" s="62" t="s">
        <v>169</v>
      </c>
      <c r="E416" s="125">
        <v>8</v>
      </c>
      <c r="F416" s="65"/>
      <c r="G416" s="66"/>
      <c r="H416" s="67"/>
      <c r="J416" s="25"/>
      <c r="K416" s="25"/>
      <c r="L416" s="25"/>
    </row>
    <row r="417" spans="1:12" s="24" customFormat="1" ht="30">
      <c r="A417" s="78">
        <v>93009</v>
      </c>
      <c r="B417" s="62" t="s">
        <v>560</v>
      </c>
      <c r="C417" s="63" t="s">
        <v>974</v>
      </c>
      <c r="D417" s="62" t="s">
        <v>169</v>
      </c>
      <c r="E417" s="125">
        <v>26</v>
      </c>
      <c r="F417" s="65"/>
      <c r="G417" s="66"/>
      <c r="H417" s="67"/>
      <c r="J417" s="25"/>
      <c r="K417" s="25"/>
      <c r="L417" s="25"/>
    </row>
    <row r="418" spans="1:12" s="24" customFormat="1" ht="30">
      <c r="A418" s="78">
        <v>95749</v>
      </c>
      <c r="B418" s="62" t="s">
        <v>561</v>
      </c>
      <c r="C418" s="63" t="s">
        <v>975</v>
      </c>
      <c r="D418" s="62" t="s">
        <v>169</v>
      </c>
      <c r="E418" s="125">
        <v>26</v>
      </c>
      <c r="F418" s="65"/>
      <c r="G418" s="66"/>
      <c r="H418" s="67"/>
      <c r="J418" s="25"/>
      <c r="K418" s="25"/>
      <c r="L418" s="25"/>
    </row>
    <row r="419" spans="1:12" s="24" customFormat="1" ht="30">
      <c r="A419" s="78">
        <v>91871</v>
      </c>
      <c r="B419" s="62" t="s">
        <v>562</v>
      </c>
      <c r="C419" s="63" t="s">
        <v>976</v>
      </c>
      <c r="D419" s="62" t="s">
        <v>169</v>
      </c>
      <c r="E419" s="125">
        <v>6</v>
      </c>
      <c r="F419" s="65"/>
      <c r="G419" s="66"/>
      <c r="H419" s="67"/>
      <c r="J419" s="25"/>
      <c r="K419" s="25"/>
      <c r="L419" s="25"/>
    </row>
    <row r="420" spans="1:12" s="24" customFormat="1" ht="30">
      <c r="A420" s="78">
        <v>91937</v>
      </c>
      <c r="B420" s="62" t="s">
        <v>563</v>
      </c>
      <c r="C420" s="63" t="s">
        <v>977</v>
      </c>
      <c r="D420" s="62" t="s">
        <v>174</v>
      </c>
      <c r="E420" s="125">
        <v>71</v>
      </c>
      <c r="F420" s="65"/>
      <c r="G420" s="66"/>
      <c r="H420" s="67"/>
      <c r="J420" s="25"/>
      <c r="K420" s="25"/>
      <c r="L420" s="25"/>
    </row>
    <row r="421" spans="1:12" s="24" customFormat="1" ht="45">
      <c r="A421" s="78" t="s">
        <v>564</v>
      </c>
      <c r="B421" s="62" t="s">
        <v>565</v>
      </c>
      <c r="C421" s="63" t="s">
        <v>978</v>
      </c>
      <c r="D421" s="62" t="s">
        <v>174</v>
      </c>
      <c r="E421" s="125">
        <v>13</v>
      </c>
      <c r="F421" s="65"/>
      <c r="G421" s="66"/>
      <c r="H421" s="67"/>
      <c r="J421" s="25"/>
      <c r="K421" s="25"/>
      <c r="L421" s="25"/>
    </row>
    <row r="422" spans="1:12" s="24" customFormat="1" ht="45">
      <c r="A422" s="78" t="s">
        <v>566</v>
      </c>
      <c r="B422" s="62" t="s">
        <v>567</v>
      </c>
      <c r="C422" s="63" t="s">
        <v>979</v>
      </c>
      <c r="D422" s="62" t="s">
        <v>174</v>
      </c>
      <c r="E422" s="125">
        <v>58</v>
      </c>
      <c r="F422" s="65"/>
      <c r="G422" s="66"/>
      <c r="H422" s="67"/>
      <c r="J422" s="25"/>
      <c r="K422" s="25"/>
      <c r="L422" s="25"/>
    </row>
    <row r="423" spans="1:12" s="24" customFormat="1" ht="30">
      <c r="A423" s="78" t="s">
        <v>568</v>
      </c>
      <c r="B423" s="62" t="s">
        <v>569</v>
      </c>
      <c r="C423" s="63" t="s">
        <v>980</v>
      </c>
      <c r="D423" s="62" t="s">
        <v>174</v>
      </c>
      <c r="E423" s="125">
        <v>26</v>
      </c>
      <c r="F423" s="65"/>
      <c r="G423" s="66"/>
      <c r="H423" s="67"/>
      <c r="J423" s="25"/>
      <c r="K423" s="25"/>
      <c r="L423" s="25"/>
    </row>
    <row r="424" spans="1:12" s="24" customFormat="1" ht="45">
      <c r="A424" s="78" t="s">
        <v>53</v>
      </c>
      <c r="B424" s="62" t="s">
        <v>570</v>
      </c>
      <c r="C424" s="63" t="s">
        <v>571</v>
      </c>
      <c r="D424" s="62" t="s">
        <v>174</v>
      </c>
      <c r="E424" s="125">
        <v>1</v>
      </c>
      <c r="F424" s="65"/>
      <c r="G424" s="66"/>
      <c r="H424" s="67"/>
      <c r="J424" s="25"/>
      <c r="K424" s="25"/>
      <c r="L424" s="25"/>
    </row>
    <row r="425" spans="1:12" s="24" customFormat="1" ht="45">
      <c r="A425" s="78">
        <v>101880</v>
      </c>
      <c r="B425" s="62" t="s">
        <v>572</v>
      </c>
      <c r="C425" s="63" t="s">
        <v>981</v>
      </c>
      <c r="D425" s="62" t="s">
        <v>174</v>
      </c>
      <c r="E425" s="125">
        <v>1</v>
      </c>
      <c r="F425" s="65"/>
      <c r="G425" s="66"/>
      <c r="H425" s="67"/>
      <c r="J425" s="25"/>
      <c r="K425" s="25"/>
      <c r="L425" s="25"/>
    </row>
    <row r="426" spans="1:12" s="24" customFormat="1" ht="45">
      <c r="A426" s="78" t="s">
        <v>53</v>
      </c>
      <c r="B426" s="62" t="s">
        <v>573</v>
      </c>
      <c r="C426" s="63" t="s">
        <v>574</v>
      </c>
      <c r="D426" s="62" t="s">
        <v>174</v>
      </c>
      <c r="E426" s="125">
        <v>1</v>
      </c>
      <c r="F426" s="65"/>
      <c r="G426" s="66"/>
      <c r="H426" s="67"/>
      <c r="J426" s="25"/>
      <c r="K426" s="25"/>
      <c r="L426" s="25"/>
    </row>
    <row r="427" spans="1:12" s="24" customFormat="1">
      <c r="A427" s="78" t="s">
        <v>53</v>
      </c>
      <c r="B427" s="62" t="s">
        <v>575</v>
      </c>
      <c r="C427" s="63" t="s">
        <v>576</v>
      </c>
      <c r="D427" s="62" t="s">
        <v>174</v>
      </c>
      <c r="E427" s="125">
        <v>1</v>
      </c>
      <c r="F427" s="65"/>
      <c r="G427" s="66"/>
      <c r="H427" s="67"/>
      <c r="J427" s="25"/>
      <c r="K427" s="25"/>
      <c r="L427" s="25"/>
    </row>
    <row r="428" spans="1:12" s="24" customFormat="1">
      <c r="A428" s="78" t="s">
        <v>53</v>
      </c>
      <c r="B428" s="62" t="s">
        <v>577</v>
      </c>
      <c r="C428" s="63" t="s">
        <v>578</v>
      </c>
      <c r="D428" s="62" t="s">
        <v>174</v>
      </c>
      <c r="E428" s="125">
        <v>90</v>
      </c>
      <c r="F428" s="65"/>
      <c r="G428" s="66"/>
      <c r="H428" s="67"/>
      <c r="J428" s="25"/>
      <c r="K428" s="25"/>
      <c r="L428" s="25"/>
    </row>
    <row r="429" spans="1:12" s="24" customFormat="1" ht="60">
      <c r="A429" s="78" t="s">
        <v>579</v>
      </c>
      <c r="B429" s="62" t="s">
        <v>580</v>
      </c>
      <c r="C429" s="63" t="s">
        <v>581</v>
      </c>
      <c r="D429" s="62" t="s">
        <v>174</v>
      </c>
      <c r="E429" s="125">
        <v>1</v>
      </c>
      <c r="F429" s="65"/>
      <c r="G429" s="66"/>
      <c r="H429" s="67"/>
      <c r="J429" s="25"/>
      <c r="K429" s="25"/>
      <c r="L429" s="25"/>
    </row>
    <row r="430" spans="1:12" s="24" customFormat="1" ht="60">
      <c r="A430" s="78" t="s">
        <v>582</v>
      </c>
      <c r="B430" s="62" t="s">
        <v>583</v>
      </c>
      <c r="C430" s="63" t="s">
        <v>982</v>
      </c>
      <c r="D430" s="62" t="s">
        <v>174</v>
      </c>
      <c r="E430" s="125">
        <v>5</v>
      </c>
      <c r="F430" s="65"/>
      <c r="G430" s="66"/>
      <c r="H430" s="67"/>
      <c r="J430" s="25"/>
      <c r="K430" s="25"/>
      <c r="L430" s="25"/>
    </row>
    <row r="431" spans="1:12" s="24" customFormat="1">
      <c r="A431" s="78" t="s">
        <v>53</v>
      </c>
      <c r="B431" s="62" t="s">
        <v>584</v>
      </c>
      <c r="C431" s="63" t="s">
        <v>585</v>
      </c>
      <c r="D431" s="62" t="s">
        <v>169</v>
      </c>
      <c r="E431" s="125">
        <v>37</v>
      </c>
      <c r="F431" s="65"/>
      <c r="G431" s="66"/>
      <c r="H431" s="67"/>
      <c r="J431" s="25"/>
      <c r="K431" s="25"/>
      <c r="L431" s="25"/>
    </row>
    <row r="432" spans="1:12" s="24" customFormat="1" ht="30">
      <c r="A432" s="78" t="s">
        <v>53</v>
      </c>
      <c r="B432" s="62" t="s">
        <v>586</v>
      </c>
      <c r="C432" s="63" t="s">
        <v>587</v>
      </c>
      <c r="D432" s="62" t="s">
        <v>169</v>
      </c>
      <c r="E432" s="125">
        <v>21</v>
      </c>
      <c r="F432" s="65"/>
      <c r="G432" s="66"/>
      <c r="H432" s="67"/>
      <c r="J432" s="25"/>
      <c r="K432" s="25"/>
      <c r="L432" s="25"/>
    </row>
    <row r="433" spans="1:12" s="24" customFormat="1">
      <c r="A433" s="78" t="s">
        <v>53</v>
      </c>
      <c r="B433" s="62" t="s">
        <v>588</v>
      </c>
      <c r="C433" s="63" t="s">
        <v>528</v>
      </c>
      <c r="D433" s="62" t="s">
        <v>169</v>
      </c>
      <c r="E433" s="125">
        <v>15</v>
      </c>
      <c r="F433" s="65"/>
      <c r="G433" s="66"/>
      <c r="H433" s="67"/>
      <c r="J433" s="25"/>
      <c r="K433" s="25"/>
      <c r="L433" s="25"/>
    </row>
    <row r="434" spans="1:12" s="24" customFormat="1">
      <c r="A434" s="100" t="s">
        <v>53</v>
      </c>
      <c r="B434" s="62" t="s">
        <v>589</v>
      </c>
      <c r="C434" s="63" t="s">
        <v>590</v>
      </c>
      <c r="D434" s="62" t="s">
        <v>174</v>
      </c>
      <c r="E434" s="125">
        <v>2</v>
      </c>
      <c r="F434" s="65"/>
      <c r="G434" s="66"/>
      <c r="H434" s="73"/>
      <c r="J434" s="25"/>
      <c r="K434" s="25"/>
      <c r="L434" s="25"/>
    </row>
    <row r="435" spans="1:12" s="24" customFormat="1" ht="15.75" thickBot="1">
      <c r="A435" s="112"/>
      <c r="B435" s="113"/>
      <c r="C435" s="114"/>
      <c r="D435" s="113"/>
      <c r="E435" s="115"/>
      <c r="F435" s="116"/>
      <c r="G435" s="116"/>
      <c r="H435" s="46"/>
      <c r="J435" s="25"/>
      <c r="K435" s="25"/>
      <c r="L435" s="25"/>
    </row>
    <row r="436" spans="1:12" s="24" customFormat="1" ht="15.75" thickBot="1">
      <c r="A436" s="74" t="s">
        <v>442</v>
      </c>
      <c r="B436" s="75"/>
      <c r="C436" s="75"/>
      <c r="D436" s="75"/>
      <c r="E436" s="75"/>
      <c r="F436" s="75"/>
      <c r="G436" s="76"/>
      <c r="H436" s="50"/>
      <c r="J436" s="25"/>
      <c r="K436" s="25"/>
      <c r="L436" s="25"/>
    </row>
    <row r="437" spans="1:12" s="24" customFormat="1">
      <c r="A437" s="109"/>
      <c r="B437" s="110"/>
      <c r="C437" s="110"/>
      <c r="D437" s="110"/>
      <c r="E437" s="110"/>
      <c r="F437" s="110"/>
      <c r="G437" s="110"/>
      <c r="H437" s="53"/>
      <c r="J437" s="25"/>
      <c r="K437" s="25"/>
      <c r="L437" s="25"/>
    </row>
    <row r="438" spans="1:12" s="24" customFormat="1">
      <c r="A438" s="235">
        <v>15</v>
      </c>
      <c r="B438" s="236"/>
      <c r="C438" s="121" t="s">
        <v>591</v>
      </c>
      <c r="D438" s="27"/>
      <c r="E438" s="28"/>
      <c r="F438" s="29"/>
      <c r="G438" s="30"/>
      <c r="H438" s="54"/>
      <c r="J438" s="25"/>
      <c r="K438" s="25"/>
      <c r="L438" s="25"/>
    </row>
    <row r="439" spans="1:12" s="24" customFormat="1" ht="30">
      <c r="A439" s="127" t="s">
        <v>592</v>
      </c>
      <c r="B439" s="56" t="s">
        <v>593</v>
      </c>
      <c r="C439" s="63" t="s">
        <v>983</v>
      </c>
      <c r="D439" s="56" t="s">
        <v>174</v>
      </c>
      <c r="E439" s="128">
        <v>11</v>
      </c>
      <c r="F439" s="59"/>
      <c r="G439" s="38"/>
      <c r="H439" s="67"/>
      <c r="J439" s="25"/>
      <c r="K439" s="25"/>
      <c r="L439" s="25"/>
    </row>
    <row r="440" spans="1:12" s="24" customFormat="1" ht="30">
      <c r="A440" s="111" t="s">
        <v>594</v>
      </c>
      <c r="B440" s="62" t="s">
        <v>595</v>
      </c>
      <c r="C440" s="63" t="s">
        <v>984</v>
      </c>
      <c r="D440" s="62" t="s">
        <v>174</v>
      </c>
      <c r="E440" s="129">
        <v>4</v>
      </c>
      <c r="F440" s="65"/>
      <c r="G440" s="66"/>
      <c r="H440" s="67"/>
      <c r="J440" s="25"/>
      <c r="K440" s="25"/>
      <c r="L440" s="25"/>
    </row>
    <row r="441" spans="1:12" s="24" customFormat="1" ht="30">
      <c r="A441" s="111" t="s">
        <v>596</v>
      </c>
      <c r="B441" s="62" t="s">
        <v>597</v>
      </c>
      <c r="C441" s="63" t="s">
        <v>985</v>
      </c>
      <c r="D441" s="62" t="s">
        <v>174</v>
      </c>
      <c r="E441" s="129">
        <v>26</v>
      </c>
      <c r="F441" s="65"/>
      <c r="G441" s="66"/>
      <c r="H441" s="67"/>
      <c r="J441" s="25"/>
      <c r="K441" s="25"/>
      <c r="L441" s="25"/>
    </row>
    <row r="442" spans="1:12" s="24" customFormat="1" ht="30">
      <c r="A442" s="111" t="s">
        <v>598</v>
      </c>
      <c r="B442" s="62" t="s">
        <v>599</v>
      </c>
      <c r="C442" s="63" t="s">
        <v>986</v>
      </c>
      <c r="D442" s="62" t="s">
        <v>169</v>
      </c>
      <c r="E442" s="129">
        <v>500</v>
      </c>
      <c r="F442" s="65"/>
      <c r="G442" s="66"/>
      <c r="H442" s="67"/>
      <c r="J442" s="25"/>
      <c r="K442" s="25"/>
      <c r="L442" s="25"/>
    </row>
    <row r="443" spans="1:12" s="24" customFormat="1">
      <c r="A443" s="111" t="s">
        <v>53</v>
      </c>
      <c r="B443" s="62" t="s">
        <v>600</v>
      </c>
      <c r="C443" s="25" t="s">
        <v>601</v>
      </c>
      <c r="D443" s="62" t="s">
        <v>174</v>
      </c>
      <c r="E443" s="129">
        <v>14</v>
      </c>
      <c r="F443" s="65"/>
      <c r="G443" s="66"/>
      <c r="H443" s="67"/>
      <c r="J443" s="25"/>
      <c r="K443" s="25"/>
      <c r="L443" s="25"/>
    </row>
    <row r="444" spans="1:12" s="24" customFormat="1">
      <c r="A444" s="111" t="s">
        <v>602</v>
      </c>
      <c r="B444" s="62" t="s">
        <v>603</v>
      </c>
      <c r="C444" s="63" t="s">
        <v>987</v>
      </c>
      <c r="D444" s="62" t="s">
        <v>169</v>
      </c>
      <c r="E444" s="129">
        <v>45</v>
      </c>
      <c r="F444" s="65"/>
      <c r="G444" s="66"/>
      <c r="H444" s="67"/>
      <c r="J444" s="25"/>
      <c r="K444" s="25"/>
      <c r="L444" s="25"/>
    </row>
    <row r="445" spans="1:12" s="24" customFormat="1">
      <c r="A445" s="111" t="s">
        <v>604</v>
      </c>
      <c r="B445" s="62" t="s">
        <v>605</v>
      </c>
      <c r="C445" s="63" t="s">
        <v>988</v>
      </c>
      <c r="D445" s="62" t="s">
        <v>174</v>
      </c>
      <c r="E445" s="129">
        <v>3</v>
      </c>
      <c r="F445" s="65"/>
      <c r="G445" s="66"/>
      <c r="H445" s="67"/>
      <c r="J445" s="25"/>
      <c r="K445" s="25"/>
      <c r="L445" s="25"/>
    </row>
    <row r="446" spans="1:12" s="24" customFormat="1">
      <c r="A446" s="111" t="s">
        <v>606</v>
      </c>
      <c r="B446" s="62" t="s">
        <v>607</v>
      </c>
      <c r="C446" s="63" t="s">
        <v>989</v>
      </c>
      <c r="D446" s="62" t="s">
        <v>174</v>
      </c>
      <c r="E446" s="129">
        <v>1</v>
      </c>
      <c r="F446" s="65"/>
      <c r="G446" s="66"/>
      <c r="H446" s="67"/>
      <c r="J446" s="25"/>
      <c r="K446" s="25"/>
      <c r="L446" s="25"/>
    </row>
    <row r="447" spans="1:12" s="24" customFormat="1">
      <c r="A447" s="111" t="s">
        <v>53</v>
      </c>
      <c r="B447" s="62" t="s">
        <v>608</v>
      </c>
      <c r="C447" s="63" t="s">
        <v>609</v>
      </c>
      <c r="D447" s="62" t="s">
        <v>174</v>
      </c>
      <c r="E447" s="129">
        <v>22</v>
      </c>
      <c r="F447" s="65"/>
      <c r="G447" s="66"/>
      <c r="H447" s="67"/>
      <c r="J447" s="25"/>
      <c r="K447" s="25"/>
      <c r="L447" s="25"/>
    </row>
    <row r="448" spans="1:12" s="24" customFormat="1">
      <c r="A448" s="111" t="s">
        <v>53</v>
      </c>
      <c r="B448" s="62" t="s">
        <v>610</v>
      </c>
      <c r="C448" s="63" t="s">
        <v>611</v>
      </c>
      <c r="D448" s="62" t="s">
        <v>174</v>
      </c>
      <c r="E448" s="129">
        <v>2</v>
      </c>
      <c r="F448" s="65"/>
      <c r="G448" s="66"/>
      <c r="H448" s="67"/>
      <c r="J448" s="25"/>
      <c r="K448" s="25"/>
      <c r="L448" s="25"/>
    </row>
    <row r="449" spans="1:12" s="24" customFormat="1">
      <c r="A449" s="111" t="s">
        <v>612</v>
      </c>
      <c r="B449" s="62" t="s">
        <v>613</v>
      </c>
      <c r="C449" s="63" t="s">
        <v>990</v>
      </c>
      <c r="D449" s="62" t="s">
        <v>174</v>
      </c>
      <c r="E449" s="129">
        <v>27</v>
      </c>
      <c r="F449" s="65"/>
      <c r="G449" s="66"/>
      <c r="H449" s="67"/>
      <c r="J449" s="25"/>
      <c r="K449" s="25"/>
      <c r="L449" s="25"/>
    </row>
    <row r="450" spans="1:12" s="24" customFormat="1" ht="30">
      <c r="A450" s="111">
        <v>91844</v>
      </c>
      <c r="B450" s="62" t="s">
        <v>614</v>
      </c>
      <c r="C450" s="63" t="s">
        <v>958</v>
      </c>
      <c r="D450" s="62" t="s">
        <v>169</v>
      </c>
      <c r="E450" s="129">
        <v>100</v>
      </c>
      <c r="F450" s="65"/>
      <c r="G450" s="66"/>
      <c r="H450" s="67"/>
      <c r="J450" s="25"/>
      <c r="K450" s="25"/>
      <c r="L450" s="25"/>
    </row>
    <row r="451" spans="1:12" s="24" customFormat="1" ht="30">
      <c r="A451" s="111">
        <v>93009</v>
      </c>
      <c r="B451" s="62" t="s">
        <v>615</v>
      </c>
      <c r="C451" s="63" t="s">
        <v>974</v>
      </c>
      <c r="D451" s="62" t="s">
        <v>169</v>
      </c>
      <c r="E451" s="129">
        <v>6</v>
      </c>
      <c r="F451" s="65"/>
      <c r="G451" s="66"/>
      <c r="H451" s="67"/>
      <c r="J451" s="25"/>
      <c r="K451" s="25"/>
      <c r="L451" s="25"/>
    </row>
    <row r="452" spans="1:12" s="24" customFormat="1" ht="30">
      <c r="A452" s="106">
        <v>93020</v>
      </c>
      <c r="B452" s="62" t="s">
        <v>616</v>
      </c>
      <c r="C452" s="63" t="s">
        <v>991</v>
      </c>
      <c r="D452" s="62" t="s">
        <v>174</v>
      </c>
      <c r="E452" s="129">
        <v>4</v>
      </c>
      <c r="F452" s="65"/>
      <c r="G452" s="66"/>
      <c r="H452" s="67"/>
      <c r="J452" s="25"/>
      <c r="K452" s="25"/>
      <c r="L452" s="25"/>
    </row>
    <row r="453" spans="1:12" s="24" customFormat="1" ht="30">
      <c r="A453" s="111">
        <v>91871</v>
      </c>
      <c r="B453" s="62" t="s">
        <v>617</v>
      </c>
      <c r="C453" s="63" t="s">
        <v>976</v>
      </c>
      <c r="D453" s="62" t="s">
        <v>169</v>
      </c>
      <c r="E453" s="129">
        <v>60</v>
      </c>
      <c r="F453" s="65"/>
      <c r="G453" s="66"/>
      <c r="H453" s="67"/>
      <c r="J453" s="25"/>
      <c r="K453" s="25"/>
      <c r="L453" s="25"/>
    </row>
    <row r="454" spans="1:12" s="24" customFormat="1">
      <c r="A454" s="111" t="s">
        <v>53</v>
      </c>
      <c r="B454" s="62" t="s">
        <v>618</v>
      </c>
      <c r="C454" s="63" t="s">
        <v>509</v>
      </c>
      <c r="D454" s="62" t="s">
        <v>174</v>
      </c>
      <c r="E454" s="129">
        <v>8</v>
      </c>
      <c r="F454" s="65"/>
      <c r="G454" s="66"/>
      <c r="H454" s="67"/>
      <c r="J454" s="25"/>
      <c r="K454" s="25"/>
      <c r="L454" s="25"/>
    </row>
    <row r="455" spans="1:12" s="24" customFormat="1">
      <c r="A455" s="111" t="s">
        <v>53</v>
      </c>
      <c r="B455" s="62" t="s">
        <v>619</v>
      </c>
      <c r="C455" s="63" t="s">
        <v>620</v>
      </c>
      <c r="D455" s="62" t="s">
        <v>174</v>
      </c>
      <c r="E455" s="129">
        <v>1</v>
      </c>
      <c r="F455" s="65"/>
      <c r="G455" s="66"/>
      <c r="H455" s="67"/>
      <c r="J455" s="130"/>
      <c r="K455" s="25"/>
      <c r="L455" s="25"/>
    </row>
    <row r="456" spans="1:12" s="24" customFormat="1">
      <c r="A456" s="111" t="s">
        <v>621</v>
      </c>
      <c r="B456" s="62" t="s">
        <v>622</v>
      </c>
      <c r="C456" s="63" t="s">
        <v>992</v>
      </c>
      <c r="D456" s="62" t="s">
        <v>993</v>
      </c>
      <c r="E456" s="129">
        <v>2</v>
      </c>
      <c r="F456" s="65"/>
      <c r="G456" s="66"/>
      <c r="H456" s="67"/>
      <c r="J456" s="25"/>
      <c r="K456" s="25"/>
      <c r="L456" s="25"/>
    </row>
    <row r="457" spans="1:12" s="24" customFormat="1">
      <c r="A457" s="78" t="s">
        <v>623</v>
      </c>
      <c r="B457" s="62" t="s">
        <v>624</v>
      </c>
      <c r="C457" s="63" t="s">
        <v>994</v>
      </c>
      <c r="D457" s="62" t="s">
        <v>174</v>
      </c>
      <c r="E457" s="129">
        <v>1</v>
      </c>
      <c r="F457" s="65"/>
      <c r="G457" s="66"/>
      <c r="H457" s="67"/>
      <c r="J457" s="25"/>
      <c r="K457" s="25"/>
      <c r="L457" s="25"/>
    </row>
    <row r="458" spans="1:12" s="24" customFormat="1">
      <c r="A458" s="78" t="s">
        <v>53</v>
      </c>
      <c r="B458" s="62" t="s">
        <v>625</v>
      </c>
      <c r="C458" s="63" t="s">
        <v>626</v>
      </c>
      <c r="D458" s="62" t="s">
        <v>174</v>
      </c>
      <c r="E458" s="129">
        <v>1</v>
      </c>
      <c r="F458" s="65"/>
      <c r="G458" s="66"/>
      <c r="H458" s="67"/>
      <c r="J458" s="130"/>
      <c r="K458" s="25"/>
      <c r="L458" s="25"/>
    </row>
    <row r="459" spans="1:12" s="24" customFormat="1">
      <c r="A459" s="82" t="s">
        <v>627</v>
      </c>
      <c r="B459" s="84" t="s">
        <v>628</v>
      </c>
      <c r="C459" s="83" t="s">
        <v>995</v>
      </c>
      <c r="D459" s="84" t="s">
        <v>993</v>
      </c>
      <c r="E459" s="131">
        <v>1</v>
      </c>
      <c r="F459" s="86"/>
      <c r="G459" s="87"/>
      <c r="H459" s="73"/>
      <c r="J459" s="25"/>
      <c r="K459" s="25"/>
      <c r="L459" s="25"/>
    </row>
    <row r="460" spans="1:12" s="24" customFormat="1" ht="15.75" thickBot="1">
      <c r="A460" s="109"/>
      <c r="B460" s="110"/>
      <c r="C460" s="110"/>
      <c r="D460" s="110"/>
      <c r="E460" s="110"/>
      <c r="F460" s="110"/>
      <c r="G460" s="110"/>
      <c r="H460" s="53"/>
      <c r="J460" s="25"/>
      <c r="K460" s="25"/>
      <c r="L460" s="25"/>
    </row>
    <row r="461" spans="1:12" s="24" customFormat="1" ht="15.75" thickBot="1">
      <c r="A461" s="74" t="s">
        <v>591</v>
      </c>
      <c r="B461" s="75"/>
      <c r="C461" s="75"/>
      <c r="D461" s="75"/>
      <c r="E461" s="75"/>
      <c r="F461" s="75"/>
      <c r="G461" s="76"/>
      <c r="H461" s="50"/>
      <c r="J461" s="25"/>
      <c r="K461" s="25"/>
      <c r="L461" s="25"/>
    </row>
    <row r="462" spans="1:12" s="24" customFormat="1">
      <c r="A462" s="109"/>
      <c r="B462" s="110"/>
      <c r="C462" s="110"/>
      <c r="D462" s="110"/>
      <c r="E462" s="110"/>
      <c r="F462" s="110"/>
      <c r="G462" s="110"/>
      <c r="H462" s="53"/>
      <c r="J462" s="25"/>
      <c r="K462" s="25"/>
      <c r="L462" s="25"/>
    </row>
    <row r="463" spans="1:12" s="24" customFormat="1">
      <c r="A463" s="235">
        <v>16</v>
      </c>
      <c r="B463" s="236"/>
      <c r="C463" s="121" t="s">
        <v>629</v>
      </c>
      <c r="D463" s="27"/>
      <c r="E463" s="28"/>
      <c r="F463" s="29"/>
      <c r="G463" s="30"/>
      <c r="H463" s="54"/>
      <c r="J463" s="25"/>
      <c r="K463" s="25"/>
      <c r="L463" s="25"/>
    </row>
    <row r="464" spans="1:12" s="24" customFormat="1" ht="30">
      <c r="A464" s="111">
        <v>101908</v>
      </c>
      <c r="B464" s="56" t="s">
        <v>630</v>
      </c>
      <c r="C464" s="63" t="s">
        <v>996</v>
      </c>
      <c r="D464" s="56" t="s">
        <v>174</v>
      </c>
      <c r="E464" s="132">
        <v>4</v>
      </c>
      <c r="F464" s="59"/>
      <c r="G464" s="38"/>
      <c r="H464" s="67"/>
      <c r="J464" s="25"/>
      <c r="K464" s="25"/>
      <c r="L464" s="25"/>
    </row>
    <row r="465" spans="1:12" s="24" customFormat="1" ht="30">
      <c r="A465" s="111">
        <v>97599</v>
      </c>
      <c r="B465" s="62" t="s">
        <v>631</v>
      </c>
      <c r="C465" s="63" t="s">
        <v>997</v>
      </c>
      <c r="D465" s="62" t="s">
        <v>174</v>
      </c>
      <c r="E465" s="132">
        <v>9</v>
      </c>
      <c r="F465" s="65"/>
      <c r="G465" s="66"/>
      <c r="H465" s="67"/>
      <c r="J465" s="25"/>
      <c r="K465" s="25"/>
      <c r="L465" s="25"/>
    </row>
    <row r="466" spans="1:12" s="24" customFormat="1">
      <c r="A466" s="111">
        <v>84665</v>
      </c>
      <c r="B466" s="62" t="s">
        <v>632</v>
      </c>
      <c r="C466" s="63" t="s">
        <v>998</v>
      </c>
      <c r="D466" s="62" t="s">
        <v>212</v>
      </c>
      <c r="E466" s="98">
        <v>5</v>
      </c>
      <c r="F466" s="65"/>
      <c r="G466" s="66"/>
      <c r="H466" s="67"/>
      <c r="J466" s="25"/>
      <c r="K466" s="25"/>
      <c r="L466" s="25"/>
    </row>
    <row r="467" spans="1:12" s="24" customFormat="1" ht="30">
      <c r="A467" s="111" t="s">
        <v>53</v>
      </c>
      <c r="B467" s="62" t="s">
        <v>633</v>
      </c>
      <c r="C467" s="63" t="s">
        <v>634</v>
      </c>
      <c r="D467" s="62" t="s">
        <v>174</v>
      </c>
      <c r="E467" s="132">
        <v>5</v>
      </c>
      <c r="F467" s="65"/>
      <c r="G467" s="66"/>
      <c r="H467" s="67"/>
      <c r="J467" s="25"/>
      <c r="K467" s="25"/>
      <c r="L467" s="25"/>
    </row>
    <row r="468" spans="1:12" s="24" customFormat="1" ht="30">
      <c r="A468" s="111" t="s">
        <v>53</v>
      </c>
      <c r="B468" s="62" t="s">
        <v>635</v>
      </c>
      <c r="C468" s="63" t="s">
        <v>636</v>
      </c>
      <c r="D468" s="62" t="s">
        <v>174</v>
      </c>
      <c r="E468" s="132">
        <v>2</v>
      </c>
      <c r="F468" s="65"/>
      <c r="G468" s="66"/>
      <c r="H468" s="67"/>
      <c r="J468" s="25"/>
      <c r="K468" s="25"/>
      <c r="L468" s="25"/>
    </row>
    <row r="469" spans="1:12" s="24" customFormat="1" ht="45">
      <c r="A469" s="111" t="s">
        <v>53</v>
      </c>
      <c r="B469" s="62" t="s">
        <v>637</v>
      </c>
      <c r="C469" s="63" t="s">
        <v>638</v>
      </c>
      <c r="D469" s="62" t="s">
        <v>174</v>
      </c>
      <c r="E469" s="132">
        <v>2</v>
      </c>
      <c r="F469" s="65"/>
      <c r="G469" s="66"/>
      <c r="H469" s="67"/>
      <c r="J469" s="25"/>
      <c r="K469" s="25"/>
      <c r="L469" s="25"/>
    </row>
    <row r="470" spans="1:12" s="24" customFormat="1" ht="30">
      <c r="A470" s="111" t="s">
        <v>53</v>
      </c>
      <c r="B470" s="62" t="s">
        <v>639</v>
      </c>
      <c r="C470" s="63" t="s">
        <v>640</v>
      </c>
      <c r="D470" s="62" t="s">
        <v>174</v>
      </c>
      <c r="E470" s="132">
        <v>1</v>
      </c>
      <c r="F470" s="65"/>
      <c r="G470" s="66"/>
      <c r="H470" s="67"/>
      <c r="J470" s="25"/>
      <c r="K470" s="25"/>
      <c r="L470" s="25"/>
    </row>
    <row r="471" spans="1:12" s="24" customFormat="1" ht="45">
      <c r="A471" s="111" t="s">
        <v>53</v>
      </c>
      <c r="B471" s="62" t="s">
        <v>641</v>
      </c>
      <c r="C471" s="63" t="s">
        <v>642</v>
      </c>
      <c r="D471" s="62" t="s">
        <v>174</v>
      </c>
      <c r="E471" s="132">
        <v>2</v>
      </c>
      <c r="F471" s="65"/>
      <c r="G471" s="66"/>
      <c r="H471" s="67"/>
      <c r="J471" s="25"/>
      <c r="K471" s="25"/>
      <c r="L471" s="25"/>
    </row>
    <row r="472" spans="1:12" s="24" customFormat="1" ht="30">
      <c r="A472" s="101" t="s">
        <v>53</v>
      </c>
      <c r="B472" s="84" t="s">
        <v>643</v>
      </c>
      <c r="C472" s="83" t="s">
        <v>644</v>
      </c>
      <c r="D472" s="84" t="s">
        <v>174</v>
      </c>
      <c r="E472" s="133">
        <v>4</v>
      </c>
      <c r="F472" s="86"/>
      <c r="G472" s="87"/>
      <c r="H472" s="73"/>
      <c r="J472" s="25"/>
      <c r="K472" s="25"/>
      <c r="L472" s="25"/>
    </row>
    <row r="473" spans="1:12" s="24" customFormat="1" ht="15.75" thickBot="1">
      <c r="A473" s="112"/>
      <c r="B473" s="119"/>
      <c r="C473" s="134"/>
      <c r="D473" s="119"/>
      <c r="E473" s="135"/>
      <c r="F473" s="136"/>
      <c r="G473" s="136"/>
      <c r="H473" s="46"/>
      <c r="J473" s="25"/>
      <c r="K473" s="25"/>
      <c r="L473" s="25"/>
    </row>
    <row r="474" spans="1:12" s="24" customFormat="1" ht="15.75" thickBot="1">
      <c r="A474" s="74" t="s">
        <v>629</v>
      </c>
      <c r="B474" s="75"/>
      <c r="C474" s="75"/>
      <c r="D474" s="75"/>
      <c r="E474" s="75"/>
      <c r="F474" s="75"/>
      <c r="G474" s="76"/>
      <c r="H474" s="50"/>
      <c r="J474" s="25"/>
      <c r="K474" s="25"/>
      <c r="L474" s="25"/>
    </row>
    <row r="475" spans="1:12" s="24" customFormat="1">
      <c r="A475" s="112"/>
      <c r="B475" s="113"/>
      <c r="C475" s="114"/>
      <c r="D475" s="113"/>
      <c r="E475" s="115"/>
      <c r="F475" s="116"/>
      <c r="G475" s="116"/>
      <c r="H475" s="46"/>
      <c r="J475" s="25"/>
      <c r="K475" s="25"/>
      <c r="L475" s="25"/>
    </row>
    <row r="476" spans="1:12" s="24" customFormat="1">
      <c r="A476" s="235">
        <v>17</v>
      </c>
      <c r="B476" s="236"/>
      <c r="C476" s="121" t="s">
        <v>645</v>
      </c>
      <c r="D476" s="27"/>
      <c r="E476" s="28"/>
      <c r="F476" s="29"/>
      <c r="G476" s="30"/>
      <c r="H476" s="54"/>
      <c r="J476" s="25"/>
      <c r="K476" s="25"/>
      <c r="L476" s="25"/>
    </row>
    <row r="477" spans="1:12" s="24" customFormat="1" ht="30">
      <c r="A477" s="127" t="s">
        <v>53</v>
      </c>
      <c r="B477" s="56" t="s">
        <v>646</v>
      </c>
      <c r="C477" s="57" t="s">
        <v>647</v>
      </c>
      <c r="D477" s="56" t="s">
        <v>174</v>
      </c>
      <c r="E477" s="132">
        <v>1</v>
      </c>
      <c r="F477" s="59"/>
      <c r="G477" s="38"/>
      <c r="H477" s="67"/>
      <c r="J477" s="25"/>
      <c r="K477" s="25"/>
      <c r="L477" s="25"/>
    </row>
    <row r="478" spans="1:12" s="24" customFormat="1" ht="45">
      <c r="A478" s="111">
        <v>97328</v>
      </c>
      <c r="B478" s="62" t="s">
        <v>648</v>
      </c>
      <c r="C478" s="63" t="s">
        <v>999</v>
      </c>
      <c r="D478" s="62" t="s">
        <v>169</v>
      </c>
      <c r="E478" s="132">
        <v>10</v>
      </c>
      <c r="F478" s="65"/>
      <c r="G478" s="66"/>
      <c r="H478" s="67"/>
      <c r="J478" s="25"/>
      <c r="K478" s="25"/>
      <c r="L478" s="25"/>
    </row>
    <row r="479" spans="1:12" s="24" customFormat="1">
      <c r="A479" s="111" t="s">
        <v>53</v>
      </c>
      <c r="B479" s="62" t="s">
        <v>649</v>
      </c>
      <c r="C479" s="63" t="s">
        <v>650</v>
      </c>
      <c r="D479" s="62" t="s">
        <v>174</v>
      </c>
      <c r="E479" s="132">
        <v>8</v>
      </c>
      <c r="F479" s="65"/>
      <c r="G479" s="66"/>
      <c r="H479" s="67"/>
      <c r="J479" s="25"/>
      <c r="K479" s="25"/>
      <c r="L479" s="25"/>
    </row>
    <row r="480" spans="1:12" s="24" customFormat="1">
      <c r="A480" s="111" t="s">
        <v>53</v>
      </c>
      <c r="B480" s="62" t="s">
        <v>651</v>
      </c>
      <c r="C480" s="63" t="s">
        <v>652</v>
      </c>
      <c r="D480" s="62" t="s">
        <v>174</v>
      </c>
      <c r="E480" s="132">
        <v>3</v>
      </c>
      <c r="F480" s="65"/>
      <c r="G480" s="66"/>
      <c r="H480" s="67"/>
      <c r="J480" s="25"/>
      <c r="K480" s="25"/>
      <c r="L480" s="25"/>
    </row>
    <row r="481" spans="1:12" s="24" customFormat="1">
      <c r="A481" s="111" t="s">
        <v>53</v>
      </c>
      <c r="B481" s="62" t="s">
        <v>653</v>
      </c>
      <c r="C481" s="63" t="s">
        <v>654</v>
      </c>
      <c r="D481" s="62" t="s">
        <v>174</v>
      </c>
      <c r="E481" s="132">
        <v>3</v>
      </c>
      <c r="F481" s="65"/>
      <c r="G481" s="66"/>
      <c r="H481" s="67"/>
      <c r="J481" s="25"/>
      <c r="K481" s="25"/>
      <c r="L481" s="25"/>
    </row>
    <row r="482" spans="1:12" s="24" customFormat="1" ht="30">
      <c r="A482" s="111" t="s">
        <v>53</v>
      </c>
      <c r="B482" s="62" t="s">
        <v>655</v>
      </c>
      <c r="C482" s="63" t="s">
        <v>656</v>
      </c>
      <c r="D482" s="62" t="s">
        <v>174</v>
      </c>
      <c r="E482" s="132">
        <v>1</v>
      </c>
      <c r="F482" s="65"/>
      <c r="G482" s="66"/>
      <c r="H482" s="67"/>
      <c r="J482" s="25"/>
      <c r="K482" s="25"/>
      <c r="L482" s="25"/>
    </row>
    <row r="483" spans="1:12" s="24" customFormat="1">
      <c r="A483" s="111" t="s">
        <v>53</v>
      </c>
      <c r="B483" s="62" t="s">
        <v>657</v>
      </c>
      <c r="C483" s="63" t="s">
        <v>658</v>
      </c>
      <c r="D483" s="62" t="s">
        <v>174</v>
      </c>
      <c r="E483" s="132">
        <v>1</v>
      </c>
      <c r="F483" s="65"/>
      <c r="G483" s="66"/>
      <c r="H483" s="67"/>
      <c r="J483" s="25"/>
      <c r="K483" s="25"/>
      <c r="L483" s="25"/>
    </row>
    <row r="484" spans="1:12" s="24" customFormat="1">
      <c r="A484" s="101" t="s">
        <v>53</v>
      </c>
      <c r="B484" s="62" t="s">
        <v>659</v>
      </c>
      <c r="C484" s="83" t="s">
        <v>660</v>
      </c>
      <c r="D484" s="62" t="s">
        <v>174</v>
      </c>
      <c r="E484" s="132">
        <v>1</v>
      </c>
      <c r="F484" s="65"/>
      <c r="G484" s="87"/>
      <c r="H484" s="73"/>
      <c r="J484" s="25"/>
      <c r="K484" s="25"/>
      <c r="L484" s="25"/>
    </row>
    <row r="485" spans="1:12" s="24" customFormat="1" ht="15.75" thickBot="1">
      <c r="A485" s="112"/>
      <c r="B485" s="113"/>
      <c r="C485" s="114"/>
      <c r="D485" s="113"/>
      <c r="E485" s="115"/>
      <c r="F485" s="116"/>
      <c r="G485" s="116"/>
      <c r="H485" s="46"/>
      <c r="J485" s="25"/>
      <c r="K485" s="25"/>
      <c r="L485" s="25"/>
    </row>
    <row r="486" spans="1:12" s="24" customFormat="1" ht="15.75" thickBot="1">
      <c r="A486" s="241" t="s">
        <v>645</v>
      </c>
      <c r="B486" s="242"/>
      <c r="C486" s="242"/>
      <c r="D486" s="75"/>
      <c r="E486" s="75"/>
      <c r="F486" s="75"/>
      <c r="G486" s="76"/>
      <c r="H486" s="50"/>
      <c r="J486" s="25"/>
      <c r="K486" s="25"/>
      <c r="L486" s="25"/>
    </row>
    <row r="487" spans="1:12" s="24" customFormat="1">
      <c r="A487" s="109"/>
      <c r="B487" s="110"/>
      <c r="C487" s="110"/>
      <c r="D487" s="110"/>
      <c r="E487" s="110"/>
      <c r="F487" s="110"/>
      <c r="G487" s="110"/>
      <c r="H487" s="53"/>
      <c r="J487" s="25"/>
      <c r="K487" s="25"/>
      <c r="L487" s="25"/>
    </row>
    <row r="488" spans="1:12" s="24" customFormat="1">
      <c r="A488" s="235">
        <v>18</v>
      </c>
      <c r="B488" s="236"/>
      <c r="C488" s="121" t="s">
        <v>661</v>
      </c>
      <c r="D488" s="27"/>
      <c r="E488" s="28"/>
      <c r="F488" s="29"/>
      <c r="G488" s="30"/>
      <c r="H488" s="54"/>
      <c r="J488" s="25"/>
      <c r="K488" s="25"/>
      <c r="L488" s="25"/>
    </row>
    <row r="489" spans="1:12" s="24" customFormat="1" ht="45">
      <c r="A489" s="137">
        <v>93396</v>
      </c>
      <c r="B489" s="56" t="s">
        <v>662</v>
      </c>
      <c r="C489" s="57" t="s">
        <v>1000</v>
      </c>
      <c r="D489" s="56" t="s">
        <v>174</v>
      </c>
      <c r="E489" s="103">
        <v>1</v>
      </c>
      <c r="F489" s="59"/>
      <c r="G489" s="38"/>
      <c r="H489" s="67"/>
      <c r="J489" s="25"/>
      <c r="K489" s="25"/>
      <c r="L489" s="25"/>
    </row>
    <row r="490" spans="1:12" s="24" customFormat="1" ht="60">
      <c r="A490" s="137">
        <v>93441</v>
      </c>
      <c r="B490" s="62" t="s">
        <v>663</v>
      </c>
      <c r="C490" s="63" t="s">
        <v>1001</v>
      </c>
      <c r="D490" s="62" t="s">
        <v>174</v>
      </c>
      <c r="E490" s="98">
        <v>1</v>
      </c>
      <c r="F490" s="65"/>
      <c r="G490" s="66"/>
      <c r="H490" s="67"/>
      <c r="J490" s="25"/>
      <c r="K490" s="25"/>
      <c r="L490" s="25"/>
    </row>
    <row r="491" spans="1:12" s="24" customFormat="1" ht="60">
      <c r="A491" s="137" t="s">
        <v>53</v>
      </c>
      <c r="B491" s="62" t="s">
        <v>664</v>
      </c>
      <c r="C491" s="63" t="s">
        <v>665</v>
      </c>
      <c r="D491" s="62" t="s">
        <v>174</v>
      </c>
      <c r="E491" s="98">
        <v>2</v>
      </c>
      <c r="F491" s="65"/>
      <c r="G491" s="66"/>
      <c r="H491" s="67"/>
      <c r="J491" s="25"/>
      <c r="K491" s="25"/>
      <c r="L491" s="25"/>
    </row>
    <row r="492" spans="1:12" s="24" customFormat="1">
      <c r="A492" s="137" t="s">
        <v>53</v>
      </c>
      <c r="B492" s="62" t="s">
        <v>666</v>
      </c>
      <c r="C492" s="63" t="s">
        <v>667</v>
      </c>
      <c r="D492" s="62" t="s">
        <v>174</v>
      </c>
      <c r="E492" s="98">
        <v>1</v>
      </c>
      <c r="F492" s="65"/>
      <c r="G492" s="66"/>
      <c r="H492" s="67"/>
      <c r="J492" s="25"/>
      <c r="K492" s="25"/>
      <c r="L492" s="25"/>
    </row>
    <row r="493" spans="1:12" s="24" customFormat="1" ht="60">
      <c r="A493" s="137" t="s">
        <v>53</v>
      </c>
      <c r="B493" s="62" t="s">
        <v>668</v>
      </c>
      <c r="C493" s="63" t="s">
        <v>669</v>
      </c>
      <c r="D493" s="62" t="s">
        <v>174</v>
      </c>
      <c r="E493" s="98">
        <v>1</v>
      </c>
      <c r="F493" s="65"/>
      <c r="G493" s="66"/>
      <c r="H493" s="67"/>
      <c r="J493" s="25"/>
      <c r="K493" s="25"/>
      <c r="L493" s="25"/>
    </row>
    <row r="494" spans="1:12" s="24" customFormat="1" ht="60">
      <c r="A494" s="137" t="s">
        <v>53</v>
      </c>
      <c r="B494" s="62" t="s">
        <v>670</v>
      </c>
      <c r="C494" s="63" t="s">
        <v>671</v>
      </c>
      <c r="D494" s="62" t="s">
        <v>174</v>
      </c>
      <c r="E494" s="98">
        <v>1</v>
      </c>
      <c r="F494" s="65"/>
      <c r="G494" s="66"/>
      <c r="H494" s="67"/>
      <c r="J494" s="25"/>
      <c r="K494" s="25"/>
      <c r="L494" s="25"/>
    </row>
    <row r="495" spans="1:12" s="24" customFormat="1" ht="60">
      <c r="A495" s="137" t="s">
        <v>53</v>
      </c>
      <c r="B495" s="62" t="s">
        <v>672</v>
      </c>
      <c r="C495" s="63" t="s">
        <v>673</v>
      </c>
      <c r="D495" s="62" t="s">
        <v>174</v>
      </c>
      <c r="E495" s="98">
        <v>1</v>
      </c>
      <c r="F495" s="65"/>
      <c r="G495" s="66"/>
      <c r="H495" s="67"/>
      <c r="J495" s="25"/>
      <c r="K495" s="25"/>
      <c r="L495" s="25"/>
    </row>
    <row r="496" spans="1:12" s="24" customFormat="1" ht="30">
      <c r="A496" s="137" t="s">
        <v>53</v>
      </c>
      <c r="B496" s="62" t="s">
        <v>674</v>
      </c>
      <c r="C496" s="63" t="s">
        <v>675</v>
      </c>
      <c r="D496" s="62" t="s">
        <v>174</v>
      </c>
      <c r="E496" s="98">
        <v>1</v>
      </c>
      <c r="F496" s="65"/>
      <c r="G496" s="66"/>
      <c r="H496" s="67"/>
      <c r="J496" s="25"/>
      <c r="K496" s="25"/>
      <c r="L496" s="25"/>
    </row>
    <row r="497" spans="1:12" s="24" customFormat="1" ht="30">
      <c r="A497" s="137" t="s">
        <v>53</v>
      </c>
      <c r="B497" s="62" t="s">
        <v>676</v>
      </c>
      <c r="C497" s="63" t="s">
        <v>677</v>
      </c>
      <c r="D497" s="62" t="s">
        <v>174</v>
      </c>
      <c r="E497" s="98">
        <v>2</v>
      </c>
      <c r="F497" s="65"/>
      <c r="G497" s="66"/>
      <c r="H497" s="67"/>
      <c r="J497" s="25"/>
      <c r="K497" s="25"/>
      <c r="L497" s="25"/>
    </row>
    <row r="498" spans="1:12" s="24" customFormat="1" ht="30">
      <c r="A498" s="137" t="s">
        <v>53</v>
      </c>
      <c r="B498" s="62" t="s">
        <v>678</v>
      </c>
      <c r="C498" s="63" t="s">
        <v>679</v>
      </c>
      <c r="D498" s="62" t="s">
        <v>212</v>
      </c>
      <c r="E498" s="98">
        <v>1.95</v>
      </c>
      <c r="F498" s="65"/>
      <c r="G498" s="66"/>
      <c r="H498" s="67"/>
      <c r="J498" s="25"/>
      <c r="K498" s="25"/>
      <c r="L498" s="25"/>
    </row>
    <row r="499" spans="1:12" s="24" customFormat="1" ht="30">
      <c r="A499" s="137">
        <v>95470</v>
      </c>
      <c r="B499" s="62" t="s">
        <v>680</v>
      </c>
      <c r="C499" s="63" t="s">
        <v>1002</v>
      </c>
      <c r="D499" s="62" t="s">
        <v>174</v>
      </c>
      <c r="E499" s="98">
        <v>3</v>
      </c>
      <c r="F499" s="65"/>
      <c r="G499" s="66"/>
      <c r="H499" s="67"/>
      <c r="J499" s="25"/>
      <c r="K499" s="25"/>
      <c r="L499" s="25"/>
    </row>
    <row r="500" spans="1:12" s="24" customFormat="1" ht="30">
      <c r="A500" s="137">
        <v>95471</v>
      </c>
      <c r="B500" s="62" t="s">
        <v>681</v>
      </c>
      <c r="C500" s="63" t="s">
        <v>1003</v>
      </c>
      <c r="D500" s="62" t="s">
        <v>174</v>
      </c>
      <c r="E500" s="98">
        <v>4</v>
      </c>
      <c r="F500" s="65"/>
      <c r="G500" s="66"/>
      <c r="H500" s="67"/>
      <c r="J500" s="25"/>
      <c r="K500" s="25"/>
      <c r="L500" s="25"/>
    </row>
    <row r="501" spans="1:12" s="24" customFormat="1" ht="30">
      <c r="A501" s="137">
        <v>86904</v>
      </c>
      <c r="B501" s="62" t="s">
        <v>682</v>
      </c>
      <c r="C501" s="63" t="s">
        <v>1004</v>
      </c>
      <c r="D501" s="62" t="s">
        <v>174</v>
      </c>
      <c r="E501" s="98">
        <v>19</v>
      </c>
      <c r="F501" s="65"/>
      <c r="G501" s="66"/>
      <c r="H501" s="67"/>
      <c r="J501" s="25"/>
      <c r="K501" s="25"/>
      <c r="L501" s="25"/>
    </row>
    <row r="502" spans="1:12" s="24" customFormat="1" ht="45">
      <c r="A502" s="137" t="s">
        <v>683</v>
      </c>
      <c r="B502" s="62" t="s">
        <v>684</v>
      </c>
      <c r="C502" s="63" t="s">
        <v>1005</v>
      </c>
      <c r="D502" s="62" t="s">
        <v>773</v>
      </c>
      <c r="E502" s="98">
        <v>19</v>
      </c>
      <c r="F502" s="65"/>
      <c r="G502" s="66"/>
      <c r="H502" s="67"/>
      <c r="J502" s="25"/>
      <c r="K502" s="25"/>
      <c r="L502" s="25"/>
    </row>
    <row r="503" spans="1:12" s="24" customFormat="1" ht="30">
      <c r="A503" s="137" t="s">
        <v>685</v>
      </c>
      <c r="B503" s="62" t="s">
        <v>686</v>
      </c>
      <c r="C503" s="63" t="s">
        <v>1006</v>
      </c>
      <c r="D503" s="62" t="s">
        <v>174</v>
      </c>
      <c r="E503" s="98">
        <v>1</v>
      </c>
      <c r="F503" s="65"/>
      <c r="G503" s="66"/>
      <c r="H503" s="67"/>
      <c r="J503" s="25"/>
      <c r="K503" s="25"/>
      <c r="L503" s="25"/>
    </row>
    <row r="504" spans="1:12" s="24" customFormat="1" ht="45">
      <c r="A504" s="137" t="s">
        <v>687</v>
      </c>
      <c r="B504" s="62" t="s">
        <v>688</v>
      </c>
      <c r="C504" s="63" t="s">
        <v>1007</v>
      </c>
      <c r="D504" s="62" t="s">
        <v>174</v>
      </c>
      <c r="E504" s="98">
        <v>4</v>
      </c>
      <c r="F504" s="65"/>
      <c r="G504" s="66"/>
      <c r="H504" s="67"/>
      <c r="J504" s="25"/>
      <c r="K504" s="25"/>
      <c r="L504" s="25"/>
    </row>
    <row r="505" spans="1:12" s="24" customFormat="1" ht="30">
      <c r="A505" s="137">
        <v>95547</v>
      </c>
      <c r="B505" s="62" t="s">
        <v>689</v>
      </c>
      <c r="C505" s="63" t="s">
        <v>1008</v>
      </c>
      <c r="D505" s="62" t="s">
        <v>174</v>
      </c>
      <c r="E505" s="98">
        <v>31</v>
      </c>
      <c r="F505" s="65"/>
      <c r="G505" s="66"/>
      <c r="H505" s="67"/>
      <c r="J505" s="25"/>
      <c r="K505" s="25"/>
      <c r="L505" s="25"/>
    </row>
    <row r="506" spans="1:12" s="24" customFormat="1">
      <c r="A506" s="137" t="s">
        <v>690</v>
      </c>
      <c r="B506" s="62" t="s">
        <v>691</v>
      </c>
      <c r="C506" s="63" t="s">
        <v>1009</v>
      </c>
      <c r="D506" s="62" t="s">
        <v>773</v>
      </c>
      <c r="E506" s="98">
        <v>31</v>
      </c>
      <c r="F506" s="65"/>
      <c r="G506" s="66"/>
      <c r="H506" s="67"/>
      <c r="J506" s="25"/>
      <c r="K506" s="25"/>
      <c r="L506" s="25"/>
    </row>
    <row r="507" spans="1:12" s="24" customFormat="1">
      <c r="A507" s="137" t="s">
        <v>692</v>
      </c>
      <c r="B507" s="62" t="s">
        <v>693</v>
      </c>
      <c r="C507" s="63" t="s">
        <v>1010</v>
      </c>
      <c r="D507" s="62" t="s">
        <v>773</v>
      </c>
      <c r="E507" s="98">
        <v>31</v>
      </c>
      <c r="F507" s="65"/>
      <c r="G507" s="66"/>
      <c r="H507" s="67"/>
      <c r="J507" s="25"/>
      <c r="K507" s="25"/>
      <c r="L507" s="25"/>
    </row>
    <row r="508" spans="1:12" s="24" customFormat="1" ht="30">
      <c r="A508" s="137">
        <v>86914</v>
      </c>
      <c r="B508" s="62" t="s">
        <v>694</v>
      </c>
      <c r="C508" s="63" t="s">
        <v>915</v>
      </c>
      <c r="D508" s="62" t="s">
        <v>174</v>
      </c>
      <c r="E508" s="98">
        <v>2</v>
      </c>
      <c r="F508" s="65"/>
      <c r="G508" s="66"/>
      <c r="H508" s="67"/>
      <c r="J508" s="25"/>
      <c r="K508" s="25"/>
      <c r="L508" s="25"/>
    </row>
    <row r="509" spans="1:12" s="24" customFormat="1" ht="30">
      <c r="A509" s="137">
        <v>86914</v>
      </c>
      <c r="B509" s="62" t="s">
        <v>695</v>
      </c>
      <c r="C509" s="63" t="s">
        <v>915</v>
      </c>
      <c r="D509" s="62" t="s">
        <v>174</v>
      </c>
      <c r="E509" s="98">
        <v>2</v>
      </c>
      <c r="F509" s="65"/>
      <c r="G509" s="66"/>
      <c r="H509" s="67"/>
      <c r="J509" s="25"/>
      <c r="K509" s="25"/>
      <c r="L509" s="25"/>
    </row>
    <row r="510" spans="1:12" s="24" customFormat="1">
      <c r="A510" s="137" t="s">
        <v>696</v>
      </c>
      <c r="B510" s="62" t="s">
        <v>697</v>
      </c>
      <c r="C510" s="63" t="s">
        <v>1011</v>
      </c>
      <c r="D510" s="62" t="s">
        <v>174</v>
      </c>
      <c r="E510" s="98">
        <v>1</v>
      </c>
      <c r="F510" s="65"/>
      <c r="G510" s="66"/>
      <c r="H510" s="67"/>
      <c r="J510" s="25"/>
      <c r="K510" s="25"/>
      <c r="L510" s="25"/>
    </row>
    <row r="511" spans="1:12" s="24" customFormat="1">
      <c r="A511" s="137" t="s">
        <v>698</v>
      </c>
      <c r="B511" s="62" t="s">
        <v>699</v>
      </c>
      <c r="C511" s="63" t="s">
        <v>1012</v>
      </c>
      <c r="D511" s="62" t="s">
        <v>773</v>
      </c>
      <c r="E511" s="98">
        <v>7</v>
      </c>
      <c r="F511" s="65"/>
      <c r="G511" s="66"/>
      <c r="H511" s="67"/>
      <c r="J511" s="25"/>
      <c r="K511" s="25"/>
      <c r="L511" s="25"/>
    </row>
    <row r="512" spans="1:12" s="24" customFormat="1">
      <c r="A512" s="101" t="s">
        <v>700</v>
      </c>
      <c r="B512" s="62" t="s">
        <v>701</v>
      </c>
      <c r="C512" s="63" t="s">
        <v>702</v>
      </c>
      <c r="D512" s="62" t="s">
        <v>174</v>
      </c>
      <c r="E512" s="98">
        <v>2</v>
      </c>
      <c r="F512" s="65"/>
      <c r="G512" s="66"/>
      <c r="H512" s="73"/>
      <c r="J512" s="25"/>
      <c r="K512" s="25"/>
      <c r="L512" s="25"/>
    </row>
    <row r="513" spans="1:12" s="24" customFormat="1" ht="15.75" thickBot="1">
      <c r="A513" s="112"/>
      <c r="B513" s="113"/>
      <c r="C513" s="114"/>
      <c r="D513" s="113"/>
      <c r="E513" s="115"/>
      <c r="F513" s="116"/>
      <c r="G513" s="116"/>
      <c r="H513" s="46"/>
      <c r="J513" s="25"/>
      <c r="K513" s="25"/>
      <c r="L513" s="25"/>
    </row>
    <row r="514" spans="1:12" s="24" customFormat="1" ht="15.75" thickBot="1">
      <c r="A514" s="74" t="s">
        <v>661</v>
      </c>
      <c r="B514" s="75"/>
      <c r="C514" s="138"/>
      <c r="D514" s="75"/>
      <c r="E514" s="75"/>
      <c r="F514" s="75"/>
      <c r="G514" s="76"/>
      <c r="H514" s="50"/>
      <c r="J514" s="25"/>
      <c r="K514" s="25"/>
      <c r="L514" s="25"/>
    </row>
    <row r="515" spans="1:12" s="24" customFormat="1">
      <c r="A515" s="109"/>
      <c r="B515" s="110"/>
      <c r="C515" s="110"/>
      <c r="D515" s="110"/>
      <c r="E515" s="110"/>
      <c r="F515" s="110"/>
      <c r="G515" s="110"/>
      <c r="H515" s="53"/>
      <c r="J515" s="25"/>
      <c r="K515" s="25"/>
      <c r="L515" s="25"/>
    </row>
    <row r="516" spans="1:12" s="24" customFormat="1">
      <c r="A516" s="235">
        <v>19</v>
      </c>
      <c r="B516" s="236"/>
      <c r="C516" s="26" t="s">
        <v>703</v>
      </c>
      <c r="D516" s="27"/>
      <c r="E516" s="28"/>
      <c r="F516" s="29"/>
      <c r="G516" s="30"/>
      <c r="H516" s="54"/>
      <c r="J516" s="25"/>
      <c r="K516" s="25"/>
      <c r="L516" s="25"/>
    </row>
    <row r="517" spans="1:12" s="24" customFormat="1">
      <c r="A517" s="127" t="s">
        <v>704</v>
      </c>
      <c r="B517" s="56" t="s">
        <v>705</v>
      </c>
      <c r="C517" s="57" t="s">
        <v>1013</v>
      </c>
      <c r="D517" s="56" t="s">
        <v>169</v>
      </c>
      <c r="E517" s="103">
        <v>51</v>
      </c>
      <c r="F517" s="59"/>
      <c r="G517" s="38"/>
      <c r="H517" s="67"/>
      <c r="J517" s="25"/>
      <c r="K517" s="25"/>
      <c r="L517" s="25"/>
    </row>
    <row r="518" spans="1:12" s="24" customFormat="1">
      <c r="A518" s="111" t="s">
        <v>53</v>
      </c>
      <c r="B518" s="62" t="s">
        <v>706</v>
      </c>
      <c r="C518" s="63" t="s">
        <v>707</v>
      </c>
      <c r="D518" s="62" t="s">
        <v>174</v>
      </c>
      <c r="E518" s="98">
        <v>2</v>
      </c>
      <c r="F518" s="65"/>
      <c r="G518" s="66"/>
      <c r="H518" s="67"/>
      <c r="J518" s="25"/>
      <c r="K518" s="25"/>
      <c r="L518" s="25"/>
    </row>
    <row r="519" spans="1:12" s="24" customFormat="1">
      <c r="A519" s="111" t="s">
        <v>53</v>
      </c>
      <c r="B519" s="62" t="s">
        <v>708</v>
      </c>
      <c r="C519" s="63" t="s">
        <v>709</v>
      </c>
      <c r="D519" s="62" t="s">
        <v>174</v>
      </c>
      <c r="E519" s="98">
        <v>2</v>
      </c>
      <c r="F519" s="65"/>
      <c r="G519" s="66"/>
      <c r="H519" s="67"/>
      <c r="J519" s="25"/>
      <c r="K519" s="25"/>
      <c r="L519" s="25"/>
    </row>
    <row r="520" spans="1:12" s="24" customFormat="1">
      <c r="A520" s="111" t="s">
        <v>710</v>
      </c>
      <c r="B520" s="62" t="s">
        <v>711</v>
      </c>
      <c r="C520" s="63" t="s">
        <v>1014</v>
      </c>
      <c r="D520" s="62" t="s">
        <v>773</v>
      </c>
      <c r="E520" s="98">
        <v>4</v>
      </c>
      <c r="F520" s="65"/>
      <c r="G520" s="66"/>
      <c r="H520" s="67"/>
      <c r="J520" s="25"/>
      <c r="K520" s="25"/>
      <c r="L520" s="25"/>
    </row>
    <row r="521" spans="1:12" s="24" customFormat="1" ht="45">
      <c r="A521" s="111">
        <v>94992</v>
      </c>
      <c r="B521" s="62" t="s">
        <v>712</v>
      </c>
      <c r="C521" s="63" t="s">
        <v>1015</v>
      </c>
      <c r="D521" s="62" t="s">
        <v>212</v>
      </c>
      <c r="E521" s="98">
        <v>100</v>
      </c>
      <c r="F521" s="65"/>
      <c r="G521" s="66"/>
      <c r="H521" s="67"/>
      <c r="J521" s="25"/>
      <c r="K521" s="25"/>
      <c r="L521" s="25"/>
    </row>
    <row r="522" spans="1:12" s="24" customFormat="1" ht="30">
      <c r="A522" s="106">
        <v>92398</v>
      </c>
      <c r="B522" s="62" t="s">
        <v>713</v>
      </c>
      <c r="C522" s="63" t="s">
        <v>1016</v>
      </c>
      <c r="D522" s="62" t="s">
        <v>212</v>
      </c>
      <c r="E522" s="98">
        <v>294</v>
      </c>
      <c r="F522" s="65"/>
      <c r="G522" s="66"/>
      <c r="H522" s="67"/>
      <c r="J522" s="25"/>
      <c r="K522" s="25"/>
      <c r="L522" s="25"/>
    </row>
    <row r="523" spans="1:12" s="24" customFormat="1" ht="45">
      <c r="A523" s="111">
        <v>94273</v>
      </c>
      <c r="B523" s="62" t="s">
        <v>714</v>
      </c>
      <c r="C523" s="63" t="s">
        <v>1017</v>
      </c>
      <c r="D523" s="62" t="s">
        <v>169</v>
      </c>
      <c r="E523" s="98">
        <v>64</v>
      </c>
      <c r="F523" s="65"/>
      <c r="G523" s="66"/>
      <c r="H523" s="67"/>
      <c r="J523" s="25"/>
      <c r="K523" s="25"/>
      <c r="L523" s="25"/>
    </row>
    <row r="524" spans="1:12" s="24" customFormat="1" ht="30">
      <c r="A524" s="111" t="s">
        <v>715</v>
      </c>
      <c r="B524" s="62" t="s">
        <v>716</v>
      </c>
      <c r="C524" s="63" t="s">
        <v>717</v>
      </c>
      <c r="D524" s="62" t="s">
        <v>169</v>
      </c>
      <c r="E524" s="98">
        <v>100.8</v>
      </c>
      <c r="F524" s="65"/>
      <c r="G524" s="66"/>
      <c r="H524" s="67"/>
      <c r="J524" s="25"/>
      <c r="K524" s="25"/>
      <c r="L524" s="25"/>
    </row>
    <row r="525" spans="1:12" s="24" customFormat="1" ht="30">
      <c r="A525" s="111" t="s">
        <v>718</v>
      </c>
      <c r="B525" s="62" t="s">
        <v>719</v>
      </c>
      <c r="C525" s="63" t="s">
        <v>1018</v>
      </c>
      <c r="D525" s="62" t="s">
        <v>212</v>
      </c>
      <c r="E525" s="98">
        <v>290</v>
      </c>
      <c r="F525" s="65"/>
      <c r="G525" s="66"/>
      <c r="H525" s="67"/>
      <c r="J525" s="25"/>
      <c r="K525" s="25"/>
      <c r="L525" s="25"/>
    </row>
    <row r="526" spans="1:12" s="24" customFormat="1" ht="30">
      <c r="A526" s="106">
        <v>98680</v>
      </c>
      <c r="B526" s="62" t="s">
        <v>720</v>
      </c>
      <c r="C526" s="63" t="s">
        <v>1019</v>
      </c>
      <c r="D526" s="62" t="s">
        <v>212</v>
      </c>
      <c r="E526" s="98">
        <v>188</v>
      </c>
      <c r="F526" s="65"/>
      <c r="G526" s="66"/>
      <c r="H526" s="67"/>
      <c r="J526" s="25"/>
      <c r="K526" s="25"/>
      <c r="L526" s="25"/>
    </row>
    <row r="527" spans="1:12" s="24" customFormat="1" ht="30">
      <c r="A527" s="106">
        <v>87642</v>
      </c>
      <c r="B527" s="62" t="s">
        <v>721</v>
      </c>
      <c r="C527" s="63" t="s">
        <v>845</v>
      </c>
      <c r="D527" s="62" t="s">
        <v>212</v>
      </c>
      <c r="E527" s="98">
        <v>188</v>
      </c>
      <c r="F527" s="65"/>
      <c r="G527" s="66"/>
      <c r="H527" s="67"/>
      <c r="J527" s="25"/>
      <c r="K527" s="25"/>
      <c r="L527" s="25"/>
    </row>
    <row r="528" spans="1:12" s="24" customFormat="1" ht="30">
      <c r="A528" s="111" t="s">
        <v>722</v>
      </c>
      <c r="B528" s="62" t="s">
        <v>723</v>
      </c>
      <c r="C528" s="63" t="s">
        <v>1020</v>
      </c>
      <c r="D528" s="62" t="s">
        <v>773</v>
      </c>
      <c r="E528" s="98">
        <v>1</v>
      </c>
      <c r="F528" s="65"/>
      <c r="G528" s="66"/>
      <c r="H528" s="67"/>
      <c r="J528" s="25"/>
      <c r="K528" s="25"/>
      <c r="L528" s="25"/>
    </row>
    <row r="529" spans="1:12" s="24" customFormat="1" ht="30" customHeight="1">
      <c r="A529" s="111" t="s">
        <v>724</v>
      </c>
      <c r="B529" s="62" t="s">
        <v>725</v>
      </c>
      <c r="C529" s="63" t="s">
        <v>1021</v>
      </c>
      <c r="D529" s="62" t="s">
        <v>169</v>
      </c>
      <c r="E529" s="98">
        <v>186</v>
      </c>
      <c r="F529" s="65"/>
      <c r="G529" s="66"/>
      <c r="H529" s="67"/>
      <c r="J529" s="25"/>
      <c r="K529" s="25"/>
      <c r="L529" s="25"/>
    </row>
    <row r="530" spans="1:12" s="24" customFormat="1">
      <c r="A530" s="111" t="s">
        <v>726</v>
      </c>
      <c r="B530" s="62" t="s">
        <v>727</v>
      </c>
      <c r="C530" s="63" t="s">
        <v>728</v>
      </c>
      <c r="D530" s="62" t="s">
        <v>212</v>
      </c>
      <c r="E530" s="98">
        <v>16.399999999999999</v>
      </c>
      <c r="F530" s="65"/>
      <c r="G530" s="66"/>
      <c r="H530" s="67"/>
      <c r="J530" s="25"/>
      <c r="K530" s="25"/>
      <c r="L530" s="25"/>
    </row>
    <row r="531" spans="1:12" s="24" customFormat="1" ht="45">
      <c r="A531" s="111" t="s">
        <v>53</v>
      </c>
      <c r="B531" s="62" t="s">
        <v>725</v>
      </c>
      <c r="C531" s="63" t="s">
        <v>729</v>
      </c>
      <c r="D531" s="62" t="s">
        <v>174</v>
      </c>
      <c r="E531" s="98">
        <v>1</v>
      </c>
      <c r="F531" s="65"/>
      <c r="G531" s="66"/>
      <c r="H531" s="67"/>
      <c r="J531" s="25"/>
      <c r="K531" s="25"/>
      <c r="L531" s="25"/>
    </row>
    <row r="532" spans="1:12" s="24" customFormat="1" ht="45">
      <c r="A532" s="101" t="s">
        <v>53</v>
      </c>
      <c r="B532" s="62" t="s">
        <v>727</v>
      </c>
      <c r="C532" s="63" t="s">
        <v>730</v>
      </c>
      <c r="D532" s="62" t="s">
        <v>174</v>
      </c>
      <c r="E532" s="98">
        <v>1</v>
      </c>
      <c r="F532" s="65"/>
      <c r="G532" s="66"/>
      <c r="H532" s="73"/>
      <c r="J532" s="25"/>
      <c r="K532" s="25"/>
      <c r="L532" s="25"/>
    </row>
    <row r="533" spans="1:12" s="24" customFormat="1" ht="15.75" thickBot="1">
      <c r="A533" s="112"/>
      <c r="B533" s="113"/>
      <c r="C533" s="114"/>
      <c r="D533" s="113"/>
      <c r="E533" s="115"/>
      <c r="F533" s="116"/>
      <c r="G533" s="116"/>
      <c r="H533" s="46"/>
      <c r="J533" s="25"/>
      <c r="K533" s="25"/>
      <c r="L533" s="25"/>
    </row>
    <row r="534" spans="1:12" s="24" customFormat="1" ht="15.75" thickBot="1">
      <c r="A534" s="74" t="s">
        <v>703</v>
      </c>
      <c r="B534" s="75"/>
      <c r="C534" s="75"/>
      <c r="D534" s="75"/>
      <c r="E534" s="75"/>
      <c r="F534" s="75"/>
      <c r="G534" s="76"/>
      <c r="H534" s="50"/>
      <c r="J534" s="25"/>
      <c r="K534" s="25"/>
      <c r="L534" s="25"/>
    </row>
    <row r="535" spans="1:12" s="24" customFormat="1">
      <c r="A535" s="109"/>
      <c r="B535" s="110"/>
      <c r="C535" s="110"/>
      <c r="D535" s="110"/>
      <c r="E535" s="110"/>
      <c r="F535" s="110"/>
      <c r="G535" s="110"/>
      <c r="H535" s="53"/>
      <c r="J535" s="25"/>
      <c r="K535" s="25"/>
      <c r="L535" s="25"/>
    </row>
    <row r="536" spans="1:12" s="24" customFormat="1">
      <c r="A536" s="235">
        <v>20</v>
      </c>
      <c r="B536" s="236"/>
      <c r="C536" s="26" t="s">
        <v>731</v>
      </c>
      <c r="D536" s="27"/>
      <c r="E536" s="28"/>
      <c r="F536" s="29"/>
      <c r="G536" s="30"/>
      <c r="H536" s="54"/>
      <c r="J536" s="25"/>
      <c r="K536" s="25"/>
      <c r="L536" s="25"/>
    </row>
    <row r="537" spans="1:12" s="24" customFormat="1">
      <c r="A537" s="33" t="s">
        <v>732</v>
      </c>
      <c r="B537" s="34" t="s">
        <v>733</v>
      </c>
      <c r="C537" s="139" t="s">
        <v>1022</v>
      </c>
      <c r="D537" s="34" t="s">
        <v>212</v>
      </c>
      <c r="E537" s="140">
        <v>380</v>
      </c>
      <c r="F537" s="141"/>
      <c r="G537" s="142"/>
      <c r="H537" s="143"/>
      <c r="J537" s="25"/>
      <c r="K537" s="25"/>
      <c r="L537" s="25"/>
    </row>
    <row r="538" spans="1:12" s="24" customFormat="1" ht="15.75" thickBot="1">
      <c r="A538" s="112"/>
      <c r="B538" s="113"/>
      <c r="C538" s="114"/>
      <c r="D538" s="113"/>
      <c r="E538" s="115"/>
      <c r="F538" s="116"/>
      <c r="G538" s="116"/>
      <c r="H538" s="46"/>
      <c r="J538" s="25"/>
      <c r="K538" s="25"/>
      <c r="L538" s="25"/>
    </row>
    <row r="539" spans="1:12" s="24" customFormat="1" ht="15.75" thickBot="1">
      <c r="A539" s="74" t="s">
        <v>731</v>
      </c>
      <c r="B539" s="75"/>
      <c r="C539" s="75"/>
      <c r="D539" s="75"/>
      <c r="E539" s="75"/>
      <c r="F539" s="75"/>
      <c r="G539" s="76"/>
      <c r="H539" s="50">
        <f>SUM(H537:H538)</f>
        <v>0</v>
      </c>
      <c r="J539" s="25"/>
      <c r="K539" s="25"/>
      <c r="L539" s="25"/>
    </row>
    <row r="540" spans="1:12" ht="15.75" thickBot="1">
      <c r="A540" s="109"/>
      <c r="B540" s="110"/>
      <c r="C540" s="110"/>
      <c r="D540" s="110"/>
      <c r="E540" s="110"/>
      <c r="F540" s="110"/>
      <c r="G540" s="110"/>
      <c r="H540" s="53"/>
    </row>
    <row r="541" spans="1:12">
      <c r="A541" s="1"/>
      <c r="B541" s="144"/>
      <c r="C541" s="145"/>
      <c r="D541" s="144"/>
      <c r="E541" s="146"/>
      <c r="F541" s="146"/>
      <c r="G541" s="147"/>
      <c r="H541" s="148"/>
    </row>
    <row r="542" spans="1:12">
      <c r="A542" s="149"/>
      <c r="B542" s="9"/>
      <c r="C542" s="150"/>
      <c r="D542" s="9"/>
      <c r="E542" s="151"/>
      <c r="F542" s="151"/>
      <c r="G542" s="70"/>
      <c r="H542" s="46"/>
    </row>
    <row r="543" spans="1:12">
      <c r="A543" s="149"/>
      <c r="B543" s="9"/>
      <c r="C543" s="150"/>
      <c r="D543" s="9"/>
      <c r="E543" s="151"/>
      <c r="F543" s="151"/>
      <c r="G543" s="70"/>
      <c r="H543" s="46"/>
    </row>
    <row r="544" spans="1:12">
      <c r="A544" s="149"/>
      <c r="B544" s="9"/>
      <c r="C544" s="150"/>
      <c r="D544" s="9"/>
      <c r="E544" s="151"/>
      <c r="F544" s="151"/>
      <c r="G544" s="70"/>
      <c r="H544" s="46"/>
    </row>
    <row r="545" spans="1:8">
      <c r="A545" s="149"/>
      <c r="B545" s="9"/>
      <c r="C545" s="150"/>
      <c r="D545" s="9"/>
      <c r="E545" s="151"/>
      <c r="F545" s="239" t="s">
        <v>734</v>
      </c>
      <c r="G545" s="239"/>
      <c r="H545" s="240"/>
    </row>
    <row r="546" spans="1:8" ht="15.75" thickBot="1">
      <c r="A546" s="152"/>
      <c r="B546" s="153"/>
      <c r="C546" s="154"/>
      <c r="D546" s="153"/>
      <c r="E546" s="155"/>
      <c r="F546" s="155"/>
      <c r="G546" s="156"/>
      <c r="H546" s="157"/>
    </row>
  </sheetData>
  <sheetProtection formatCells="0" formatColumns="0" formatRows="0" insertColumns="0" insertRows="0" insertHyperlinks="0" deleteColumns="0" deleteRows="0" sort="0" autoFilter="0" pivotTables="0"/>
  <mergeCells count="38">
    <mergeCell ref="F545:H545"/>
    <mergeCell ref="A229:B229"/>
    <mergeCell ref="A253:B253"/>
    <mergeCell ref="A352:B352"/>
    <mergeCell ref="A438:B438"/>
    <mergeCell ref="A463:B463"/>
    <mergeCell ref="A476:B476"/>
    <mergeCell ref="A486:C486"/>
    <mergeCell ref="A488:B488"/>
    <mergeCell ref="A516:B516"/>
    <mergeCell ref="A536:B536"/>
    <mergeCell ref="A217:B217"/>
    <mergeCell ref="A9:B9"/>
    <mergeCell ref="A10:B10"/>
    <mergeCell ref="A15:B15"/>
    <mergeCell ref="A33:B33"/>
    <mergeCell ref="A53:B53"/>
    <mergeCell ref="A91:B91"/>
    <mergeCell ref="A131:B131"/>
    <mergeCell ref="A170:B170"/>
    <mergeCell ref="A184:B184"/>
    <mergeCell ref="A194:B194"/>
    <mergeCell ref="A206:B206"/>
    <mergeCell ref="F7:G7"/>
    <mergeCell ref="C1:H1"/>
    <mergeCell ref="C2:H2"/>
    <mergeCell ref="A3:H3"/>
    <mergeCell ref="A4:B4"/>
    <mergeCell ref="C4:H4"/>
    <mergeCell ref="A5:B6"/>
    <mergeCell ref="C5:C6"/>
    <mergeCell ref="D5:G5"/>
    <mergeCell ref="D6:E6"/>
    <mergeCell ref="A7:A8"/>
    <mergeCell ref="B7:B8"/>
    <mergeCell ref="C7:C8"/>
    <mergeCell ref="D7:D8"/>
    <mergeCell ref="E7:E8"/>
  </mergeCells>
  <printOptions horizontalCentered="1"/>
  <pageMargins left="0.59055118110236227" right="0.59055118110236227" top="0.59055118110236227" bottom="0.39370078740157483" header="0.51181102362204722" footer="0.19685039370078741"/>
  <pageSetup paperSize="9" scale="76" firstPageNumber="0" fitToHeight="0" orientation="landscape" r:id="rId1"/>
  <headerFooter alignWithMargins="0">
    <oddFooter>Página &amp;P de &amp;N</oddFooter>
  </headerFooter>
  <rowBreaks count="1" manualBreakCount="1">
    <brk id="523" max="7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6">
    <tabColor theme="4" tint="-0.249977111117893"/>
    <pageSetUpPr fitToPage="1"/>
  </sheetPr>
  <dimension ref="A1:T80"/>
  <sheetViews>
    <sheetView showGridLines="0" showZeros="0" view="pageBreakPreview" zoomScale="70" zoomScaleNormal="100" zoomScaleSheetLayoutView="70" workbookViewId="0">
      <selection activeCell="D19" sqref="D19:D20"/>
    </sheetView>
  </sheetViews>
  <sheetFormatPr defaultColWidth="9.140625" defaultRowHeight="15"/>
  <cols>
    <col min="1" max="1" width="10.7109375" style="203" customWidth="1"/>
    <col min="2" max="2" width="61.28515625" style="203" hidden="1" customWidth="1"/>
    <col min="3" max="3" width="10.7109375" style="203" hidden="1" customWidth="1"/>
    <col min="4" max="4" width="52.28515625" style="204" customWidth="1"/>
    <col min="5" max="5" width="18.140625" style="204" customWidth="1"/>
    <col min="6" max="6" width="10.140625" style="205" customWidth="1"/>
    <col min="7" max="7" width="13.42578125" style="206" bestFit="1" customWidth="1"/>
    <col min="8" max="8" width="15.7109375" style="206" bestFit="1" customWidth="1"/>
    <col min="9" max="9" width="16" style="206" bestFit="1" customWidth="1"/>
    <col min="10" max="10" width="15.140625" style="206" bestFit="1" customWidth="1"/>
    <col min="11" max="11" width="15.7109375" style="206" bestFit="1" customWidth="1"/>
    <col min="12" max="12" width="15.42578125" style="206" bestFit="1" customWidth="1"/>
    <col min="13" max="13" width="17.85546875" style="206" bestFit="1" customWidth="1"/>
    <col min="14" max="15" width="18.28515625" style="206" bestFit="1" customWidth="1"/>
    <col min="16" max="17" width="18" style="206" bestFit="1" customWidth="1"/>
    <col min="18" max="18" width="17.85546875" style="206" bestFit="1" customWidth="1"/>
    <col min="19" max="19" width="9.140625" style="162"/>
    <col min="20" max="20" width="13.42578125" style="162" bestFit="1" customWidth="1"/>
    <col min="21" max="16384" width="9.140625" style="162"/>
  </cols>
  <sheetData>
    <row r="1" spans="1:20">
      <c r="A1" s="161"/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</row>
    <row r="2" spans="1:20" ht="26.25" customHeight="1">
      <c r="A2" s="163"/>
      <c r="B2" s="164"/>
      <c r="C2" s="164"/>
      <c r="D2" s="165"/>
      <c r="E2" s="243" t="s">
        <v>758</v>
      </c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5"/>
    </row>
    <row r="3" spans="1:20" ht="31.5" customHeight="1">
      <c r="A3" s="166"/>
      <c r="B3" s="167"/>
      <c r="C3" s="167"/>
      <c r="D3" s="168"/>
      <c r="E3" s="212" t="s">
        <v>759</v>
      </c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46"/>
    </row>
    <row r="4" spans="1:20" ht="15" customHeight="1">
      <c r="A4" s="169"/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1"/>
    </row>
    <row r="5" spans="1:20" ht="39.75" customHeight="1">
      <c r="A5" s="247" t="s">
        <v>735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8"/>
      <c r="P5" s="248"/>
      <c r="Q5" s="248"/>
      <c r="R5" s="249"/>
      <c r="T5" s="172">
        <f>E10-T11</f>
        <v>0</v>
      </c>
    </row>
    <row r="6" spans="1:20">
      <c r="A6" s="173"/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5"/>
    </row>
    <row r="7" spans="1:20" s="174" customFormat="1" ht="15" customHeight="1">
      <c r="A7" s="250" t="s">
        <v>736</v>
      </c>
      <c r="D7" s="250" t="s">
        <v>737</v>
      </c>
      <c r="E7" s="176" t="s">
        <v>11</v>
      </c>
      <c r="F7" s="176" t="s">
        <v>738</v>
      </c>
      <c r="G7" s="250" t="s">
        <v>739</v>
      </c>
      <c r="H7" s="250" t="s">
        <v>740</v>
      </c>
      <c r="I7" s="250" t="s">
        <v>741</v>
      </c>
      <c r="J7" s="250" t="s">
        <v>742</v>
      </c>
      <c r="K7" s="250" t="s">
        <v>743</v>
      </c>
      <c r="L7" s="250" t="s">
        <v>744</v>
      </c>
      <c r="M7" s="250" t="s">
        <v>745</v>
      </c>
      <c r="N7" s="250" t="s">
        <v>746</v>
      </c>
      <c r="O7" s="250" t="s">
        <v>747</v>
      </c>
      <c r="P7" s="250" t="s">
        <v>748</v>
      </c>
      <c r="Q7" s="250" t="s">
        <v>749</v>
      </c>
      <c r="R7" s="250" t="s">
        <v>750</v>
      </c>
    </row>
    <row r="8" spans="1:20" s="174" customFormat="1">
      <c r="A8" s="251"/>
      <c r="D8" s="251"/>
      <c r="E8" s="177" t="s">
        <v>751</v>
      </c>
      <c r="F8" s="178" t="s">
        <v>752</v>
      </c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</row>
    <row r="9" spans="1:20">
      <c r="A9" s="173"/>
      <c r="B9" s="174"/>
      <c r="C9" s="174"/>
      <c r="D9" s="174"/>
      <c r="E9" s="179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5"/>
    </row>
    <row r="10" spans="1:20" s="185" customFormat="1">
      <c r="A10" s="252" t="str">
        <f>[5]PLANILHA!A10</f>
        <v>1.0</v>
      </c>
      <c r="B10" s="180" t="str">
        <f>[5]PLANILHA!C131</f>
        <v>ESTRUTURA</v>
      </c>
      <c r="C10" s="181" t="s">
        <v>753</v>
      </c>
      <c r="D10" s="254" t="s">
        <v>17</v>
      </c>
      <c r="E10" s="182"/>
      <c r="F10" s="183" t="e">
        <f>E10/$E$70</f>
        <v>#DIV/0!</v>
      </c>
      <c r="G10" s="184" t="e">
        <f t="shared" ref="G10:R10" si="0">G11/G70</f>
        <v>#DIV/0!</v>
      </c>
      <c r="H10" s="184" t="e">
        <f t="shared" si="0"/>
        <v>#DIV/0!</v>
      </c>
      <c r="I10" s="184" t="e">
        <f t="shared" si="0"/>
        <v>#DIV/0!</v>
      </c>
      <c r="J10" s="184" t="e">
        <f t="shared" si="0"/>
        <v>#DIV/0!</v>
      </c>
      <c r="K10" s="184" t="e">
        <f t="shared" si="0"/>
        <v>#DIV/0!</v>
      </c>
      <c r="L10" s="184" t="e">
        <f t="shared" si="0"/>
        <v>#DIV/0!</v>
      </c>
      <c r="M10" s="184" t="e">
        <f t="shared" si="0"/>
        <v>#DIV/0!</v>
      </c>
      <c r="N10" s="184" t="e">
        <f t="shared" si="0"/>
        <v>#DIV/0!</v>
      </c>
      <c r="O10" s="184" t="e">
        <f t="shared" si="0"/>
        <v>#DIV/0!</v>
      </c>
      <c r="P10" s="184" t="e">
        <f t="shared" si="0"/>
        <v>#DIV/0!</v>
      </c>
      <c r="Q10" s="184" t="e">
        <f t="shared" si="0"/>
        <v>#DIV/0!</v>
      </c>
      <c r="R10" s="184" t="e">
        <f t="shared" si="0"/>
        <v>#DIV/0!</v>
      </c>
      <c r="T10" s="186"/>
    </row>
    <row r="11" spans="1:20" s="185" customFormat="1">
      <c r="A11" s="253"/>
      <c r="B11" s="180"/>
      <c r="C11" s="181"/>
      <c r="D11" s="255"/>
      <c r="E11" s="187"/>
      <c r="F11" s="188"/>
      <c r="G11" s="189">
        <f>((G70*0.06)/0.94)</f>
        <v>0</v>
      </c>
      <c r="H11" s="189">
        <f t="shared" ref="H11:R11" si="1">((H70*0.06)/0.94)</f>
        <v>0</v>
      </c>
      <c r="I11" s="189">
        <f t="shared" si="1"/>
        <v>0</v>
      </c>
      <c r="J11" s="189">
        <f t="shared" si="1"/>
        <v>0</v>
      </c>
      <c r="K11" s="189">
        <f t="shared" si="1"/>
        <v>0</v>
      </c>
      <c r="L11" s="189">
        <f t="shared" si="1"/>
        <v>0</v>
      </c>
      <c r="M11" s="189">
        <f>((M70*0.06)/0.94)</f>
        <v>0</v>
      </c>
      <c r="N11" s="189">
        <f t="shared" si="1"/>
        <v>0</v>
      </c>
      <c r="O11" s="189">
        <f t="shared" si="1"/>
        <v>0</v>
      </c>
      <c r="P11" s="189">
        <f t="shared" si="1"/>
        <v>0</v>
      </c>
      <c r="Q11" s="189">
        <f t="shared" si="1"/>
        <v>0</v>
      </c>
      <c r="R11" s="189">
        <f t="shared" si="1"/>
        <v>0</v>
      </c>
      <c r="T11" s="190">
        <f>SUM(G11:S11)</f>
        <v>0</v>
      </c>
    </row>
    <row r="12" spans="1:20" s="185" customFormat="1">
      <c r="A12" s="191"/>
      <c r="B12" s="180"/>
      <c r="C12" s="181"/>
      <c r="D12" s="180"/>
      <c r="E12" s="192"/>
      <c r="F12" s="193"/>
      <c r="R12" s="194"/>
    </row>
    <row r="13" spans="1:20" s="185" customFormat="1">
      <c r="A13" s="252" t="str">
        <f>[5]PLANILHA!A15</f>
        <v>2.0</v>
      </c>
      <c r="B13" s="180" t="str">
        <f>[5]PLANILHA!C178</f>
        <v>VERGA PRÉ-MOLDADA PARA PORTAS COM MAIS DE 1,5 M DE VÃO. AF_03/2016</v>
      </c>
      <c r="C13" s="181" t="s">
        <v>753</v>
      </c>
      <c r="D13" s="254" t="s">
        <v>21</v>
      </c>
      <c r="E13" s="182"/>
      <c r="F13" s="195" t="e">
        <f>E13/$E$70</f>
        <v>#DIV/0!</v>
      </c>
      <c r="G13" s="196">
        <v>0.375</v>
      </c>
      <c r="H13" s="196">
        <v>0.375</v>
      </c>
      <c r="I13" s="196">
        <v>2.5000000000000001E-2</v>
      </c>
      <c r="J13" s="196">
        <v>2.5000000000000001E-2</v>
      </c>
      <c r="K13" s="196">
        <v>2.5000000000000001E-2</v>
      </c>
      <c r="L13" s="196">
        <v>2.5000000000000001E-2</v>
      </c>
      <c r="M13" s="196">
        <v>2.5000000000000001E-2</v>
      </c>
      <c r="N13" s="196">
        <v>2.5000000000000001E-2</v>
      </c>
      <c r="O13" s="196">
        <v>2.5000000000000001E-2</v>
      </c>
      <c r="P13" s="196">
        <v>2.5000000000000001E-2</v>
      </c>
      <c r="Q13" s="196">
        <v>2.5000000000000001E-2</v>
      </c>
      <c r="R13" s="196">
        <v>2.5000000000000001E-2</v>
      </c>
      <c r="T13" s="186">
        <f>SUM(G13:S13)</f>
        <v>1.0000000000000002</v>
      </c>
    </row>
    <row r="14" spans="1:20" s="185" customFormat="1">
      <c r="A14" s="253"/>
      <c r="B14" s="180"/>
      <c r="C14" s="181"/>
      <c r="D14" s="255"/>
      <c r="E14" s="187"/>
      <c r="F14" s="188"/>
      <c r="G14" s="197">
        <f>$G13*$E13</f>
        <v>0</v>
      </c>
      <c r="H14" s="197">
        <f t="shared" ref="H14:R14" si="2">H$13*$E13</f>
        <v>0</v>
      </c>
      <c r="I14" s="197">
        <f t="shared" si="2"/>
        <v>0</v>
      </c>
      <c r="J14" s="197">
        <f t="shared" si="2"/>
        <v>0</v>
      </c>
      <c r="K14" s="197">
        <f t="shared" si="2"/>
        <v>0</v>
      </c>
      <c r="L14" s="197">
        <f t="shared" si="2"/>
        <v>0</v>
      </c>
      <c r="M14" s="197">
        <f t="shared" si="2"/>
        <v>0</v>
      </c>
      <c r="N14" s="197">
        <f t="shared" si="2"/>
        <v>0</v>
      </c>
      <c r="O14" s="197">
        <f t="shared" si="2"/>
        <v>0</v>
      </c>
      <c r="P14" s="197">
        <f t="shared" si="2"/>
        <v>0</v>
      </c>
      <c r="Q14" s="197">
        <f t="shared" si="2"/>
        <v>0</v>
      </c>
      <c r="R14" s="197">
        <f t="shared" si="2"/>
        <v>0</v>
      </c>
      <c r="T14" s="190">
        <f>SUM(G14:S14)</f>
        <v>0</v>
      </c>
    </row>
    <row r="15" spans="1:20" s="185" customFormat="1">
      <c r="A15" s="191"/>
      <c r="B15" s="180"/>
      <c r="C15" s="181"/>
      <c r="D15" s="180"/>
      <c r="E15" s="192"/>
      <c r="F15" s="193"/>
      <c r="R15" s="194"/>
    </row>
    <row r="16" spans="1:20" s="185" customFormat="1">
      <c r="A16" s="252" t="str">
        <f>[5]PLANILHA!A33</f>
        <v>3.0</v>
      </c>
      <c r="B16" s="180" t="e">
        <f>[5]PLANILHA!#REF!</f>
        <v>#REF!</v>
      </c>
      <c r="C16" s="181" t="s">
        <v>753</v>
      </c>
      <c r="D16" s="254" t="s">
        <v>50</v>
      </c>
      <c r="E16" s="182"/>
      <c r="F16" s="195" t="e">
        <f>E16/$E$70</f>
        <v>#DIV/0!</v>
      </c>
      <c r="G16" s="196">
        <v>1</v>
      </c>
      <c r="H16" s="196">
        <v>0</v>
      </c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T16" s="186">
        <f>SUM(G16:S16)</f>
        <v>1</v>
      </c>
    </row>
    <row r="17" spans="1:20" s="185" customFormat="1">
      <c r="A17" s="253"/>
      <c r="B17" s="180"/>
      <c r="C17" s="181"/>
      <c r="D17" s="255"/>
      <c r="E17" s="187"/>
      <c r="F17" s="188"/>
      <c r="G17" s="197">
        <f>G$16*$E16</f>
        <v>0</v>
      </c>
      <c r="H17" s="197">
        <f>H$16*$E16</f>
        <v>0</v>
      </c>
      <c r="I17" s="197">
        <f t="shared" ref="I17:R17" si="3">I$16*$E16</f>
        <v>0</v>
      </c>
      <c r="J17" s="197">
        <f t="shared" si="3"/>
        <v>0</v>
      </c>
      <c r="K17" s="197">
        <f t="shared" si="3"/>
        <v>0</v>
      </c>
      <c r="L17" s="197">
        <f t="shared" si="3"/>
        <v>0</v>
      </c>
      <c r="M17" s="197">
        <f t="shared" si="3"/>
        <v>0</v>
      </c>
      <c r="N17" s="197">
        <f t="shared" si="3"/>
        <v>0</v>
      </c>
      <c r="O17" s="197">
        <f t="shared" si="3"/>
        <v>0</v>
      </c>
      <c r="P17" s="197">
        <f t="shared" si="3"/>
        <v>0</v>
      </c>
      <c r="Q17" s="197">
        <f t="shared" si="3"/>
        <v>0</v>
      </c>
      <c r="R17" s="197">
        <f t="shared" si="3"/>
        <v>0</v>
      </c>
      <c r="S17" s="190"/>
      <c r="T17" s="190">
        <f>SUM(G17:S17)</f>
        <v>0</v>
      </c>
    </row>
    <row r="18" spans="1:20" s="185" customFormat="1">
      <c r="A18" s="191"/>
      <c r="B18" s="181"/>
      <c r="C18" s="181"/>
      <c r="D18" s="180"/>
      <c r="E18" s="180"/>
      <c r="F18" s="193"/>
      <c r="R18" s="194"/>
    </row>
    <row r="19" spans="1:20" s="185" customFormat="1">
      <c r="A19" s="252" t="str">
        <f>[5]PLANILHA!A53</f>
        <v>4.0</v>
      </c>
      <c r="B19" s="180" t="e">
        <f>[5]PLANILHA!#REF!</f>
        <v>#REF!</v>
      </c>
      <c r="C19" s="181" t="s">
        <v>753</v>
      </c>
      <c r="D19" s="256" t="s">
        <v>79</v>
      </c>
      <c r="E19" s="182"/>
      <c r="F19" s="195" t="e">
        <f>E19/$E$70</f>
        <v>#DIV/0!</v>
      </c>
      <c r="G19" s="196">
        <v>0</v>
      </c>
      <c r="H19" s="196">
        <v>0.5</v>
      </c>
      <c r="I19" s="196">
        <v>0.5</v>
      </c>
      <c r="J19" s="196">
        <v>0</v>
      </c>
      <c r="K19" s="196">
        <v>0</v>
      </c>
      <c r="L19" s="196">
        <v>0</v>
      </c>
      <c r="M19" s="196">
        <v>0</v>
      </c>
      <c r="N19" s="196">
        <v>0</v>
      </c>
      <c r="O19" s="196">
        <v>0</v>
      </c>
      <c r="P19" s="196">
        <v>0</v>
      </c>
      <c r="Q19" s="196">
        <v>0</v>
      </c>
      <c r="R19" s="196">
        <v>0</v>
      </c>
      <c r="T19" s="186">
        <f>SUM(G19:S19)</f>
        <v>1</v>
      </c>
    </row>
    <row r="20" spans="1:20" s="185" customFormat="1">
      <c r="A20" s="253"/>
      <c r="B20" s="180"/>
      <c r="C20" s="181"/>
      <c r="D20" s="255"/>
      <c r="E20" s="187"/>
      <c r="F20" s="188"/>
      <c r="G20" s="197">
        <f>G$19*$E19</f>
        <v>0</v>
      </c>
      <c r="H20" s="197">
        <f t="shared" ref="H20:R20" si="4">H$19*$E19</f>
        <v>0</v>
      </c>
      <c r="I20" s="197">
        <f t="shared" si="4"/>
        <v>0</v>
      </c>
      <c r="J20" s="197">
        <f t="shared" si="4"/>
        <v>0</v>
      </c>
      <c r="K20" s="197">
        <f t="shared" si="4"/>
        <v>0</v>
      </c>
      <c r="L20" s="197">
        <f t="shared" si="4"/>
        <v>0</v>
      </c>
      <c r="M20" s="197">
        <f t="shared" si="4"/>
        <v>0</v>
      </c>
      <c r="N20" s="197">
        <f t="shared" si="4"/>
        <v>0</v>
      </c>
      <c r="O20" s="197">
        <f t="shared" si="4"/>
        <v>0</v>
      </c>
      <c r="P20" s="197">
        <f t="shared" si="4"/>
        <v>0</v>
      </c>
      <c r="Q20" s="197">
        <f t="shared" si="4"/>
        <v>0</v>
      </c>
      <c r="R20" s="197">
        <f t="shared" si="4"/>
        <v>0</v>
      </c>
      <c r="T20" s="190">
        <f>SUM(G20:S20)</f>
        <v>0</v>
      </c>
    </row>
    <row r="21" spans="1:20">
      <c r="A21" s="173"/>
      <c r="B21" s="174"/>
      <c r="C21" s="174"/>
      <c r="D21" s="174"/>
      <c r="E21" s="179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5"/>
    </row>
    <row r="22" spans="1:20" s="185" customFormat="1">
      <c r="A22" s="252" t="str">
        <f>[5]PLANILHA!A91</f>
        <v>5.0</v>
      </c>
      <c r="B22" s="180" t="str">
        <f>[5]PLANILHA!C143</f>
        <v>ARMAÇÃO DE PILAR OU VIGA DE UMA ESTRUTURA CONVENCIONAL DE CONCRETO ARMADO EM UMA EDIFICAÇÃO TÉRREA OU SOBRADO UTILIZANDO AÇO CA-50 DE 6,3 MM - MONTAGEM. AF_12/2015</v>
      </c>
      <c r="C22" s="181" t="s">
        <v>753</v>
      </c>
      <c r="D22" s="254" t="s">
        <v>127</v>
      </c>
      <c r="E22" s="182"/>
      <c r="F22" s="195" t="e">
        <f>E22/$E$70</f>
        <v>#DIV/0!</v>
      </c>
      <c r="G22" s="196">
        <v>0</v>
      </c>
      <c r="H22" s="196">
        <v>0</v>
      </c>
      <c r="I22" s="196">
        <v>1</v>
      </c>
      <c r="J22" s="196">
        <v>0</v>
      </c>
      <c r="K22" s="196">
        <v>0</v>
      </c>
      <c r="L22" s="196">
        <v>0</v>
      </c>
      <c r="M22" s="196">
        <v>0</v>
      </c>
      <c r="N22" s="196">
        <v>0</v>
      </c>
      <c r="O22" s="196">
        <v>0</v>
      </c>
      <c r="P22" s="196">
        <v>0</v>
      </c>
      <c r="Q22" s="196">
        <v>0</v>
      </c>
      <c r="R22" s="196">
        <v>0</v>
      </c>
      <c r="T22" s="186">
        <f>SUM(G22:S22)</f>
        <v>1</v>
      </c>
    </row>
    <row r="23" spans="1:20" s="185" customFormat="1">
      <c r="A23" s="253"/>
      <c r="B23" s="180"/>
      <c r="C23" s="181"/>
      <c r="D23" s="255"/>
      <c r="E23" s="187"/>
      <c r="F23" s="188"/>
      <c r="G23" s="197">
        <f>G$22*$E22</f>
        <v>0</v>
      </c>
      <c r="H23" s="197">
        <f t="shared" ref="H23" si="5">H$22*$E22</f>
        <v>0</v>
      </c>
      <c r="I23" s="197">
        <f>I$22*$E22</f>
        <v>0</v>
      </c>
      <c r="J23" s="197">
        <f t="shared" ref="J23:R23" si="6">J$22*$E22</f>
        <v>0</v>
      </c>
      <c r="K23" s="197">
        <f t="shared" si="6"/>
        <v>0</v>
      </c>
      <c r="L23" s="197">
        <f t="shared" si="6"/>
        <v>0</v>
      </c>
      <c r="M23" s="197">
        <f t="shared" si="6"/>
        <v>0</v>
      </c>
      <c r="N23" s="197">
        <f t="shared" si="6"/>
        <v>0</v>
      </c>
      <c r="O23" s="197">
        <f t="shared" si="6"/>
        <v>0</v>
      </c>
      <c r="P23" s="197">
        <f t="shared" si="6"/>
        <v>0</v>
      </c>
      <c r="Q23" s="197">
        <f t="shared" si="6"/>
        <v>0</v>
      </c>
      <c r="R23" s="197">
        <f t="shared" si="6"/>
        <v>0</v>
      </c>
      <c r="T23" s="190">
        <f>SUM(G23:S23)</f>
        <v>0</v>
      </c>
    </row>
    <row r="24" spans="1:20" s="185" customFormat="1">
      <c r="A24" s="191"/>
      <c r="B24" s="180"/>
      <c r="C24" s="181"/>
      <c r="D24" s="180"/>
      <c r="E24" s="192"/>
      <c r="F24" s="193"/>
      <c r="R24" s="194"/>
    </row>
    <row r="25" spans="1:20" s="185" customFormat="1">
      <c r="A25" s="252" t="str">
        <f>[5]PLANILHA!A131</f>
        <v>6.0</v>
      </c>
      <c r="B25" s="180" t="str">
        <f>[5]PLANILHA!C189</f>
        <v>REVESTIMENTO CERÂMICO PARA PAREDES INTERNAS COM PLACAS TIPO ESMALTADA EXTRA DE DIMENSÕES 20X20 CM APLICADAS EM AMBIENTES DE ÁREA MAIOR QUE 5 M² NA ALTURA INTEIRA DAS PAREDES. AF_06/2014</v>
      </c>
      <c r="C25" s="181" t="s">
        <v>753</v>
      </c>
      <c r="D25" s="254" t="s">
        <v>176</v>
      </c>
      <c r="E25" s="182"/>
      <c r="F25" s="195" t="e">
        <f>E25/$E$70</f>
        <v>#DIV/0!</v>
      </c>
      <c r="G25" s="196">
        <v>0</v>
      </c>
      <c r="H25" s="196">
        <v>0</v>
      </c>
      <c r="I25" s="196">
        <v>0.33</v>
      </c>
      <c r="J25" s="196">
        <v>0.33</v>
      </c>
      <c r="K25" s="196">
        <v>0.34</v>
      </c>
      <c r="L25" s="196">
        <v>0</v>
      </c>
      <c r="M25" s="196">
        <v>0</v>
      </c>
      <c r="N25" s="196">
        <v>0</v>
      </c>
      <c r="O25" s="196">
        <v>0</v>
      </c>
      <c r="P25" s="196">
        <v>0</v>
      </c>
      <c r="Q25" s="196">
        <v>0</v>
      </c>
      <c r="R25" s="196">
        <v>0</v>
      </c>
      <c r="T25" s="186">
        <f>SUM(G25:S25)</f>
        <v>1</v>
      </c>
    </row>
    <row r="26" spans="1:20" s="185" customFormat="1">
      <c r="A26" s="253"/>
      <c r="B26" s="180"/>
      <c r="C26" s="181"/>
      <c r="D26" s="255"/>
      <c r="E26" s="187"/>
      <c r="F26" s="188"/>
      <c r="G26" s="197">
        <f>G$25*$E25</f>
        <v>0</v>
      </c>
      <c r="H26" s="197">
        <f t="shared" ref="H26:R26" si="7">H$25*$E25</f>
        <v>0</v>
      </c>
      <c r="I26" s="197">
        <f t="shared" si="7"/>
        <v>0</v>
      </c>
      <c r="J26" s="197">
        <f t="shared" si="7"/>
        <v>0</v>
      </c>
      <c r="K26" s="197">
        <f t="shared" si="7"/>
        <v>0</v>
      </c>
      <c r="L26" s="197">
        <f t="shared" si="7"/>
        <v>0</v>
      </c>
      <c r="M26" s="197">
        <f t="shared" si="7"/>
        <v>0</v>
      </c>
      <c r="N26" s="197">
        <f t="shared" si="7"/>
        <v>0</v>
      </c>
      <c r="O26" s="197">
        <f t="shared" si="7"/>
        <v>0</v>
      </c>
      <c r="P26" s="197">
        <f t="shared" si="7"/>
        <v>0</v>
      </c>
      <c r="Q26" s="197">
        <f t="shared" si="7"/>
        <v>0</v>
      </c>
      <c r="R26" s="197">
        <f t="shared" si="7"/>
        <v>0</v>
      </c>
      <c r="T26" s="190">
        <f>SUM(G26:S26)</f>
        <v>0</v>
      </c>
    </row>
    <row r="27" spans="1:20" s="185" customFormat="1">
      <c r="A27" s="191"/>
      <c r="B27" s="180"/>
      <c r="C27" s="181"/>
      <c r="D27" s="180"/>
      <c r="E27" s="192"/>
      <c r="F27" s="193"/>
      <c r="R27" s="194"/>
    </row>
    <row r="28" spans="1:20" s="185" customFormat="1">
      <c r="A28" s="252" t="str">
        <f>[5]PLANILHA!A170</f>
        <v>7.0</v>
      </c>
      <c r="B28" s="180" t="e">
        <f>[5]PLANILHA!#REF!</f>
        <v>#REF!</v>
      </c>
      <c r="C28" s="181" t="s">
        <v>753</v>
      </c>
      <c r="D28" s="254" t="s">
        <v>228</v>
      </c>
      <c r="E28" s="182"/>
      <c r="F28" s="195" t="e">
        <f>E28/$E$70</f>
        <v>#DIV/0!</v>
      </c>
      <c r="G28" s="196">
        <v>0</v>
      </c>
      <c r="H28" s="196">
        <v>0</v>
      </c>
      <c r="I28" s="196">
        <v>0</v>
      </c>
      <c r="J28" s="196">
        <v>0</v>
      </c>
      <c r="K28" s="196">
        <v>0.5</v>
      </c>
      <c r="L28" s="196">
        <v>0.5</v>
      </c>
      <c r="M28" s="196">
        <v>0</v>
      </c>
      <c r="N28" s="196">
        <v>0</v>
      </c>
      <c r="O28" s="196">
        <v>0</v>
      </c>
      <c r="P28" s="196">
        <v>0</v>
      </c>
      <c r="Q28" s="196">
        <v>0</v>
      </c>
      <c r="R28" s="196">
        <v>0</v>
      </c>
      <c r="T28" s="186">
        <f>SUM(G28:S28)</f>
        <v>1</v>
      </c>
    </row>
    <row r="29" spans="1:20" s="185" customFormat="1">
      <c r="A29" s="253"/>
      <c r="B29" s="180"/>
      <c r="C29" s="181"/>
      <c r="D29" s="255"/>
      <c r="E29" s="187"/>
      <c r="F29" s="188"/>
      <c r="G29" s="197">
        <f>G$28*$E28</f>
        <v>0</v>
      </c>
      <c r="H29" s="197">
        <f t="shared" ref="H29:R29" si="8">H$28*$E28</f>
        <v>0</v>
      </c>
      <c r="I29" s="197">
        <f t="shared" si="8"/>
        <v>0</v>
      </c>
      <c r="J29" s="197">
        <f t="shared" si="8"/>
        <v>0</v>
      </c>
      <c r="K29" s="197">
        <f t="shared" si="8"/>
        <v>0</v>
      </c>
      <c r="L29" s="197">
        <f t="shared" si="8"/>
        <v>0</v>
      </c>
      <c r="M29" s="197">
        <f t="shared" si="8"/>
        <v>0</v>
      </c>
      <c r="N29" s="197">
        <f t="shared" si="8"/>
        <v>0</v>
      </c>
      <c r="O29" s="197">
        <f t="shared" si="8"/>
        <v>0</v>
      </c>
      <c r="P29" s="197">
        <f t="shared" si="8"/>
        <v>0</v>
      </c>
      <c r="Q29" s="197">
        <f t="shared" si="8"/>
        <v>0</v>
      </c>
      <c r="R29" s="197">
        <f t="shared" si="8"/>
        <v>0</v>
      </c>
      <c r="T29" s="190">
        <f>SUM(G29:S29)</f>
        <v>0</v>
      </c>
    </row>
    <row r="30" spans="1:20" s="185" customFormat="1">
      <c r="A30" s="191"/>
      <c r="B30" s="181"/>
      <c r="C30" s="181"/>
      <c r="D30" s="180"/>
      <c r="E30" s="180"/>
      <c r="F30" s="193"/>
      <c r="R30" s="194"/>
    </row>
    <row r="31" spans="1:20" s="185" customFormat="1">
      <c r="A31" s="252" t="str">
        <f>[5]PLANILHA!A184</f>
        <v>8.0</v>
      </c>
      <c r="B31" s="180" t="e">
        <f>[5]PLANILHA!#REF!</f>
        <v>#REF!</v>
      </c>
      <c r="C31" s="181" t="s">
        <v>753</v>
      </c>
      <c r="D31" s="256" t="s">
        <v>240</v>
      </c>
      <c r="E31" s="182"/>
      <c r="F31" s="195" t="e">
        <f>E31/$E$70</f>
        <v>#DIV/0!</v>
      </c>
      <c r="G31" s="196">
        <v>0</v>
      </c>
      <c r="H31" s="196">
        <v>0</v>
      </c>
      <c r="I31" s="196">
        <v>0</v>
      </c>
      <c r="J31" s="196">
        <v>0</v>
      </c>
      <c r="K31" s="196">
        <v>0</v>
      </c>
      <c r="L31" s="196">
        <v>0.5</v>
      </c>
      <c r="M31" s="196">
        <v>0.5</v>
      </c>
      <c r="N31" s="196">
        <v>0</v>
      </c>
      <c r="O31" s="196">
        <v>0</v>
      </c>
      <c r="P31" s="196">
        <v>0</v>
      </c>
      <c r="Q31" s="196">
        <v>0</v>
      </c>
      <c r="R31" s="196">
        <v>0</v>
      </c>
      <c r="T31" s="186">
        <f>SUM(G31:S31)</f>
        <v>1</v>
      </c>
    </row>
    <row r="32" spans="1:20" s="185" customFormat="1">
      <c r="A32" s="253"/>
      <c r="B32" s="180"/>
      <c r="C32" s="181"/>
      <c r="D32" s="255"/>
      <c r="E32" s="187"/>
      <c r="F32" s="188"/>
      <c r="G32" s="197">
        <f>G$31*$E31</f>
        <v>0</v>
      </c>
      <c r="H32" s="197">
        <f t="shared" ref="H32:R32" si="9">H$31*$E31</f>
        <v>0</v>
      </c>
      <c r="I32" s="197">
        <f t="shared" si="9"/>
        <v>0</v>
      </c>
      <c r="J32" s="197">
        <f t="shared" si="9"/>
        <v>0</v>
      </c>
      <c r="K32" s="197">
        <f t="shared" si="9"/>
        <v>0</v>
      </c>
      <c r="L32" s="197">
        <f t="shared" si="9"/>
        <v>0</v>
      </c>
      <c r="M32" s="197">
        <f t="shared" si="9"/>
        <v>0</v>
      </c>
      <c r="N32" s="197">
        <f t="shared" si="9"/>
        <v>0</v>
      </c>
      <c r="O32" s="197">
        <f t="shared" si="9"/>
        <v>0</v>
      </c>
      <c r="P32" s="197">
        <f t="shared" si="9"/>
        <v>0</v>
      </c>
      <c r="Q32" s="197">
        <f t="shared" si="9"/>
        <v>0</v>
      </c>
      <c r="R32" s="197">
        <f t="shared" si="9"/>
        <v>0</v>
      </c>
      <c r="T32" s="190">
        <f>SUM(G32:S32)</f>
        <v>0</v>
      </c>
    </row>
    <row r="33" spans="1:20">
      <c r="A33" s="173"/>
      <c r="B33" s="174"/>
      <c r="C33" s="174"/>
      <c r="D33" s="174"/>
      <c r="E33" s="179"/>
      <c r="F33" s="174"/>
      <c r="G33" s="174"/>
      <c r="H33" s="174"/>
      <c r="I33" s="174"/>
      <c r="J33" s="174"/>
      <c r="K33" s="174"/>
      <c r="L33" s="174"/>
      <c r="M33" s="174"/>
      <c r="N33" s="174"/>
      <c r="O33" s="174"/>
      <c r="P33" s="174"/>
      <c r="Q33" s="174"/>
      <c r="R33" s="175"/>
    </row>
    <row r="34" spans="1:20" s="185" customFormat="1">
      <c r="A34" s="252" t="str">
        <f>[5]PLANILHA!A194</f>
        <v>9.0</v>
      </c>
      <c r="B34" s="180" t="str">
        <f>[5]PLANILHA!C155</f>
        <v>ARMAÇÃO DE LAJE DE UMA ESTRUTURA CONVENCIONAL DE CONCRETO ARMADO EM UMA EDIFICAÇÃO TÉRREA OU SOBRADO UTILIZANDO AÇO CA-50 DE 12,5 MM - MONTAGEM. AF_12/2015</v>
      </c>
      <c r="C34" s="181" t="s">
        <v>753</v>
      </c>
      <c r="D34" s="254" t="s">
        <v>249</v>
      </c>
      <c r="E34" s="182"/>
      <c r="F34" s="195" t="e">
        <f>E34/$E$70</f>
        <v>#DIV/0!</v>
      </c>
      <c r="G34" s="196">
        <v>0</v>
      </c>
      <c r="H34" s="196">
        <v>0</v>
      </c>
      <c r="I34" s="196">
        <v>0</v>
      </c>
      <c r="J34" s="196">
        <v>0</v>
      </c>
      <c r="K34" s="196">
        <v>0</v>
      </c>
      <c r="L34" s="196">
        <v>0</v>
      </c>
      <c r="M34" s="196">
        <v>0.5</v>
      </c>
      <c r="N34" s="196">
        <v>0.5</v>
      </c>
      <c r="O34" s="196">
        <v>0</v>
      </c>
      <c r="P34" s="196">
        <v>0</v>
      </c>
      <c r="Q34" s="196">
        <v>0</v>
      </c>
      <c r="R34" s="196">
        <v>0</v>
      </c>
      <c r="T34" s="186">
        <f>SUM(G34:S34)</f>
        <v>1</v>
      </c>
    </row>
    <row r="35" spans="1:20" s="185" customFormat="1">
      <c r="A35" s="253"/>
      <c r="B35" s="180"/>
      <c r="C35" s="181"/>
      <c r="D35" s="255"/>
      <c r="E35" s="187"/>
      <c r="F35" s="188"/>
      <c r="G35" s="197">
        <f>G$34*$E34</f>
        <v>0</v>
      </c>
      <c r="H35" s="197">
        <f t="shared" ref="H35:R35" si="10">H$34*$E34</f>
        <v>0</v>
      </c>
      <c r="I35" s="197">
        <f t="shared" si="10"/>
        <v>0</v>
      </c>
      <c r="J35" s="197">
        <f t="shared" si="10"/>
        <v>0</v>
      </c>
      <c r="K35" s="197">
        <f t="shared" si="10"/>
        <v>0</v>
      </c>
      <c r="L35" s="197">
        <f t="shared" si="10"/>
        <v>0</v>
      </c>
      <c r="M35" s="197">
        <f t="shared" si="10"/>
        <v>0</v>
      </c>
      <c r="N35" s="197">
        <f t="shared" si="10"/>
        <v>0</v>
      </c>
      <c r="O35" s="197">
        <f t="shared" si="10"/>
        <v>0</v>
      </c>
      <c r="P35" s="197">
        <f t="shared" si="10"/>
        <v>0</v>
      </c>
      <c r="Q35" s="197">
        <f t="shared" si="10"/>
        <v>0</v>
      </c>
      <c r="R35" s="197">
        <f t="shared" si="10"/>
        <v>0</v>
      </c>
      <c r="T35" s="190">
        <f>SUM(G35:S35)</f>
        <v>0</v>
      </c>
    </row>
    <row r="36" spans="1:20" s="185" customFormat="1">
      <c r="A36" s="191"/>
      <c r="B36" s="180"/>
      <c r="C36" s="181"/>
      <c r="D36" s="180"/>
      <c r="E36" s="192"/>
      <c r="F36" s="193"/>
      <c r="R36" s="194"/>
    </row>
    <row r="37" spans="1:20" s="185" customFormat="1">
      <c r="A37" s="252">
        <f>[5]PLANILHA!A206</f>
        <v>10</v>
      </c>
      <c r="B37" s="180" t="e">
        <f>[5]PLANILHA!#REF!</f>
        <v>#REF!</v>
      </c>
      <c r="C37" s="181" t="s">
        <v>753</v>
      </c>
      <c r="D37" s="254" t="s">
        <v>260</v>
      </c>
      <c r="E37" s="182"/>
      <c r="F37" s="195" t="e">
        <f>E37/$E$70</f>
        <v>#DIV/0!</v>
      </c>
      <c r="G37" s="196">
        <v>0</v>
      </c>
      <c r="H37" s="196">
        <v>0</v>
      </c>
      <c r="I37" s="196">
        <v>0</v>
      </c>
      <c r="J37" s="196">
        <v>0</v>
      </c>
      <c r="K37" s="196">
        <v>0</v>
      </c>
      <c r="L37" s="196">
        <v>0</v>
      </c>
      <c r="M37" s="196">
        <v>0</v>
      </c>
      <c r="N37" s="196">
        <v>0</v>
      </c>
      <c r="O37" s="196">
        <v>0.5</v>
      </c>
      <c r="P37" s="196">
        <v>0.5</v>
      </c>
      <c r="Q37" s="196">
        <v>0</v>
      </c>
      <c r="R37" s="196">
        <v>0</v>
      </c>
      <c r="T37" s="186">
        <f>SUM(G37:S37)</f>
        <v>1</v>
      </c>
    </row>
    <row r="38" spans="1:20" s="185" customFormat="1">
      <c r="A38" s="253"/>
      <c r="B38" s="180"/>
      <c r="C38" s="181"/>
      <c r="D38" s="255"/>
      <c r="E38" s="187"/>
      <c r="F38" s="188"/>
      <c r="G38" s="197">
        <f>G$37*$E37</f>
        <v>0</v>
      </c>
      <c r="H38" s="197">
        <f t="shared" ref="H38:R38" si="11">H$37*$E37</f>
        <v>0</v>
      </c>
      <c r="I38" s="197">
        <f t="shared" si="11"/>
        <v>0</v>
      </c>
      <c r="J38" s="197">
        <f t="shared" si="11"/>
        <v>0</v>
      </c>
      <c r="K38" s="197">
        <f t="shared" si="11"/>
        <v>0</v>
      </c>
      <c r="L38" s="197">
        <f t="shared" si="11"/>
        <v>0</v>
      </c>
      <c r="M38" s="197">
        <f t="shared" si="11"/>
        <v>0</v>
      </c>
      <c r="N38" s="197">
        <f t="shared" si="11"/>
        <v>0</v>
      </c>
      <c r="O38" s="197">
        <f t="shared" si="11"/>
        <v>0</v>
      </c>
      <c r="P38" s="197">
        <f t="shared" si="11"/>
        <v>0</v>
      </c>
      <c r="Q38" s="197">
        <f t="shared" si="11"/>
        <v>0</v>
      </c>
      <c r="R38" s="197">
        <f t="shared" si="11"/>
        <v>0</v>
      </c>
      <c r="T38" s="190">
        <f>SUM(G38:S38)</f>
        <v>0</v>
      </c>
    </row>
    <row r="39" spans="1:20" s="185" customFormat="1">
      <c r="A39" s="191"/>
      <c r="B39" s="180"/>
      <c r="C39" s="181"/>
      <c r="D39" s="180"/>
      <c r="E39" s="192"/>
      <c r="F39" s="193"/>
      <c r="R39" s="194"/>
    </row>
    <row r="40" spans="1:20" s="185" customFormat="1">
      <c r="A40" s="252">
        <f>[5]PLANILHA!A217</f>
        <v>11</v>
      </c>
      <c r="B40" s="180" t="e">
        <f>[5]PLANILHA!#REF!</f>
        <v>#REF!</v>
      </c>
      <c r="C40" s="181" t="s">
        <v>753</v>
      </c>
      <c r="D40" s="254" t="s">
        <v>271</v>
      </c>
      <c r="E40" s="182"/>
      <c r="F40" s="195" t="e">
        <f>E40/$E$70</f>
        <v>#DIV/0!</v>
      </c>
      <c r="G40" s="196">
        <v>0</v>
      </c>
      <c r="H40" s="196">
        <v>0</v>
      </c>
      <c r="I40" s="196">
        <v>0</v>
      </c>
      <c r="J40" s="196">
        <v>0</v>
      </c>
      <c r="K40" s="196">
        <v>0</v>
      </c>
      <c r="L40" s="196">
        <v>0</v>
      </c>
      <c r="M40" s="196">
        <v>0.5</v>
      </c>
      <c r="N40" s="196">
        <v>0.5</v>
      </c>
      <c r="O40" s="196">
        <v>0</v>
      </c>
      <c r="P40" s="196">
        <v>0</v>
      </c>
      <c r="Q40" s="196">
        <v>0</v>
      </c>
      <c r="R40" s="196">
        <v>0</v>
      </c>
      <c r="T40" s="186">
        <f>SUM(G40:S40)</f>
        <v>1</v>
      </c>
    </row>
    <row r="41" spans="1:20" s="185" customFormat="1">
      <c r="A41" s="253"/>
      <c r="B41" s="180"/>
      <c r="C41" s="181"/>
      <c r="D41" s="255"/>
      <c r="E41" s="187"/>
      <c r="F41" s="188"/>
      <c r="G41" s="197">
        <f>G$40*$E40</f>
        <v>0</v>
      </c>
      <c r="H41" s="197">
        <f t="shared" ref="H41:R41" si="12">H$40*$E40</f>
        <v>0</v>
      </c>
      <c r="I41" s="197">
        <f t="shared" si="12"/>
        <v>0</v>
      </c>
      <c r="J41" s="197">
        <f t="shared" si="12"/>
        <v>0</v>
      </c>
      <c r="K41" s="197">
        <f t="shared" si="12"/>
        <v>0</v>
      </c>
      <c r="L41" s="197">
        <f t="shared" si="12"/>
        <v>0</v>
      </c>
      <c r="M41" s="197">
        <f t="shared" si="12"/>
        <v>0</v>
      </c>
      <c r="N41" s="197">
        <f t="shared" si="12"/>
        <v>0</v>
      </c>
      <c r="O41" s="197">
        <f t="shared" si="12"/>
        <v>0</v>
      </c>
      <c r="P41" s="197">
        <f t="shared" si="12"/>
        <v>0</v>
      </c>
      <c r="Q41" s="197">
        <f t="shared" si="12"/>
        <v>0</v>
      </c>
      <c r="R41" s="197">
        <f t="shared" si="12"/>
        <v>0</v>
      </c>
      <c r="T41" s="190">
        <f>SUM(G41:S41)</f>
        <v>0</v>
      </c>
    </row>
    <row r="42" spans="1:20" s="185" customFormat="1">
      <c r="A42" s="191"/>
      <c r="B42" s="181"/>
      <c r="C42" s="181"/>
      <c r="D42" s="180"/>
      <c r="E42" s="180"/>
      <c r="F42" s="193"/>
      <c r="R42" s="194"/>
    </row>
    <row r="43" spans="1:20" s="185" customFormat="1">
      <c r="A43" s="252">
        <f>[5]PLANILHA!A229</f>
        <v>12</v>
      </c>
      <c r="B43" s="180" t="e">
        <f>[5]PLANILHA!#REF!</f>
        <v>#REF!</v>
      </c>
      <c r="C43" s="181" t="s">
        <v>753</v>
      </c>
      <c r="D43" s="256" t="s">
        <v>283</v>
      </c>
      <c r="E43" s="182"/>
      <c r="F43" s="195" t="e">
        <f>E43/$E$70</f>
        <v>#DIV/0!</v>
      </c>
      <c r="G43" s="196">
        <v>0</v>
      </c>
      <c r="H43" s="196">
        <v>0</v>
      </c>
      <c r="I43" s="196">
        <v>0</v>
      </c>
      <c r="J43" s="196">
        <v>0</v>
      </c>
      <c r="K43" s="196">
        <v>0</v>
      </c>
      <c r="L43" s="196">
        <v>0</v>
      </c>
      <c r="M43" s="196">
        <v>0.5</v>
      </c>
      <c r="N43" s="196">
        <v>0.5</v>
      </c>
      <c r="O43" s="196">
        <v>0</v>
      </c>
      <c r="P43" s="196">
        <v>0</v>
      </c>
      <c r="Q43" s="196">
        <v>0</v>
      </c>
      <c r="R43" s="196">
        <v>0</v>
      </c>
      <c r="T43" s="186">
        <f>SUM(G43:S43)</f>
        <v>1</v>
      </c>
    </row>
    <row r="44" spans="1:20" s="185" customFormat="1">
      <c r="A44" s="253"/>
      <c r="B44" s="180"/>
      <c r="C44" s="181"/>
      <c r="D44" s="255"/>
      <c r="E44" s="187"/>
      <c r="F44" s="188"/>
      <c r="G44" s="197">
        <f>G$43*$E43</f>
        <v>0</v>
      </c>
      <c r="H44" s="197">
        <f t="shared" ref="H44:R44" si="13">H$43*$E43</f>
        <v>0</v>
      </c>
      <c r="I44" s="197">
        <f t="shared" si="13"/>
        <v>0</v>
      </c>
      <c r="J44" s="197">
        <f t="shared" si="13"/>
        <v>0</v>
      </c>
      <c r="K44" s="197">
        <f t="shared" si="13"/>
        <v>0</v>
      </c>
      <c r="L44" s="197">
        <f t="shared" si="13"/>
        <v>0</v>
      </c>
      <c r="M44" s="197">
        <f t="shared" si="13"/>
        <v>0</v>
      </c>
      <c r="N44" s="197">
        <f t="shared" si="13"/>
        <v>0</v>
      </c>
      <c r="O44" s="197">
        <f t="shared" si="13"/>
        <v>0</v>
      </c>
      <c r="P44" s="197">
        <f t="shared" si="13"/>
        <v>0</v>
      </c>
      <c r="Q44" s="197">
        <f t="shared" si="13"/>
        <v>0</v>
      </c>
      <c r="R44" s="197">
        <f t="shared" si="13"/>
        <v>0</v>
      </c>
      <c r="T44" s="190">
        <f>SUM(G44:S44)</f>
        <v>0</v>
      </c>
    </row>
    <row r="45" spans="1:20">
      <c r="A45" s="173"/>
      <c r="B45" s="174"/>
      <c r="C45" s="174"/>
      <c r="D45" s="174"/>
      <c r="E45" s="179"/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5"/>
    </row>
    <row r="46" spans="1:20" s="185" customFormat="1">
      <c r="A46" s="252">
        <f>[5]PLANILHA!A253</f>
        <v>13</v>
      </c>
      <c r="B46" s="180" t="str">
        <f>[5]PLANILHA!C152</f>
        <v>ARMAÇÃO DE LAJE DE UMA ESTRUTURA CONVENCIONAL DE CONCRETO ARMADO EM UMA EDIFICAÇÃO TÉRREA OU SOBRADO UTILIZANDO AÇO CA-60 DE 5,0 MM - MONTAGEM. AF_12/2015</v>
      </c>
      <c r="C46" s="181" t="s">
        <v>753</v>
      </c>
      <c r="D46" s="257" t="s">
        <v>321</v>
      </c>
      <c r="E46" s="182"/>
      <c r="F46" s="195" t="e">
        <f>E46/$E$70</f>
        <v>#DIV/0!</v>
      </c>
      <c r="G46" s="196">
        <v>0</v>
      </c>
      <c r="H46" s="196">
        <v>0</v>
      </c>
      <c r="I46" s="196">
        <v>0</v>
      </c>
      <c r="J46" s="196">
        <v>0</v>
      </c>
      <c r="K46" s="196">
        <v>0</v>
      </c>
      <c r="L46" s="196">
        <v>0</v>
      </c>
      <c r="M46" s="196">
        <v>0.25</v>
      </c>
      <c r="N46" s="196">
        <v>0.25</v>
      </c>
      <c r="O46" s="196">
        <v>0.25</v>
      </c>
      <c r="P46" s="196">
        <v>0.25</v>
      </c>
      <c r="Q46" s="196">
        <v>0</v>
      </c>
      <c r="R46" s="196">
        <v>0</v>
      </c>
      <c r="T46" s="186">
        <f>SUM(G46:S46)</f>
        <v>1</v>
      </c>
    </row>
    <row r="47" spans="1:20" s="185" customFormat="1">
      <c r="A47" s="253"/>
      <c r="B47" s="180"/>
      <c r="C47" s="181"/>
      <c r="D47" s="255"/>
      <c r="E47" s="187"/>
      <c r="F47" s="188"/>
      <c r="G47" s="197">
        <f>G$46*$E46</f>
        <v>0</v>
      </c>
      <c r="H47" s="197">
        <f t="shared" ref="H47:R47" si="14">H$46*$E46</f>
        <v>0</v>
      </c>
      <c r="I47" s="197">
        <f t="shared" si="14"/>
        <v>0</v>
      </c>
      <c r="J47" s="197">
        <f t="shared" si="14"/>
        <v>0</v>
      </c>
      <c r="K47" s="197">
        <f t="shared" si="14"/>
        <v>0</v>
      </c>
      <c r="L47" s="197">
        <f t="shared" si="14"/>
        <v>0</v>
      </c>
      <c r="M47" s="197">
        <f t="shared" si="14"/>
        <v>0</v>
      </c>
      <c r="N47" s="197">
        <f t="shared" si="14"/>
        <v>0</v>
      </c>
      <c r="O47" s="197">
        <f t="shared" si="14"/>
        <v>0</v>
      </c>
      <c r="P47" s="197">
        <f t="shared" si="14"/>
        <v>0</v>
      </c>
      <c r="Q47" s="197">
        <f t="shared" si="14"/>
        <v>0</v>
      </c>
      <c r="R47" s="197">
        <f t="shared" si="14"/>
        <v>0</v>
      </c>
      <c r="T47" s="190">
        <f>SUM(G47:S47)</f>
        <v>0</v>
      </c>
    </row>
    <row r="48" spans="1:20" s="185" customFormat="1">
      <c r="A48" s="191"/>
      <c r="B48" s="180"/>
      <c r="C48" s="181"/>
      <c r="D48" s="180"/>
      <c r="E48" s="192"/>
      <c r="F48" s="193"/>
      <c r="R48" s="194"/>
    </row>
    <row r="49" spans="1:20" s="185" customFormat="1">
      <c r="A49" s="252">
        <f>[5]PLANILHA!A352</f>
        <v>14</v>
      </c>
      <c r="B49" s="180" t="str">
        <f>[5]PLANILHA!C195</f>
        <v>CONTRAPISO EM ARGAMASSA TRAÇO 1:4 (CIMENTO E AREIA), PREPARO MANUAL, APLICADO EM ÁREAS SECAS SOBRE LAJE, ADERIDO, ESPESSURA 4CM. AF_06/2014</v>
      </c>
      <c r="C49" s="181" t="s">
        <v>753</v>
      </c>
      <c r="D49" s="254" t="s">
        <v>442</v>
      </c>
      <c r="E49" s="182"/>
      <c r="F49" s="195" t="e">
        <f>E49/$E$70</f>
        <v>#DIV/0!</v>
      </c>
      <c r="G49" s="196">
        <v>0</v>
      </c>
      <c r="H49" s="196">
        <v>0</v>
      </c>
      <c r="I49" s="196">
        <v>0</v>
      </c>
      <c r="J49" s="196">
        <v>0</v>
      </c>
      <c r="K49" s="196">
        <v>0</v>
      </c>
      <c r="L49" s="196">
        <v>0</v>
      </c>
      <c r="M49" s="196">
        <v>0.25</v>
      </c>
      <c r="N49" s="196">
        <v>0.25</v>
      </c>
      <c r="O49" s="196">
        <v>0.25</v>
      </c>
      <c r="P49" s="196">
        <v>0.25</v>
      </c>
      <c r="Q49" s="196">
        <v>0</v>
      </c>
      <c r="R49" s="196">
        <v>0</v>
      </c>
      <c r="T49" s="186">
        <f>SUM(G49:S49)</f>
        <v>1</v>
      </c>
    </row>
    <row r="50" spans="1:20" s="185" customFormat="1">
      <c r="A50" s="253"/>
      <c r="B50" s="180"/>
      <c r="C50" s="181"/>
      <c r="D50" s="255"/>
      <c r="E50" s="187"/>
      <c r="F50" s="188"/>
      <c r="G50" s="197">
        <f>G$49*$E49</f>
        <v>0</v>
      </c>
      <c r="H50" s="197">
        <f t="shared" ref="H50:R50" si="15">H$49*$E49</f>
        <v>0</v>
      </c>
      <c r="I50" s="197">
        <f t="shared" si="15"/>
        <v>0</v>
      </c>
      <c r="J50" s="197">
        <f t="shared" si="15"/>
        <v>0</v>
      </c>
      <c r="K50" s="197">
        <f t="shared" si="15"/>
        <v>0</v>
      </c>
      <c r="L50" s="197">
        <f t="shared" si="15"/>
        <v>0</v>
      </c>
      <c r="M50" s="197">
        <f t="shared" si="15"/>
        <v>0</v>
      </c>
      <c r="N50" s="197">
        <f t="shared" si="15"/>
        <v>0</v>
      </c>
      <c r="O50" s="197">
        <f t="shared" si="15"/>
        <v>0</v>
      </c>
      <c r="P50" s="197">
        <f t="shared" si="15"/>
        <v>0</v>
      </c>
      <c r="Q50" s="197">
        <f t="shared" si="15"/>
        <v>0</v>
      </c>
      <c r="R50" s="197">
        <f t="shared" si="15"/>
        <v>0</v>
      </c>
      <c r="T50" s="190">
        <f>SUM(G50:S50)</f>
        <v>0</v>
      </c>
    </row>
    <row r="51" spans="1:20" s="185" customFormat="1">
      <c r="A51" s="191"/>
      <c r="B51" s="180"/>
      <c r="C51" s="181"/>
      <c r="D51" s="180"/>
      <c r="E51" s="192"/>
      <c r="F51" s="193"/>
      <c r="R51" s="194"/>
    </row>
    <row r="52" spans="1:20" s="185" customFormat="1">
      <c r="A52" s="252">
        <f>[5]PLANILHA!A438</f>
        <v>15</v>
      </c>
      <c r="B52" s="180" t="e">
        <f>[5]PLANILHA!#REF!</f>
        <v>#REF!</v>
      </c>
      <c r="C52" s="181" t="s">
        <v>753</v>
      </c>
      <c r="D52" s="257" t="s">
        <v>591</v>
      </c>
      <c r="E52" s="182"/>
      <c r="F52" s="195" t="e">
        <f>E52/$E$70</f>
        <v>#DIV/0!</v>
      </c>
      <c r="G52" s="196">
        <v>0</v>
      </c>
      <c r="H52" s="196">
        <v>0</v>
      </c>
      <c r="I52" s="196">
        <v>0</v>
      </c>
      <c r="J52" s="196">
        <v>0</v>
      </c>
      <c r="K52" s="196">
        <v>0</v>
      </c>
      <c r="L52" s="196">
        <v>0</v>
      </c>
      <c r="M52" s="196">
        <v>0</v>
      </c>
      <c r="N52" s="196">
        <v>0</v>
      </c>
      <c r="O52" s="196">
        <v>0</v>
      </c>
      <c r="P52" s="196">
        <v>0</v>
      </c>
      <c r="Q52" s="196">
        <v>0</v>
      </c>
      <c r="R52" s="196">
        <v>1</v>
      </c>
      <c r="T52" s="186">
        <f>SUM(G52:S52)</f>
        <v>1</v>
      </c>
    </row>
    <row r="53" spans="1:20" s="185" customFormat="1">
      <c r="A53" s="253"/>
      <c r="B53" s="180"/>
      <c r="C53" s="181"/>
      <c r="D53" s="255"/>
      <c r="E53" s="187"/>
      <c r="F53" s="188"/>
      <c r="G53" s="197">
        <f>G$52*$E52</f>
        <v>0</v>
      </c>
      <c r="H53" s="197">
        <f t="shared" ref="H53:R53" si="16">H$52*$E52</f>
        <v>0</v>
      </c>
      <c r="I53" s="197">
        <f t="shared" si="16"/>
        <v>0</v>
      </c>
      <c r="J53" s="197">
        <f t="shared" si="16"/>
        <v>0</v>
      </c>
      <c r="K53" s="197">
        <f t="shared" si="16"/>
        <v>0</v>
      </c>
      <c r="L53" s="197">
        <f t="shared" si="16"/>
        <v>0</v>
      </c>
      <c r="M53" s="197">
        <f t="shared" si="16"/>
        <v>0</v>
      </c>
      <c r="N53" s="197">
        <f t="shared" si="16"/>
        <v>0</v>
      </c>
      <c r="O53" s="197">
        <f t="shared" si="16"/>
        <v>0</v>
      </c>
      <c r="P53" s="197">
        <f t="shared" si="16"/>
        <v>0</v>
      </c>
      <c r="Q53" s="197">
        <f t="shared" si="16"/>
        <v>0</v>
      </c>
      <c r="R53" s="197">
        <f t="shared" si="16"/>
        <v>0</v>
      </c>
      <c r="T53" s="190">
        <f>SUM(G53:S53)</f>
        <v>0</v>
      </c>
    </row>
    <row r="54" spans="1:20" s="185" customFormat="1">
      <c r="A54" s="191"/>
      <c r="B54" s="181"/>
      <c r="C54" s="181"/>
      <c r="D54" s="180"/>
      <c r="E54" s="180"/>
      <c r="F54" s="193"/>
      <c r="R54" s="194"/>
    </row>
    <row r="55" spans="1:20" s="185" customFormat="1">
      <c r="A55" s="252">
        <f>[5]PLANILHA!A463</f>
        <v>16</v>
      </c>
      <c r="B55" s="180" t="e">
        <f>[5]PLANILHA!#REF!</f>
        <v>#REF!</v>
      </c>
      <c r="C55" s="181" t="s">
        <v>753</v>
      </c>
      <c r="D55" s="258" t="str">
        <f>[5]PLANILHA!C463</f>
        <v>INSTALAÇÕES DE SEGURANÇA, PROTEÇÃO E COMBATE À INCÊNDIO</v>
      </c>
      <c r="E55" s="182"/>
      <c r="F55" s="195" t="e">
        <f>E55/$E$70</f>
        <v>#DIV/0!</v>
      </c>
      <c r="G55" s="196">
        <v>0</v>
      </c>
      <c r="H55" s="196">
        <v>0</v>
      </c>
      <c r="I55" s="196">
        <v>0</v>
      </c>
      <c r="J55" s="196">
        <v>0</v>
      </c>
      <c r="K55" s="196">
        <v>0</v>
      </c>
      <c r="L55" s="196">
        <v>0</v>
      </c>
      <c r="M55" s="196">
        <v>0</v>
      </c>
      <c r="N55" s="196">
        <v>0</v>
      </c>
      <c r="O55" s="196">
        <v>0</v>
      </c>
      <c r="P55" s="196">
        <v>0</v>
      </c>
      <c r="Q55" s="196">
        <v>0</v>
      </c>
      <c r="R55" s="196">
        <v>1</v>
      </c>
      <c r="T55" s="186">
        <f>SUM(G55:S55)</f>
        <v>1</v>
      </c>
    </row>
    <row r="56" spans="1:20" s="185" customFormat="1">
      <c r="A56" s="253"/>
      <c r="B56" s="180"/>
      <c r="C56" s="181"/>
      <c r="D56" s="259"/>
      <c r="E56" s="187"/>
      <c r="F56" s="188"/>
      <c r="G56" s="197">
        <f>G$55*$E55</f>
        <v>0</v>
      </c>
      <c r="H56" s="197">
        <f t="shared" ref="H56:R56" si="17">H$55*$E55</f>
        <v>0</v>
      </c>
      <c r="I56" s="197">
        <f t="shared" si="17"/>
        <v>0</v>
      </c>
      <c r="J56" s="197">
        <f t="shared" si="17"/>
        <v>0</v>
      </c>
      <c r="K56" s="197">
        <f t="shared" si="17"/>
        <v>0</v>
      </c>
      <c r="L56" s="197">
        <f t="shared" si="17"/>
        <v>0</v>
      </c>
      <c r="M56" s="197">
        <f t="shared" si="17"/>
        <v>0</v>
      </c>
      <c r="N56" s="197">
        <f t="shared" si="17"/>
        <v>0</v>
      </c>
      <c r="O56" s="197">
        <f t="shared" si="17"/>
        <v>0</v>
      </c>
      <c r="P56" s="197">
        <f t="shared" si="17"/>
        <v>0</v>
      </c>
      <c r="Q56" s="197">
        <f t="shared" si="17"/>
        <v>0</v>
      </c>
      <c r="R56" s="197">
        <f t="shared" si="17"/>
        <v>0</v>
      </c>
      <c r="T56" s="190">
        <f>SUM(G56:S56)</f>
        <v>0</v>
      </c>
    </row>
    <row r="57" spans="1:20" s="185" customFormat="1">
      <c r="A57" s="191"/>
      <c r="B57" s="181"/>
      <c r="C57" s="181"/>
      <c r="D57" s="180"/>
      <c r="E57" s="180"/>
      <c r="F57" s="193"/>
      <c r="R57" s="194"/>
    </row>
    <row r="58" spans="1:20" s="185" customFormat="1">
      <c r="A58" s="252">
        <f>[5]PLANILHA!A476</f>
        <v>17</v>
      </c>
      <c r="B58" s="180" t="e">
        <f>[5]PLANILHA!#REF!</f>
        <v>#REF!</v>
      </c>
      <c r="C58" s="181" t="s">
        <v>753</v>
      </c>
      <c r="D58" s="256" t="str">
        <f>[5]PLANILHA!C476</f>
        <v>AR COMPRIMIDO</v>
      </c>
      <c r="E58" s="182"/>
      <c r="F58" s="195" t="e">
        <f>E58/$E$70</f>
        <v>#DIV/0!</v>
      </c>
      <c r="G58" s="196">
        <v>0</v>
      </c>
      <c r="H58" s="196">
        <v>0</v>
      </c>
      <c r="I58" s="196">
        <v>0</v>
      </c>
      <c r="J58" s="196">
        <v>0</v>
      </c>
      <c r="K58" s="196">
        <v>0</v>
      </c>
      <c r="L58" s="196">
        <v>0</v>
      </c>
      <c r="M58" s="196">
        <v>1</v>
      </c>
      <c r="N58" s="196">
        <v>0</v>
      </c>
      <c r="O58" s="196">
        <v>0</v>
      </c>
      <c r="P58" s="196">
        <v>0</v>
      </c>
      <c r="Q58" s="196">
        <v>0</v>
      </c>
      <c r="R58" s="196">
        <v>0</v>
      </c>
      <c r="T58" s="186">
        <f>SUM(G58:S58)</f>
        <v>1</v>
      </c>
    </row>
    <row r="59" spans="1:20" s="185" customFormat="1">
      <c r="A59" s="253"/>
      <c r="B59" s="180"/>
      <c r="C59" s="181"/>
      <c r="D59" s="255"/>
      <c r="E59" s="187"/>
      <c r="F59" s="188"/>
      <c r="G59" s="197">
        <f>G$58*$E58</f>
        <v>0</v>
      </c>
      <c r="H59" s="197">
        <f t="shared" ref="H59:R59" si="18">H$58*$E58</f>
        <v>0</v>
      </c>
      <c r="I59" s="197">
        <f t="shared" si="18"/>
        <v>0</v>
      </c>
      <c r="J59" s="197">
        <f t="shared" si="18"/>
        <v>0</v>
      </c>
      <c r="K59" s="197">
        <f t="shared" si="18"/>
        <v>0</v>
      </c>
      <c r="L59" s="197">
        <f t="shared" si="18"/>
        <v>0</v>
      </c>
      <c r="M59" s="197">
        <f t="shared" si="18"/>
        <v>0</v>
      </c>
      <c r="N59" s="197">
        <f t="shared" si="18"/>
        <v>0</v>
      </c>
      <c r="O59" s="197">
        <f t="shared" si="18"/>
        <v>0</v>
      </c>
      <c r="P59" s="197">
        <f t="shared" si="18"/>
        <v>0</v>
      </c>
      <c r="Q59" s="197">
        <f t="shared" si="18"/>
        <v>0</v>
      </c>
      <c r="R59" s="197">
        <f t="shared" si="18"/>
        <v>0</v>
      </c>
      <c r="T59" s="190">
        <f>SUM(G59:S59)</f>
        <v>0</v>
      </c>
    </row>
    <row r="60" spans="1:20">
      <c r="A60" s="173"/>
      <c r="B60" s="174"/>
      <c r="C60" s="174"/>
      <c r="D60" s="174"/>
      <c r="E60" s="179"/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174"/>
      <c r="Q60" s="174"/>
      <c r="R60" s="175"/>
    </row>
    <row r="61" spans="1:20" s="185" customFormat="1">
      <c r="A61" s="252">
        <f>[5]PLANILHA!A488</f>
        <v>18</v>
      </c>
      <c r="B61" s="180">
        <f>[5]PLANILHA!C167</f>
        <v>0</v>
      </c>
      <c r="C61" s="181" t="s">
        <v>753</v>
      </c>
      <c r="D61" s="257" t="str">
        <f>[5]PLANILHA!C488</f>
        <v>LOUÇAS, METAIS SANITÁRIOS E ACESSÓRIOS</v>
      </c>
      <c r="E61" s="182"/>
      <c r="F61" s="195" t="e">
        <f>E61/$E$70</f>
        <v>#DIV/0!</v>
      </c>
      <c r="G61" s="196">
        <v>0</v>
      </c>
      <c r="H61" s="196">
        <v>0</v>
      </c>
      <c r="I61" s="196">
        <v>0</v>
      </c>
      <c r="J61" s="196">
        <v>0</v>
      </c>
      <c r="K61" s="196">
        <v>0</v>
      </c>
      <c r="L61" s="196">
        <v>0</v>
      </c>
      <c r="M61" s="196">
        <v>0</v>
      </c>
      <c r="N61" s="196">
        <v>0.5</v>
      </c>
      <c r="O61" s="196">
        <v>0.5</v>
      </c>
      <c r="P61" s="196">
        <v>0</v>
      </c>
      <c r="Q61" s="196">
        <v>0</v>
      </c>
      <c r="R61" s="196">
        <v>0</v>
      </c>
      <c r="T61" s="186">
        <f>SUM(G61:S61)</f>
        <v>1</v>
      </c>
    </row>
    <row r="62" spans="1:20" s="185" customFormat="1">
      <c r="A62" s="253"/>
      <c r="B62" s="180"/>
      <c r="C62" s="181"/>
      <c r="D62" s="255"/>
      <c r="E62" s="187"/>
      <c r="F62" s="188"/>
      <c r="G62" s="197">
        <f>G$61*$E61</f>
        <v>0</v>
      </c>
      <c r="H62" s="197">
        <f t="shared" ref="H62:R62" si="19">H$61*$E61</f>
        <v>0</v>
      </c>
      <c r="I62" s="197">
        <f t="shared" si="19"/>
        <v>0</v>
      </c>
      <c r="J62" s="197">
        <f t="shared" si="19"/>
        <v>0</v>
      </c>
      <c r="K62" s="197">
        <f t="shared" si="19"/>
        <v>0</v>
      </c>
      <c r="L62" s="197">
        <f t="shared" si="19"/>
        <v>0</v>
      </c>
      <c r="M62" s="197">
        <f t="shared" si="19"/>
        <v>0</v>
      </c>
      <c r="N62" s="197">
        <f t="shared" si="19"/>
        <v>0</v>
      </c>
      <c r="O62" s="197">
        <f t="shared" si="19"/>
        <v>0</v>
      </c>
      <c r="P62" s="197">
        <f t="shared" si="19"/>
        <v>0</v>
      </c>
      <c r="Q62" s="197">
        <f t="shared" si="19"/>
        <v>0</v>
      </c>
      <c r="R62" s="197">
        <f t="shared" si="19"/>
        <v>0</v>
      </c>
      <c r="T62" s="190">
        <f>SUM(G62:S62)</f>
        <v>0</v>
      </c>
    </row>
    <row r="63" spans="1:20" s="185" customFormat="1">
      <c r="A63" s="191"/>
      <c r="B63" s="180"/>
      <c r="C63" s="181"/>
      <c r="D63" s="180"/>
      <c r="E63" s="192"/>
      <c r="F63" s="193"/>
      <c r="R63" s="194"/>
    </row>
    <row r="64" spans="1:20" s="185" customFormat="1">
      <c r="A64" s="252">
        <f>[5]PLANILHA!A516</f>
        <v>19</v>
      </c>
      <c r="B64" s="180" t="str">
        <f>[5]PLANILHA!C206</f>
        <v>PINTURA</v>
      </c>
      <c r="C64" s="181" t="s">
        <v>753</v>
      </c>
      <c r="D64" s="254" t="str">
        <f>[5]PLANILHA!C516</f>
        <v>OBRAS COMPLEMENTARES</v>
      </c>
      <c r="E64" s="182"/>
      <c r="F64" s="195" t="e">
        <f>E64/$E$70</f>
        <v>#DIV/0!</v>
      </c>
      <c r="G64" s="196">
        <v>0</v>
      </c>
      <c r="H64" s="196">
        <v>0</v>
      </c>
      <c r="I64" s="196">
        <v>0</v>
      </c>
      <c r="J64" s="196">
        <v>0</v>
      </c>
      <c r="K64" s="196">
        <v>0</v>
      </c>
      <c r="L64" s="196">
        <v>0</v>
      </c>
      <c r="M64" s="196">
        <v>0</v>
      </c>
      <c r="N64" s="196">
        <v>0</v>
      </c>
      <c r="O64" s="196">
        <v>0</v>
      </c>
      <c r="P64" s="196">
        <v>0.33</v>
      </c>
      <c r="Q64" s="196">
        <v>0.33</v>
      </c>
      <c r="R64" s="196">
        <v>0.34</v>
      </c>
      <c r="T64" s="186">
        <f>SUM(G64:S64)</f>
        <v>1</v>
      </c>
    </row>
    <row r="65" spans="1:20" s="185" customFormat="1">
      <c r="A65" s="253"/>
      <c r="B65" s="180"/>
      <c r="C65" s="181"/>
      <c r="D65" s="255"/>
      <c r="E65" s="187"/>
      <c r="F65" s="188"/>
      <c r="G65" s="197">
        <f>G$64*$E64</f>
        <v>0</v>
      </c>
      <c r="H65" s="197">
        <f t="shared" ref="H65:R65" si="20">H$64*$E64</f>
        <v>0</v>
      </c>
      <c r="I65" s="197">
        <f t="shared" si="20"/>
        <v>0</v>
      </c>
      <c r="J65" s="197">
        <f t="shared" si="20"/>
        <v>0</v>
      </c>
      <c r="K65" s="197">
        <f t="shared" si="20"/>
        <v>0</v>
      </c>
      <c r="L65" s="197">
        <f t="shared" si="20"/>
        <v>0</v>
      </c>
      <c r="M65" s="197">
        <f t="shared" si="20"/>
        <v>0</v>
      </c>
      <c r="N65" s="197">
        <f t="shared" si="20"/>
        <v>0</v>
      </c>
      <c r="O65" s="197">
        <f t="shared" si="20"/>
        <v>0</v>
      </c>
      <c r="P65" s="197">
        <f t="shared" si="20"/>
        <v>0</v>
      </c>
      <c r="Q65" s="197">
        <f t="shared" si="20"/>
        <v>0</v>
      </c>
      <c r="R65" s="197">
        <f t="shared" si="20"/>
        <v>0</v>
      </c>
      <c r="T65" s="190">
        <f>SUM(G65:S65)</f>
        <v>0</v>
      </c>
    </row>
    <row r="66" spans="1:20" s="185" customFormat="1">
      <c r="A66" s="191"/>
      <c r="B66" s="181"/>
      <c r="C66" s="181"/>
      <c r="D66" s="180"/>
      <c r="E66" s="180"/>
      <c r="F66" s="193"/>
      <c r="R66" s="194"/>
    </row>
    <row r="67" spans="1:20" s="185" customFormat="1">
      <c r="A67" s="252">
        <f>[5]PLANILHA!A536</f>
        <v>20</v>
      </c>
      <c r="B67" s="180" t="e">
        <f>[5]PLANILHA!#REF!</f>
        <v>#REF!</v>
      </c>
      <c r="C67" s="181" t="s">
        <v>753</v>
      </c>
      <c r="D67" s="256" t="str">
        <f>[5]PLANILHA!C536</f>
        <v>LIMPEZA DA OBRA</v>
      </c>
      <c r="E67" s="182"/>
      <c r="F67" s="195" t="e">
        <f>E67/$E$70</f>
        <v>#DIV/0!</v>
      </c>
      <c r="G67" s="196">
        <v>0</v>
      </c>
      <c r="H67" s="196">
        <v>0</v>
      </c>
      <c r="I67" s="196">
        <v>0</v>
      </c>
      <c r="J67" s="196">
        <v>0</v>
      </c>
      <c r="K67" s="196">
        <v>0</v>
      </c>
      <c r="L67" s="196">
        <v>0</v>
      </c>
      <c r="M67" s="196">
        <v>0</v>
      </c>
      <c r="N67" s="196">
        <v>0</v>
      </c>
      <c r="O67" s="196">
        <v>0</v>
      </c>
      <c r="P67" s="196">
        <v>0</v>
      </c>
      <c r="Q67" s="196">
        <v>0</v>
      </c>
      <c r="R67" s="196">
        <v>1</v>
      </c>
      <c r="T67" s="186">
        <f>SUM(G67:S67)</f>
        <v>1</v>
      </c>
    </row>
    <row r="68" spans="1:20" s="185" customFormat="1">
      <c r="A68" s="253"/>
      <c r="B68" s="180"/>
      <c r="C68" s="181"/>
      <c r="D68" s="255"/>
      <c r="E68" s="187"/>
      <c r="F68" s="188"/>
      <c r="G68" s="197">
        <f>G$67*$E67</f>
        <v>0</v>
      </c>
      <c r="H68" s="197">
        <f t="shared" ref="H68:R68" si="21">H$67*$E67</f>
        <v>0</v>
      </c>
      <c r="I68" s="197">
        <f t="shared" si="21"/>
        <v>0</v>
      </c>
      <c r="J68" s="197">
        <f t="shared" si="21"/>
        <v>0</v>
      </c>
      <c r="K68" s="197">
        <f t="shared" si="21"/>
        <v>0</v>
      </c>
      <c r="L68" s="197">
        <f t="shared" si="21"/>
        <v>0</v>
      </c>
      <c r="M68" s="197">
        <f t="shared" si="21"/>
        <v>0</v>
      </c>
      <c r="N68" s="197">
        <f t="shared" si="21"/>
        <v>0</v>
      </c>
      <c r="O68" s="197">
        <f t="shared" si="21"/>
        <v>0</v>
      </c>
      <c r="P68" s="197">
        <f t="shared" si="21"/>
        <v>0</v>
      </c>
      <c r="Q68" s="197">
        <f t="shared" si="21"/>
        <v>0</v>
      </c>
      <c r="R68" s="197">
        <f t="shared" si="21"/>
        <v>0</v>
      </c>
      <c r="T68" s="190">
        <f>SUM(G68:S68)</f>
        <v>0</v>
      </c>
    </row>
    <row r="69" spans="1:20" s="185" customFormat="1">
      <c r="A69" s="191"/>
      <c r="B69" s="181"/>
      <c r="C69" s="181"/>
      <c r="D69" s="180"/>
      <c r="E69" s="180"/>
      <c r="F69" s="192"/>
      <c r="R69" s="194"/>
    </row>
    <row r="70" spans="1:20" s="185" customFormat="1">
      <c r="A70" s="191"/>
      <c r="B70" s="181"/>
      <c r="C70" s="181"/>
      <c r="D70" s="180"/>
      <c r="E70" s="198">
        <f>SUM(E10:E68)</f>
        <v>0</v>
      </c>
      <c r="F70" s="192"/>
      <c r="G70" s="199"/>
      <c r="H70" s="199"/>
      <c r="I70" s="199"/>
      <c r="J70" s="199"/>
      <c r="K70" s="199"/>
      <c r="L70" s="199"/>
      <c r="M70" s="199"/>
      <c r="N70" s="199"/>
      <c r="O70" s="199"/>
      <c r="P70" s="199"/>
      <c r="Q70" s="199"/>
      <c r="R70" s="199"/>
    </row>
    <row r="71" spans="1:20" s="185" customFormat="1" ht="30" customHeight="1">
      <c r="A71" s="260" t="s">
        <v>754</v>
      </c>
      <c r="B71" s="261"/>
      <c r="C71" s="261"/>
      <c r="D71" s="261"/>
      <c r="E71" s="261"/>
      <c r="F71" s="262"/>
      <c r="G71" s="200" t="e">
        <f>G72/$R$75</f>
        <v>#DIV/0!</v>
      </c>
      <c r="H71" s="200" t="e">
        <f t="shared" ref="H71:R71" si="22">H72/$R$75</f>
        <v>#DIV/0!</v>
      </c>
      <c r="I71" s="200" t="e">
        <f t="shared" si="22"/>
        <v>#DIV/0!</v>
      </c>
      <c r="J71" s="200" t="e">
        <f t="shared" si="22"/>
        <v>#DIV/0!</v>
      </c>
      <c r="K71" s="200" t="e">
        <f t="shared" si="22"/>
        <v>#DIV/0!</v>
      </c>
      <c r="L71" s="200" t="e">
        <f t="shared" si="22"/>
        <v>#DIV/0!</v>
      </c>
      <c r="M71" s="200" t="e">
        <f t="shared" si="22"/>
        <v>#DIV/0!</v>
      </c>
      <c r="N71" s="200" t="e">
        <f t="shared" si="22"/>
        <v>#DIV/0!</v>
      </c>
      <c r="O71" s="200" t="e">
        <f t="shared" si="22"/>
        <v>#DIV/0!</v>
      </c>
      <c r="P71" s="200" t="e">
        <f t="shared" si="22"/>
        <v>#DIV/0!</v>
      </c>
      <c r="Q71" s="200" t="e">
        <f t="shared" si="22"/>
        <v>#DIV/0!</v>
      </c>
      <c r="R71" s="200" t="e">
        <f t="shared" si="22"/>
        <v>#DIV/0!</v>
      </c>
      <c r="T71" s="186" t="e">
        <f>SUM(G71:S71)</f>
        <v>#DIV/0!</v>
      </c>
    </row>
    <row r="72" spans="1:20" s="185" customFormat="1" ht="30" customHeight="1">
      <c r="A72" s="263" t="s">
        <v>755</v>
      </c>
      <c r="B72" s="264"/>
      <c r="C72" s="264"/>
      <c r="D72" s="264"/>
      <c r="E72" s="264"/>
      <c r="F72" s="265"/>
      <c r="G72" s="199">
        <f>G11+G14+G17+G20+G23+G26+G29+G32+G35+G38+G41+G44+G47+G50+G53+G56+G59+G62+G65+G68</f>
        <v>0</v>
      </c>
      <c r="H72" s="199">
        <f t="shared" ref="H72:R72" si="23">H11+H14+H17+H20+H23+H26+H29+H32+H35+H38+H41+H44+H47+H50+H53+H56+H59+H62+H65+H68</f>
        <v>0</v>
      </c>
      <c r="I72" s="199">
        <f t="shared" si="23"/>
        <v>0</v>
      </c>
      <c r="J72" s="199">
        <f t="shared" si="23"/>
        <v>0</v>
      </c>
      <c r="K72" s="199">
        <f t="shared" si="23"/>
        <v>0</v>
      </c>
      <c r="L72" s="199">
        <f t="shared" si="23"/>
        <v>0</v>
      </c>
      <c r="M72" s="199">
        <f t="shared" si="23"/>
        <v>0</v>
      </c>
      <c r="N72" s="199">
        <f t="shared" si="23"/>
        <v>0</v>
      </c>
      <c r="O72" s="199">
        <f t="shared" si="23"/>
        <v>0</v>
      </c>
      <c r="P72" s="199">
        <f t="shared" si="23"/>
        <v>0</v>
      </c>
      <c r="Q72" s="199">
        <f t="shared" si="23"/>
        <v>0</v>
      </c>
      <c r="R72" s="199">
        <f t="shared" si="23"/>
        <v>0</v>
      </c>
      <c r="T72" s="190">
        <f>SUM(G72:S72)</f>
        <v>0</v>
      </c>
    </row>
    <row r="73" spans="1:20">
      <c r="A73" s="173"/>
      <c r="B73" s="174"/>
      <c r="C73" s="174"/>
      <c r="D73" s="201"/>
      <c r="E73" s="201"/>
      <c r="F73" s="179"/>
      <c r="G73" s="162"/>
      <c r="H73" s="162"/>
      <c r="I73" s="162"/>
      <c r="J73" s="162"/>
      <c r="K73" s="162"/>
      <c r="L73" s="162"/>
      <c r="M73" s="162"/>
      <c r="N73" s="162"/>
      <c r="O73" s="162"/>
      <c r="P73" s="162"/>
      <c r="Q73" s="162"/>
      <c r="R73" s="202"/>
    </row>
    <row r="74" spans="1:20" s="185" customFormat="1" ht="30" customHeight="1">
      <c r="A74" s="260" t="s">
        <v>756</v>
      </c>
      <c r="B74" s="261"/>
      <c r="C74" s="261"/>
      <c r="D74" s="261"/>
      <c r="E74" s="261"/>
      <c r="F74" s="262"/>
      <c r="G74" s="200" t="e">
        <f>G71</f>
        <v>#DIV/0!</v>
      </c>
      <c r="H74" s="200" t="e">
        <f>G74+H71</f>
        <v>#DIV/0!</v>
      </c>
      <c r="I74" s="200" t="e">
        <f t="shared" ref="I74:R75" si="24">H74+I71</f>
        <v>#DIV/0!</v>
      </c>
      <c r="J74" s="200" t="e">
        <f t="shared" si="24"/>
        <v>#DIV/0!</v>
      </c>
      <c r="K74" s="200" t="e">
        <f t="shared" si="24"/>
        <v>#DIV/0!</v>
      </c>
      <c r="L74" s="200" t="e">
        <f t="shared" si="24"/>
        <v>#DIV/0!</v>
      </c>
      <c r="M74" s="200" t="e">
        <f t="shared" si="24"/>
        <v>#DIV/0!</v>
      </c>
      <c r="N74" s="200" t="e">
        <f t="shared" si="24"/>
        <v>#DIV/0!</v>
      </c>
      <c r="O74" s="200" t="e">
        <f t="shared" si="24"/>
        <v>#DIV/0!</v>
      </c>
      <c r="P74" s="200" t="e">
        <f t="shared" si="24"/>
        <v>#DIV/0!</v>
      </c>
      <c r="Q74" s="200" t="e">
        <f t="shared" si="24"/>
        <v>#DIV/0!</v>
      </c>
      <c r="R74" s="200" t="e">
        <f t="shared" si="24"/>
        <v>#DIV/0!</v>
      </c>
      <c r="T74" s="186"/>
    </row>
    <row r="75" spans="1:20" s="185" customFormat="1" ht="30" customHeight="1">
      <c r="A75" s="263" t="s">
        <v>757</v>
      </c>
      <c r="B75" s="264"/>
      <c r="C75" s="264"/>
      <c r="D75" s="264"/>
      <c r="E75" s="264"/>
      <c r="F75" s="265"/>
      <c r="G75" s="199">
        <f>G72</f>
        <v>0</v>
      </c>
      <c r="H75" s="199">
        <f>G75+H72</f>
        <v>0</v>
      </c>
      <c r="I75" s="199">
        <f t="shared" si="24"/>
        <v>0</v>
      </c>
      <c r="J75" s="199">
        <f t="shared" si="24"/>
        <v>0</v>
      </c>
      <c r="K75" s="199">
        <f t="shared" si="24"/>
        <v>0</v>
      </c>
      <c r="L75" s="199">
        <f t="shared" si="24"/>
        <v>0</v>
      </c>
      <c r="M75" s="199">
        <f t="shared" si="24"/>
        <v>0</v>
      </c>
      <c r="N75" s="199">
        <f t="shared" si="24"/>
        <v>0</v>
      </c>
      <c r="O75" s="199">
        <f t="shared" si="24"/>
        <v>0</v>
      </c>
      <c r="P75" s="199">
        <f t="shared" si="24"/>
        <v>0</v>
      </c>
      <c r="Q75" s="199">
        <f t="shared" si="24"/>
        <v>0</v>
      </c>
      <c r="R75" s="199">
        <f>(Q75+R72)</f>
        <v>0</v>
      </c>
      <c r="T75" s="190"/>
    </row>
    <row r="78" spans="1:20">
      <c r="R78" s="207"/>
    </row>
    <row r="79" spans="1:20">
      <c r="R79" s="207"/>
    </row>
    <row r="80" spans="1:20">
      <c r="R80" s="207"/>
    </row>
  </sheetData>
  <mergeCells count="61">
    <mergeCell ref="A74:F74"/>
    <mergeCell ref="A75:F75"/>
    <mergeCell ref="A64:A65"/>
    <mergeCell ref="D64:D65"/>
    <mergeCell ref="A67:A68"/>
    <mergeCell ref="D67:D68"/>
    <mergeCell ref="A71:F71"/>
    <mergeCell ref="A72:F72"/>
    <mergeCell ref="A55:A56"/>
    <mergeCell ref="D55:D56"/>
    <mergeCell ref="A58:A59"/>
    <mergeCell ref="D58:D59"/>
    <mergeCell ref="A61:A62"/>
    <mergeCell ref="D61:D62"/>
    <mergeCell ref="A46:A47"/>
    <mergeCell ref="D46:D47"/>
    <mergeCell ref="A49:A50"/>
    <mergeCell ref="D49:D50"/>
    <mergeCell ref="A52:A53"/>
    <mergeCell ref="D52:D53"/>
    <mergeCell ref="A37:A38"/>
    <mergeCell ref="D37:D38"/>
    <mergeCell ref="A40:A41"/>
    <mergeCell ref="D40:D41"/>
    <mergeCell ref="A43:A44"/>
    <mergeCell ref="D43:D44"/>
    <mergeCell ref="A28:A29"/>
    <mergeCell ref="D28:D29"/>
    <mergeCell ref="A31:A32"/>
    <mergeCell ref="D31:D32"/>
    <mergeCell ref="A34:A35"/>
    <mergeCell ref="D34:D35"/>
    <mergeCell ref="A19:A20"/>
    <mergeCell ref="D19:D20"/>
    <mergeCell ref="A22:A23"/>
    <mergeCell ref="D22:D23"/>
    <mergeCell ref="A25:A26"/>
    <mergeCell ref="D25:D26"/>
    <mergeCell ref="A16:A17"/>
    <mergeCell ref="D16:D17"/>
    <mergeCell ref="L7:L8"/>
    <mergeCell ref="M7:M8"/>
    <mergeCell ref="N7:N8"/>
    <mergeCell ref="A10:A11"/>
    <mergeCell ref="D10:D11"/>
    <mergeCell ref="A13:A14"/>
    <mergeCell ref="D13:D14"/>
    <mergeCell ref="E2:R2"/>
    <mergeCell ref="E3:R3"/>
    <mergeCell ref="A5:R5"/>
    <mergeCell ref="A7:A8"/>
    <mergeCell ref="D7:D8"/>
    <mergeCell ref="G7:G8"/>
    <mergeCell ref="H7:H8"/>
    <mergeCell ref="I7:I8"/>
    <mergeCell ref="J7:J8"/>
    <mergeCell ref="K7:K8"/>
    <mergeCell ref="R7:R8"/>
    <mergeCell ref="O7:O8"/>
    <mergeCell ref="P7:P8"/>
    <mergeCell ref="Q7:Q8"/>
  </mergeCells>
  <conditionalFormatting sqref="G10:R10 G13:R13 G16:R16 G19:R19 G22:R22 G25:R25 G28:R28 G31:R31 G34:R34 G37:R37 G40:R40 G43:R43 G46:R46 G49:R49 G52:R52 G55:R55 G58:R58 G61:R61 G64:R64">
    <cfRule type="cellIs" dxfId="13" priority="13" operator="greaterThan">
      <formula>0</formula>
    </cfRule>
    <cfRule type="cellIs" dxfId="12" priority="14" operator="greaterThan">
      <formula>"&gt;0%"</formula>
    </cfRule>
  </conditionalFormatting>
  <conditionalFormatting sqref="G67">
    <cfRule type="cellIs" dxfId="11" priority="11" operator="greaterThan">
      <formula>0</formula>
    </cfRule>
    <cfRule type="cellIs" dxfId="10" priority="12" operator="greaterThan">
      <formula>"&gt;0%"</formula>
    </cfRule>
  </conditionalFormatting>
  <conditionalFormatting sqref="H67:R67">
    <cfRule type="cellIs" dxfId="9" priority="9" operator="greaterThan">
      <formula>0</formula>
    </cfRule>
    <cfRule type="cellIs" dxfId="8" priority="10" operator="greaterThan">
      <formula>"&gt;0%"</formula>
    </cfRule>
  </conditionalFormatting>
  <conditionalFormatting sqref="G71">
    <cfRule type="cellIs" dxfId="7" priority="7" operator="greaterThan">
      <formula>0</formula>
    </cfRule>
    <cfRule type="cellIs" dxfId="6" priority="8" operator="greaterThan">
      <formula>"&gt;0%"</formula>
    </cfRule>
  </conditionalFormatting>
  <conditionalFormatting sqref="H71:R71">
    <cfRule type="cellIs" dxfId="5" priority="5" operator="greaterThan">
      <formula>0</formula>
    </cfRule>
    <cfRule type="cellIs" dxfId="4" priority="6" operator="greaterThan">
      <formula>"&gt;0%"</formula>
    </cfRule>
  </conditionalFormatting>
  <conditionalFormatting sqref="G74">
    <cfRule type="cellIs" dxfId="3" priority="3" operator="greaterThan">
      <formula>0</formula>
    </cfRule>
    <cfRule type="cellIs" dxfId="2" priority="4" operator="greaterThan">
      <formula>"&gt;0%"</formula>
    </cfRule>
  </conditionalFormatting>
  <conditionalFormatting sqref="H74:R74">
    <cfRule type="cellIs" dxfId="1" priority="1" operator="greaterThan">
      <formula>0</formula>
    </cfRule>
    <cfRule type="cellIs" dxfId="0" priority="2" operator="greaterThan">
      <formula>"&gt;0%"</formula>
    </cfRule>
  </conditionalFormatting>
  <printOptions horizontalCentered="1" verticalCentered="1"/>
  <pageMargins left="0" right="0" top="0" bottom="0" header="0" footer="0"/>
  <pageSetup paperSize="66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4" sqref="C4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PLANILHA</vt:lpstr>
      <vt:lpstr>CRONOGRAMA</vt:lpstr>
      <vt:lpstr>Plan1</vt:lpstr>
      <vt:lpstr>Plan2</vt:lpstr>
      <vt:lpstr>Plan3</vt:lpstr>
      <vt:lpstr>CRONOGRAMA!Area_de_impressao</vt:lpstr>
      <vt:lpstr>PLANILHA!Area_de_impressao</vt:lpstr>
      <vt:lpstr>PLANILHA!Excel_BuiltIn_Print_Titles_1_1</vt:lpstr>
      <vt:lpstr>PLANILHA!Titulos_de_impressao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Augusto Xavier</dc:creator>
  <cp:lastModifiedBy>carlosxavier</cp:lastModifiedBy>
  <dcterms:created xsi:type="dcterms:W3CDTF">2021-07-19T09:56:20Z</dcterms:created>
  <dcterms:modified xsi:type="dcterms:W3CDTF">2021-07-19T11:18:58Z</dcterms:modified>
</cp:coreProperties>
</file>