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worksheets/sheet6.xml" ContentType="application/vnd.openxmlformats-officedocument.spreadsheetml.worksheet+xml"/>
  <Override PartName="/xl/externalLinks/externalLink6.xml" ContentType="application/vnd.openxmlformats-officedocument.spreadsheetml.externalLink+xml"/>
  <Override PartName="/xl/externalLinks/externalLink7.xml" ContentType="application/vnd.openxmlformats-officedocument.spreadsheetml.externalLink+xml"/>
  <Default Extension="jpeg" ContentType="image/jpeg"/>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0730" windowHeight="11040"/>
  </bookViews>
  <sheets>
    <sheet name="Orçamento Sintético" sheetId="1" r:id="rId1"/>
    <sheet name="Orçamento Analítico" sheetId="10" r:id="rId2"/>
    <sheet name="BDI" sheetId="5" r:id="rId3"/>
    <sheet name="Cronograma" sheetId="7" r:id="rId4"/>
    <sheet name="ENCARGOS EDIFICAÇÕES" sheetId="14" r:id="rId5"/>
    <sheet name="ENCARGOS RODOVIÁRIA" sheetId="15" r:id="rId6"/>
  </sheets>
  <externalReferences>
    <externalReference r:id="rId7"/>
    <externalReference r:id="rId8"/>
    <externalReference r:id="rId9"/>
    <externalReference r:id="rId10"/>
    <externalReference r:id="rId11"/>
    <externalReference r:id="rId12"/>
    <externalReference r:id="rId13"/>
  </externalReferences>
  <definedNames>
    <definedName name="\0">#REF!</definedName>
    <definedName name="_________________________esc15">#REF!</definedName>
    <definedName name="_________________________esc4">#REF!</definedName>
    <definedName name="_________________________esc6">#REF!</definedName>
    <definedName name="________________________esc15">#REF!</definedName>
    <definedName name="________________________esc4">#REF!</definedName>
    <definedName name="________________________esc6">#REF!</definedName>
    <definedName name="_______________________esc15">#REF!</definedName>
    <definedName name="_______________________esc4">#REF!</definedName>
    <definedName name="_______________________esc6">#REF!</definedName>
    <definedName name="______________________esc15">#REF!</definedName>
    <definedName name="______________________esc4">#REF!</definedName>
    <definedName name="______________________esc6">#REF!</definedName>
    <definedName name="____________________esc15">#REF!</definedName>
    <definedName name="____________________esc4">#REF!</definedName>
    <definedName name="____________________esc6">#REF!</definedName>
    <definedName name="___________________esc15">#REF!</definedName>
    <definedName name="___________________esc4">#REF!</definedName>
    <definedName name="___________________esc6">#REF!</definedName>
    <definedName name="__________________esc15">#REF!</definedName>
    <definedName name="__________________esc4">#REF!</definedName>
    <definedName name="__________________esc6">#REF!</definedName>
    <definedName name="_________________esc15">#REF!</definedName>
    <definedName name="_________________esc4">#REF!</definedName>
    <definedName name="_________________esc6">#REF!</definedName>
    <definedName name="_______________esc15">#REF!</definedName>
    <definedName name="_______________esc4">#REF!</definedName>
    <definedName name="_______________esc6">#REF!</definedName>
    <definedName name="______________esc15">#REF!</definedName>
    <definedName name="______________esc4">#REF!</definedName>
    <definedName name="______________esc6">#REF!</definedName>
    <definedName name="_____________esc15">#REF!</definedName>
    <definedName name="_____________esc4">#REF!</definedName>
    <definedName name="_____________esc6">#REF!</definedName>
    <definedName name="____________esc15">#REF!</definedName>
    <definedName name="____________esc4">#REF!</definedName>
    <definedName name="____________esc6">#REF!</definedName>
    <definedName name="___________esc15">#REF!</definedName>
    <definedName name="___________esc4">#REF!</definedName>
    <definedName name="___________esc6">#REF!</definedName>
    <definedName name="__________esc15">#REF!</definedName>
    <definedName name="__________esc4">#REF!</definedName>
    <definedName name="__________esc6">#REF!</definedName>
    <definedName name="_________esc15">#REF!</definedName>
    <definedName name="_________esc4">#REF!</definedName>
    <definedName name="_________esc6">#REF!</definedName>
    <definedName name="________esc15">#REF!</definedName>
    <definedName name="________esc4">#REF!</definedName>
    <definedName name="________esc6">#REF!</definedName>
    <definedName name="_______esc15">#REF!</definedName>
    <definedName name="_______esc4">#REF!</definedName>
    <definedName name="_______esc6">#REF!</definedName>
    <definedName name="__xlnm_Database">"#ref!"</definedName>
    <definedName name="__xlnm_Recorder">"#ref!"</definedName>
    <definedName name="_esc15">#REF!</definedName>
    <definedName name="_esc4">#REF!</definedName>
    <definedName name="_esc6">#REF!</definedName>
    <definedName name="_xlnm._FilterDatabase" localSheetId="1" hidden="1">'Orçamento Analítico'!$A$6:$J$3534</definedName>
    <definedName name="_xlnm._FilterDatabase" localSheetId="0" hidden="1">'Orçamento Sintético'!$A$6:$J$366</definedName>
    <definedName name="A">#REF!</definedName>
    <definedName name="aaaa">#REF!</definedName>
    <definedName name="AB">#REF!</definedName>
    <definedName name="ABER">#REF!</definedName>
    <definedName name="ADM">#REF!</definedName>
    <definedName name="_xlnm.Print_Area" localSheetId="2">BDI!$A$1:$I$40</definedName>
    <definedName name="_xlnm.Print_Area" localSheetId="3">Cronograma!$A$1:$P$65</definedName>
    <definedName name="_xlnm.Print_Area" localSheetId="4">'ENCARGOS EDIFICAÇÕES'!$A$1:$F$64</definedName>
    <definedName name="_xlnm.Print_Area" localSheetId="5">'ENCARGOS RODOVIÁRIA'!$A$1:$D$53</definedName>
    <definedName name="_xlnm.Print_Area" localSheetId="1">'Orçamento Analítico'!$A$1:$J$3544</definedName>
    <definedName name="_xlnm.Print_Area" localSheetId="0">'Orçamento Sintético'!$A$1:$J$379</definedName>
    <definedName name="_xlnm.Print_Area">[1]Plan1!$A$1:$F$322</definedName>
    <definedName name="Área_impressão_IM">#REF!</definedName>
    <definedName name="Área_impressão_IM_5">#REF!</definedName>
    <definedName name="Área_impressão_IM_6">#REF!</definedName>
    <definedName name="Asf">#REF!</definedName>
    <definedName name="Asf_1">'[2]REDE COLETORA'!#REF!</definedName>
    <definedName name="Asf_2">'[2]REDE COLETORA'!#REF!</definedName>
    <definedName name="_xlnm.Database">#REF!</definedName>
    <definedName name="BDI">#REF!</definedName>
    <definedName name="Cim">#REF!</definedName>
    <definedName name="Cim_1">'[2]REDE COLETORA'!#REF!</definedName>
    <definedName name="Cim_2">'[2]REDE COLETORA'!#REF!</definedName>
    <definedName name="CONCATENAR">CONCATENATE(#REF!," ",#REF!)</definedName>
    <definedName name="D">#REF!</definedName>
    <definedName name="DADAD">#REF!</definedName>
    <definedName name="DATABASE">#REF!</definedName>
    <definedName name="DATAEMISSAO">#REF!</definedName>
    <definedName name="DATART">#REF!</definedName>
    <definedName name="DDD">#REF!</definedName>
    <definedName name="DDEE">#REF!</definedName>
    <definedName name="DESONERACAO" hidden="1">IF(OR(Import.Desoneracao="DESONERADO",Import.Desoneracao="SIM"),"SIM","NÃO")</definedName>
    <definedName name="EEEE">#REF!</definedName>
    <definedName name="EMPRESAS">OFFSET([3]Cotações!$B$25,0,0):OFFSET([3]Cotações!$H$29,-1,0)</definedName>
    <definedName name="esc">#REF!</definedName>
    <definedName name="esc15_1">'[2]REDE COLETORA'!#REF!</definedName>
    <definedName name="esc15_2">'[2]REDE COLETORA'!#REF!</definedName>
    <definedName name="esc4_1">'[2]REDE COLETORA'!#REF!</definedName>
    <definedName name="esc4_2">'[2]REDE COLETORA'!#REF!</definedName>
    <definedName name="esc6_1">'[2]REDE COLETORA'!#REF!</definedName>
    <definedName name="esc6_2">'[2]REDE COLETORA'!#REF!</definedName>
    <definedName name="ESPERANCA">#REF!</definedName>
    <definedName name="ESPERANCAA">#REF!</definedName>
    <definedName name="Excel_BuiltIn_Database">#REF!</definedName>
    <definedName name="FDSAFDSF">#REF!</definedName>
    <definedName name="FFF">#REF!</definedName>
    <definedName name="FoFo">#REF!</definedName>
    <definedName name="FoFo_1">'[2]REDE COLETORA'!#REF!</definedName>
    <definedName name="FoFo_2">'[2]REDE COLETORA'!#REF!</definedName>
    <definedName name="Fonte">[4]Plan1!$B$2:$B$6</definedName>
    <definedName name="_xlnm.Recorder">#REF!</definedName>
    <definedName name="Import.Desoneracao" hidden="1">OFFSET([5]DADOS!$G$18,0,-1)</definedName>
    <definedName name="INDICES">[3]Cotações!$B$22:OFFSET([3]Cotações!$I$24,-1,0)</definedName>
    <definedName name="LOCALIDADE">#REF!</definedName>
    <definedName name="MANEUTENÇÃO">#REF!</definedName>
    <definedName name="MANU">#REF!</definedName>
    <definedName name="MANU_PAV.2">#REF!</definedName>
    <definedName name="MANU_PAV2">#REF!</definedName>
    <definedName name="MBV">#REF!</definedName>
    <definedName name="MBV_1">'[2]REDE COLETORA'!#REF!</definedName>
    <definedName name="MBV_2">'[2]REDE COLETORA'!#REF!</definedName>
    <definedName name="NCOMPOSICOES">0</definedName>
    <definedName name="NCOTACOES">0</definedName>
    <definedName name="NEMPRESAS">3</definedName>
    <definedName name="NINDICES">1</definedName>
    <definedName name="nommmm">#REF!</definedName>
    <definedName name="NRELATORIOS">COUNTA([3]Relatórios!$A$1:$A$65536)-2</definedName>
    <definedName name="NumerEmpresa">3</definedName>
    <definedName name="NumerIndice">1</definedName>
    <definedName name="Obra">#REF!</definedName>
    <definedName name="ORÇAMENTO.BancoRef" hidden="1">#REF!</definedName>
    <definedName name="ORÇAMENTO.CustoUnitario" hidden="1">ROUND(#REF!,15-13*#REF!)</definedName>
    <definedName name="ORÇAMENTO.PrecoUnitarioLicitado" hidden="1">#REF!</definedName>
    <definedName name="OUTRO">#REF!</definedName>
    <definedName name="Par">#REF!</definedName>
    <definedName name="Par_1">'[2]REDE COLETORA'!#REF!</definedName>
    <definedName name="Par_2">'[2]REDE COLETORA'!#REF!</definedName>
    <definedName name="Plan">#REF!</definedName>
    <definedName name="Plan2">#REF!</definedName>
    <definedName name="Plan3">#REF!</definedName>
    <definedName name="Print_Area_MI">[6]HIDRAULICA!#REF!</definedName>
    <definedName name="PVC">#REF!</definedName>
    <definedName name="PVC_1">'[2]REDE COLETORA'!#REF!</definedName>
    <definedName name="PVC_2">'[2]REDE COLETORA'!#REF!</definedName>
    <definedName name="REFERENCIA.Descricao" hidden="1">IF(ISNUMBER(#REF!),OFFSET(INDIRECT(ORÇAMENTO.BancoRef),#REF!-1,3,1),#REF!)</definedName>
    <definedName name="REFERENCIA.Unidade" hidden="1">IF(ISNUMBER(#REF!),OFFSET(INDIRECT(ORÇAMENTO.BancoRef),#REF!-1,4,1),"-")</definedName>
    <definedName name="RelatoriosFontes">OFFSET([3]Relatórios!$A$5,1,0,NRELATORIOS)</definedName>
    <definedName name="SENHAGT" hidden="1">"PM2CAIXA"</definedName>
    <definedName name="SomaAgrup" hidden="1">SUMIF(OFFSET(#REF!,1,0,#REF!),"S",OFFSET(#REF!,1,0,#REF!))</definedName>
    <definedName name="TIPOORCAMENTO" hidden="1">IF(VALUE([7]MENU!$O$3)=2,"Licitado","Proposto")</definedName>
    <definedName name="_xlnm.Print_Titles" localSheetId="1">'Orçamento Analítico'!$1:$6</definedName>
    <definedName name="_xlnm.Print_Titles" localSheetId="0">'Orçamento Sintético'!$1:$6</definedName>
    <definedName name="_xlnm.Print_Titles">[1]Plan1!$A$1:$IV$8</definedName>
    <definedName name="VTE">#REF!</definedName>
    <definedName name="VTE_1">'[2]REDE COLETORA'!#REF!</definedName>
    <definedName name="VTE_2">'[2]REDE COLETORA'!#REF!</definedName>
    <definedName name="VTOTAL1" hidden="1">ROUND(#REF!*#REF!,15-13*#REF!)</definedName>
    <definedName name="wrn.PENDENCIAS." hidden="1">{#N/A,#N/A,FALSE,"GERAL";#N/A,#N/A,FALSE,"012-96";#N/A,#N/A,FALSE,"018-96";#N/A,#N/A,FALSE,"027-96";#N/A,#N/A,FALSE,"059-96";#N/A,#N/A,FALSE,"076-96";#N/A,#N/A,FALSE,"019-97";#N/A,#N/A,FALSE,"021-97";#N/A,#N/A,FALSE,"022-97";#N/A,#N/A,FALSE,"028-97"}</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2" i="15"/>
  <c r="C42"/>
  <c r="D36"/>
  <c r="C36"/>
  <c r="D29"/>
  <c r="C29"/>
  <c r="D20"/>
  <c r="D43" s="1"/>
  <c r="C20"/>
  <c r="C43" s="1"/>
  <c r="F45" i="14"/>
  <c r="E45"/>
  <c r="D45"/>
  <c r="C45"/>
  <c r="F41"/>
  <c r="E41"/>
  <c r="D41"/>
  <c r="C41"/>
  <c r="F34"/>
  <c r="E34"/>
  <c r="D34"/>
  <c r="C34"/>
  <c r="F22"/>
  <c r="F46" s="1"/>
  <c r="E22"/>
  <c r="E46" s="1"/>
  <c r="D22"/>
  <c r="D46" s="1"/>
  <c r="C22"/>
  <c r="C46" s="1"/>
  <c r="Q7" i="7" l="1"/>
  <c r="H21" i="1" l="1"/>
  <c r="H137"/>
  <c r="H130"/>
  <c r="H366"/>
  <c r="H334"/>
  <c r="H332"/>
  <c r="H323"/>
  <c r="H318"/>
  <c r="H307"/>
  <c r="H305"/>
  <c r="H302"/>
  <c r="H300"/>
  <c r="H264"/>
  <c r="H263"/>
  <c r="H228"/>
  <c r="H227"/>
  <c r="H226"/>
  <c r="H214"/>
  <c r="H213"/>
  <c r="H204"/>
  <c r="H203"/>
  <c r="H202"/>
  <c r="H201"/>
  <c r="H200"/>
  <c r="H199"/>
  <c r="H198"/>
  <c r="H197"/>
  <c r="H196"/>
  <c r="H195"/>
  <c r="H194"/>
  <c r="H193"/>
  <c r="H192"/>
  <c r="H191"/>
  <c r="H190"/>
  <c r="H184"/>
  <c r="H183"/>
  <c r="H182"/>
  <c r="H181"/>
  <c r="H180"/>
  <c r="H179"/>
  <c r="H178"/>
  <c r="H177"/>
  <c r="H176"/>
  <c r="H175"/>
  <c r="H174"/>
  <c r="H173"/>
  <c r="H172"/>
  <c r="H171"/>
  <c r="H170"/>
  <c r="H169"/>
  <c r="H168"/>
  <c r="H167"/>
  <c r="H166"/>
  <c r="H165"/>
  <c r="H164"/>
  <c r="H163"/>
  <c r="H162"/>
  <c r="H161"/>
  <c r="H160"/>
  <c r="H159"/>
  <c r="H158"/>
  <c r="H157"/>
  <c r="H156"/>
  <c r="H155"/>
  <c r="H154"/>
  <c r="H153"/>
  <c r="H146"/>
  <c r="H145"/>
  <c r="H144"/>
  <c r="H143"/>
  <c r="H142"/>
  <c r="H135"/>
  <c r="H134"/>
  <c r="H133"/>
  <c r="H65"/>
  <c r="H64"/>
  <c r="B3" i="7"/>
  <c r="B2"/>
  <c r="B3" i="5"/>
  <c r="B2"/>
  <c r="I25"/>
  <c r="H48" i="1" l="1"/>
  <c r="I48" s="1"/>
  <c r="H95"/>
  <c r="I95" s="1"/>
  <c r="H23"/>
  <c r="I23" s="1"/>
  <c r="H79"/>
  <c r="I79" s="1"/>
  <c r="H19"/>
  <c r="I19" s="1"/>
  <c r="H112"/>
  <c r="I112" s="1"/>
  <c r="H35"/>
  <c r="I35" s="1"/>
  <c r="H101"/>
  <c r="I101" s="1"/>
  <c r="H121"/>
  <c r="I121" s="1"/>
  <c r="H259"/>
  <c r="I259" s="1"/>
  <c r="H11"/>
  <c r="I11" s="1"/>
  <c r="H66"/>
  <c r="I66" s="1"/>
  <c r="H209"/>
  <c r="I209" s="1"/>
  <c r="H277"/>
  <c r="I277" s="1"/>
  <c r="H86"/>
  <c r="I86" s="1"/>
  <c r="H298"/>
  <c r="I298" s="1"/>
  <c r="H61"/>
  <c r="I61" s="1"/>
  <c r="H83"/>
  <c r="I83" s="1"/>
  <c r="H117"/>
  <c r="I117" s="1"/>
  <c r="H140"/>
  <c r="I140" s="1"/>
  <c r="H56"/>
  <c r="I56" s="1"/>
  <c r="H75"/>
  <c r="I75" s="1"/>
  <c r="H186"/>
  <c r="I186" s="1"/>
  <c r="H27"/>
  <c r="I27" s="1"/>
  <c r="H91"/>
  <c r="I91" s="1"/>
  <c r="H124"/>
  <c r="I124" s="1"/>
  <c r="H222"/>
  <c r="I222" s="1"/>
  <c r="H267"/>
  <c r="I267" s="1"/>
  <c r="H42"/>
  <c r="I42" s="1"/>
  <c r="I41" s="1"/>
  <c r="C9" i="7" s="1"/>
  <c r="O10" s="1"/>
  <c r="H71" i="1"/>
  <c r="I71" s="1"/>
  <c r="H99"/>
  <c r="I99" s="1"/>
  <c r="H285"/>
  <c r="I285" s="1"/>
  <c r="H15"/>
  <c r="I15" s="1"/>
  <c r="H52"/>
  <c r="I52" s="1"/>
  <c r="H77"/>
  <c r="I77" s="1"/>
  <c r="H106"/>
  <c r="I106" s="1"/>
  <c r="H148"/>
  <c r="I148" s="1"/>
  <c r="H245"/>
  <c r="I245" s="1"/>
  <c r="H359"/>
  <c r="I359" s="1"/>
  <c r="H31"/>
  <c r="I31" s="1"/>
  <c r="H252"/>
  <c r="I252" s="1"/>
  <c r="H338"/>
  <c r="I338" s="1"/>
  <c r="H18"/>
  <c r="I18" s="1"/>
  <c r="H33"/>
  <c r="I33" s="1"/>
  <c r="H54"/>
  <c r="I54" s="1"/>
  <c r="H69"/>
  <c r="I69" s="1"/>
  <c r="H81"/>
  <c r="I81" s="1"/>
  <c r="H97"/>
  <c r="I97" s="1"/>
  <c r="H115"/>
  <c r="I115" s="1"/>
  <c r="H132"/>
  <c r="I132" s="1"/>
  <c r="H211"/>
  <c r="I211" s="1"/>
  <c r="H255"/>
  <c r="H280"/>
  <c r="I280" s="1"/>
  <c r="H312"/>
  <c r="I312" s="1"/>
  <c r="H341"/>
  <c r="I341" s="1"/>
  <c r="H39"/>
  <c r="I39" s="1"/>
  <c r="H58"/>
  <c r="I58" s="1"/>
  <c r="H73"/>
  <c r="I73" s="1"/>
  <c r="H85"/>
  <c r="I85" s="1"/>
  <c r="H100"/>
  <c r="I100" s="1"/>
  <c r="H120"/>
  <c r="I120" s="1"/>
  <c r="H235"/>
  <c r="I235" s="1"/>
  <c r="H261"/>
  <c r="I261" s="1"/>
  <c r="H288"/>
  <c r="I288" s="1"/>
  <c r="I287" s="1"/>
  <c r="C27" i="7" s="1"/>
  <c r="F28" s="1"/>
  <c r="H322" i="1"/>
  <c r="I322" s="1"/>
  <c r="H349"/>
  <c r="I349" s="1"/>
  <c r="H232"/>
  <c r="I232" s="1"/>
  <c r="H344"/>
  <c r="I344" s="1"/>
  <c r="H216"/>
  <c r="I216" s="1"/>
  <c r="H238"/>
  <c r="I238" s="1"/>
  <c r="H351"/>
  <c r="I351" s="1"/>
  <c r="I350" s="1"/>
  <c r="C41" i="7" s="1"/>
  <c r="H42" s="1"/>
  <c r="H9" i="1"/>
  <c r="I9" s="1"/>
  <c r="H25"/>
  <c r="I25" s="1"/>
  <c r="H46"/>
  <c r="I46" s="1"/>
  <c r="H62"/>
  <c r="I62" s="1"/>
  <c r="H76"/>
  <c r="I76" s="1"/>
  <c r="H87"/>
  <c r="I87" s="1"/>
  <c r="H104"/>
  <c r="I104" s="1"/>
  <c r="H122"/>
  <c r="I122" s="1"/>
  <c r="H136"/>
  <c r="I136" s="1"/>
  <c r="H219"/>
  <c r="I219" s="1"/>
  <c r="H243"/>
  <c r="I243" s="1"/>
  <c r="H324"/>
  <c r="I324" s="1"/>
  <c r="H356"/>
  <c r="I356" s="1"/>
  <c r="H13"/>
  <c r="I13" s="1"/>
  <c r="H30"/>
  <c r="I30" s="1"/>
  <c r="H50"/>
  <c r="I50" s="1"/>
  <c r="H78"/>
  <c r="I78" s="1"/>
  <c r="H93"/>
  <c r="I93" s="1"/>
  <c r="H108"/>
  <c r="I108" s="1"/>
  <c r="H126"/>
  <c r="I126" s="1"/>
  <c r="H138"/>
  <c r="I138" s="1"/>
  <c r="H150"/>
  <c r="I150" s="1"/>
  <c r="H249"/>
  <c r="I249" s="1"/>
  <c r="H269"/>
  <c r="I269" s="1"/>
  <c r="H362"/>
  <c r="I362" s="1"/>
  <c r="H223"/>
  <c r="I223" s="1"/>
  <c r="H357"/>
  <c r="I357" s="1"/>
  <c r="H321"/>
  <c r="I321" s="1"/>
  <c r="H283"/>
  <c r="I283" s="1"/>
  <c r="H250"/>
  <c r="I250" s="1"/>
  <c r="H217"/>
  <c r="I217" s="1"/>
  <c r="H129"/>
  <c r="I129" s="1"/>
  <c r="H12"/>
  <c r="I12" s="1"/>
  <c r="H20"/>
  <c r="I20" s="1"/>
  <c r="H28"/>
  <c r="I28" s="1"/>
  <c r="H36"/>
  <c r="I36" s="1"/>
  <c r="H47"/>
  <c r="I47" s="1"/>
  <c r="H55"/>
  <c r="I55" s="1"/>
  <c r="H63"/>
  <c r="I63" s="1"/>
  <c r="H72"/>
  <c r="I72" s="1"/>
  <c r="H80"/>
  <c r="I80" s="1"/>
  <c r="H88"/>
  <c r="I88" s="1"/>
  <c r="H96"/>
  <c r="I96" s="1"/>
  <c r="H105"/>
  <c r="I105" s="1"/>
  <c r="H114"/>
  <c r="I114" s="1"/>
  <c r="H123"/>
  <c r="I123" s="1"/>
  <c r="H141"/>
  <c r="I141" s="1"/>
  <c r="H149"/>
  <c r="I149" s="1"/>
  <c r="H210"/>
  <c r="I210" s="1"/>
  <c r="H220"/>
  <c r="I220" s="1"/>
  <c r="H234"/>
  <c r="I234" s="1"/>
  <c r="H247"/>
  <c r="I247" s="1"/>
  <c r="H260"/>
  <c r="I260" s="1"/>
  <c r="H271"/>
  <c r="I271" s="1"/>
  <c r="H286"/>
  <c r="I286" s="1"/>
  <c r="H301"/>
  <c r="I301" s="1"/>
  <c r="H314"/>
  <c r="I314" s="1"/>
  <c r="H326"/>
  <c r="I326" s="1"/>
  <c r="H340"/>
  <c r="I340" s="1"/>
  <c r="H354"/>
  <c r="I354" s="1"/>
  <c r="H256"/>
  <c r="I256" s="1"/>
  <c r="H343"/>
  <c r="I343" s="1"/>
  <c r="H254"/>
  <c r="I254" s="1"/>
  <c r="H37"/>
  <c r="I37" s="1"/>
  <c r="H89"/>
  <c r="I89" s="1"/>
  <c r="H273"/>
  <c r="I273" s="1"/>
  <c r="H315"/>
  <c r="I315" s="1"/>
  <c r="H328"/>
  <c r="I328" s="1"/>
  <c r="H337"/>
  <c r="I337" s="1"/>
  <c r="H215"/>
  <c r="I215" s="1"/>
  <c r="H279"/>
  <c r="I279" s="1"/>
  <c r="H347"/>
  <c r="I347" s="1"/>
  <c r="H313"/>
  <c r="I313" s="1"/>
  <c r="H274"/>
  <c r="I274" s="1"/>
  <c r="H293"/>
  <c r="I293" s="1"/>
  <c r="H248"/>
  <c r="I248" s="1"/>
  <c r="H325"/>
  <c r="I325" s="1"/>
  <c r="H246"/>
  <c r="I246" s="1"/>
  <c r="H205"/>
  <c r="I205" s="1"/>
  <c r="H14"/>
  <c r="I14" s="1"/>
  <c r="H22"/>
  <c r="I22" s="1"/>
  <c r="H38"/>
  <c r="I38" s="1"/>
  <c r="H49"/>
  <c r="I49" s="1"/>
  <c r="H74"/>
  <c r="I74" s="1"/>
  <c r="H82"/>
  <c r="I82" s="1"/>
  <c r="H90"/>
  <c r="I90" s="1"/>
  <c r="H98"/>
  <c r="I98" s="1"/>
  <c r="H107"/>
  <c r="I107" s="1"/>
  <c r="H116"/>
  <c r="I116" s="1"/>
  <c r="H125"/>
  <c r="I125" s="1"/>
  <c r="H152"/>
  <c r="I152" s="1"/>
  <c r="H212"/>
  <c r="I212" s="1"/>
  <c r="H224"/>
  <c r="I224" s="1"/>
  <c r="H236"/>
  <c r="I236" s="1"/>
  <c r="H251"/>
  <c r="I251" s="1"/>
  <c r="H276"/>
  <c r="I276" s="1"/>
  <c r="H291"/>
  <c r="I291" s="1"/>
  <c r="H303"/>
  <c r="I303" s="1"/>
  <c r="H316"/>
  <c r="I316" s="1"/>
  <c r="H330"/>
  <c r="I330" s="1"/>
  <c r="H342"/>
  <c r="I342" s="1"/>
  <c r="H358"/>
  <c r="I358" s="1"/>
  <c r="H127"/>
  <c r="I127" s="1"/>
  <c r="H281"/>
  <c r="I281" s="1"/>
  <c r="H361"/>
  <c r="I361" s="1"/>
  <c r="H317"/>
  <c r="I317" s="1"/>
  <c r="H270"/>
  <c r="I270" s="1"/>
  <c r="H237"/>
  <c r="I237" s="1"/>
  <c r="H189"/>
  <c r="I189" s="1"/>
  <c r="H339"/>
  <c r="I339" s="1"/>
  <c r="H266"/>
  <c r="I266" s="1"/>
  <c r="H233"/>
  <c r="I233" s="1"/>
  <c r="H185"/>
  <c r="I185" s="1"/>
  <c r="H345"/>
  <c r="I345" s="1"/>
  <c r="H119"/>
  <c r="I119" s="1"/>
  <c r="H304"/>
  <c r="I304" s="1"/>
  <c r="H16"/>
  <c r="I16" s="1"/>
  <c r="H24"/>
  <c r="I24" s="1"/>
  <c r="H32"/>
  <c r="I32" s="1"/>
  <c r="H40"/>
  <c r="I40" s="1"/>
  <c r="H51"/>
  <c r="I51" s="1"/>
  <c r="H59"/>
  <c r="I59" s="1"/>
  <c r="H68"/>
  <c r="I68" s="1"/>
  <c r="H84"/>
  <c r="I84" s="1"/>
  <c r="H92"/>
  <c r="I92" s="1"/>
  <c r="H109"/>
  <c r="I109" s="1"/>
  <c r="H118"/>
  <c r="I118" s="1"/>
  <c r="H128"/>
  <c r="I128" s="1"/>
  <c r="H187"/>
  <c r="I187" s="1"/>
  <c r="H240"/>
  <c r="I240" s="1"/>
  <c r="H253"/>
  <c r="I253" s="1"/>
  <c r="H265"/>
  <c r="I265" s="1"/>
  <c r="H278"/>
  <c r="I278" s="1"/>
  <c r="H297"/>
  <c r="I297" s="1"/>
  <c r="H306"/>
  <c r="I306" s="1"/>
  <c r="H320"/>
  <c r="I320" s="1"/>
  <c r="H333"/>
  <c r="I333" s="1"/>
  <c r="H346"/>
  <c r="I346" s="1"/>
  <c r="H360"/>
  <c r="I360" s="1"/>
  <c r="H310"/>
  <c r="I310" s="1"/>
  <c r="H290"/>
  <c r="I290" s="1"/>
  <c r="H221"/>
  <c r="I221" s="1"/>
  <c r="H327"/>
  <c r="I327" s="1"/>
  <c r="H239"/>
  <c r="I239" s="1"/>
  <c r="H207"/>
  <c r="I207" s="1"/>
  <c r="H60"/>
  <c r="I60" s="1"/>
  <c r="H188"/>
  <c r="I188" s="1"/>
  <c r="H206"/>
  <c r="I206" s="1"/>
  <c r="H355"/>
  <c r="I355" s="1"/>
  <c r="H272"/>
  <c r="I272" s="1"/>
  <c r="H151"/>
  <c r="I151" s="1"/>
  <c r="H308"/>
  <c r="I308" s="1"/>
  <c r="H329"/>
  <c r="I329" s="1"/>
  <c r="H296"/>
  <c r="I296" s="1"/>
  <c r="H258"/>
  <c r="I258" s="1"/>
  <c r="H294"/>
  <c r="I294" s="1"/>
  <c r="H363"/>
  <c r="I363" s="1"/>
  <c r="H17"/>
  <c r="I17" s="1"/>
  <c r="H110"/>
  <c r="I110" s="1"/>
  <c r="H348"/>
  <c r="I348" s="1"/>
  <c r="H319"/>
  <c r="I319" s="1"/>
  <c r="H231"/>
  <c r="I231" s="1"/>
  <c r="H353"/>
  <c r="I353" s="1"/>
  <c r="H262"/>
  <c r="I262" s="1"/>
  <c r="H229"/>
  <c r="I229" s="1"/>
  <c r="H34"/>
  <c r="I34" s="1"/>
  <c r="H44"/>
  <c r="I44" s="1"/>
  <c r="I43" s="1"/>
  <c r="C11" i="7" s="1"/>
  <c r="O12" s="1"/>
  <c r="H53" i="1"/>
  <c r="I53" s="1"/>
  <c r="H70"/>
  <c r="I70" s="1"/>
  <c r="H94"/>
  <c r="I94" s="1"/>
  <c r="H103"/>
  <c r="I103" s="1"/>
  <c r="H131"/>
  <c r="I131" s="1"/>
  <c r="H139"/>
  <c r="I139" s="1"/>
  <c r="H147"/>
  <c r="I147" s="1"/>
  <c r="H208"/>
  <c r="I208" s="1"/>
  <c r="H218"/>
  <c r="I218" s="1"/>
  <c r="H230"/>
  <c r="I230" s="1"/>
  <c r="H244"/>
  <c r="I244" s="1"/>
  <c r="H257"/>
  <c r="I257" s="1"/>
  <c r="H268"/>
  <c r="I268" s="1"/>
  <c r="H282"/>
  <c r="I282" s="1"/>
  <c r="H299"/>
  <c r="I299" s="1"/>
  <c r="H309"/>
  <c r="I309" s="1"/>
  <c r="H336"/>
  <c r="I336" s="1"/>
  <c r="H364"/>
  <c r="I364" s="1"/>
  <c r="H225"/>
  <c r="I225" s="1"/>
  <c r="H241"/>
  <c r="I241" s="1"/>
  <c r="I64"/>
  <c r="I163"/>
  <c r="I203"/>
  <c r="I227"/>
  <c r="I323"/>
  <c r="I332"/>
  <c r="I164"/>
  <c r="I204"/>
  <c r="I228"/>
  <c r="I307"/>
  <c r="I181"/>
  <c r="I197"/>
  <c r="I146"/>
  <c r="I170"/>
  <c r="I202"/>
  <c r="I226"/>
  <c r="I171"/>
  <c r="I156"/>
  <c r="I180"/>
  <c r="I133"/>
  <c r="I165"/>
  <c r="I213"/>
  <c r="I300"/>
  <c r="I334"/>
  <c r="I142"/>
  <c r="I158"/>
  <c r="I182"/>
  <c r="I263"/>
  <c r="I318"/>
  <c r="I135"/>
  <c r="I143"/>
  <c r="I159"/>
  <c r="I167"/>
  <c r="I175"/>
  <c r="I183"/>
  <c r="I191"/>
  <c r="I199"/>
  <c r="I264"/>
  <c r="I302"/>
  <c r="I130"/>
  <c r="I154"/>
  <c r="I178"/>
  <c r="I194"/>
  <c r="I21"/>
  <c r="I155"/>
  <c r="I179"/>
  <c r="I195"/>
  <c r="I157"/>
  <c r="I134"/>
  <c r="I166"/>
  <c r="I174"/>
  <c r="I190"/>
  <c r="I198"/>
  <c r="I214"/>
  <c r="I255"/>
  <c r="I144"/>
  <c r="I160"/>
  <c r="I168"/>
  <c r="I176"/>
  <c r="I184"/>
  <c r="I192"/>
  <c r="I200"/>
  <c r="I162"/>
  <c r="I305"/>
  <c r="I65"/>
  <c r="I172"/>
  <c r="I196"/>
  <c r="I173"/>
  <c r="I137"/>
  <c r="I145"/>
  <c r="I153"/>
  <c r="I161"/>
  <c r="I169"/>
  <c r="I177"/>
  <c r="I193"/>
  <c r="I201"/>
  <c r="I366"/>
  <c r="I10" i="7" l="1"/>
  <c r="J10"/>
  <c r="K10"/>
  <c r="F10"/>
  <c r="H10" i="1"/>
  <c r="I10" s="1"/>
  <c r="H29"/>
  <c r="I29" s="1"/>
  <c r="H57"/>
  <c r="I57" s="1"/>
  <c r="I45" s="1"/>
  <c r="C13" i="7" s="1"/>
  <c r="E10"/>
  <c r="M10"/>
  <c r="H10"/>
  <c r="N10"/>
  <c r="P10"/>
  <c r="G10"/>
  <c r="L10"/>
  <c r="M12"/>
  <c r="K12"/>
  <c r="I331" i="1"/>
  <c r="C37" i="7" s="1"/>
  <c r="I38" s="1"/>
  <c r="N12"/>
  <c r="I12"/>
  <c r="H12"/>
  <c r="P12"/>
  <c r="E12"/>
  <c r="L12"/>
  <c r="F12"/>
  <c r="G12"/>
  <c r="J12"/>
  <c r="L42"/>
  <c r="I242" i="1"/>
  <c r="C21" i="7" s="1"/>
  <c r="K28"/>
  <c r="O28"/>
  <c r="E42"/>
  <c r="M28"/>
  <c r="H28"/>
  <c r="I42"/>
  <c r="I289" i="1"/>
  <c r="C29" i="7" s="1"/>
  <c r="N28"/>
  <c r="I335" i="1"/>
  <c r="C39" i="7" s="1"/>
  <c r="G28"/>
  <c r="I28"/>
  <c r="P28"/>
  <c r="J42"/>
  <c r="I67" i="1"/>
  <c r="C15" i="7" s="1"/>
  <c r="I292" i="1"/>
  <c r="C31" i="7" s="1"/>
  <c r="J28"/>
  <c r="L28"/>
  <c r="M42"/>
  <c r="P42"/>
  <c r="I352" i="1"/>
  <c r="C43" i="7" s="1"/>
  <c r="G42"/>
  <c r="E28"/>
  <c r="F42"/>
  <c r="K42"/>
  <c r="I295" i="1"/>
  <c r="C33" i="7" s="1"/>
  <c r="I275" i="1"/>
  <c r="C23" i="7" s="1"/>
  <c r="O42"/>
  <c r="N42"/>
  <c r="I311" i="1"/>
  <c r="C35" i="7" s="1"/>
  <c r="I284" i="1"/>
  <c r="C25" i="7" s="1"/>
  <c r="I113" i="1"/>
  <c r="C19" i="7" s="1"/>
  <c r="I365" i="1"/>
  <c r="H38" i="7" l="1"/>
  <c r="O38"/>
  <c r="L38"/>
  <c r="P38"/>
  <c r="J38"/>
  <c r="K38"/>
  <c r="E38"/>
  <c r="G38"/>
  <c r="M38"/>
  <c r="F38"/>
  <c r="N38"/>
  <c r="H44"/>
  <c r="L44"/>
  <c r="E44"/>
  <c r="K44"/>
  <c r="N44"/>
  <c r="F44"/>
  <c r="I44"/>
  <c r="J44"/>
  <c r="O44"/>
  <c r="G44"/>
  <c r="M44"/>
  <c r="P44"/>
  <c r="M34"/>
  <c r="P34"/>
  <c r="F34"/>
  <c r="E34"/>
  <c r="L34"/>
  <c r="O34"/>
  <c r="I34"/>
  <c r="K34"/>
  <c r="G34"/>
  <c r="H34"/>
  <c r="N34"/>
  <c r="J34"/>
  <c r="E20"/>
  <c r="I20"/>
  <c r="N20"/>
  <c r="F20"/>
  <c r="L20"/>
  <c r="P20"/>
  <c r="H20"/>
  <c r="K20"/>
  <c r="G20"/>
  <c r="O20"/>
  <c r="J20"/>
  <c r="M20"/>
  <c r="H26"/>
  <c r="E26"/>
  <c r="O26"/>
  <c r="M26"/>
  <c r="L26"/>
  <c r="G26"/>
  <c r="P26"/>
  <c r="J26"/>
  <c r="K26"/>
  <c r="N26"/>
  <c r="I26"/>
  <c r="F26"/>
  <c r="G32"/>
  <c r="N32"/>
  <c r="I32"/>
  <c r="F32"/>
  <c r="P32"/>
  <c r="E32"/>
  <c r="J32"/>
  <c r="H32"/>
  <c r="L32"/>
  <c r="M32"/>
  <c r="K32"/>
  <c r="O32"/>
  <c r="O24"/>
  <c r="G24"/>
  <c r="J24"/>
  <c r="N24"/>
  <c r="L24"/>
  <c r="P24"/>
  <c r="F24"/>
  <c r="H24"/>
  <c r="E24"/>
  <c r="M24"/>
  <c r="K24"/>
  <c r="I24"/>
  <c r="M36"/>
  <c r="I36"/>
  <c r="N36"/>
  <c r="P36"/>
  <c r="F36"/>
  <c r="H36"/>
  <c r="E36"/>
  <c r="O36"/>
  <c r="L36"/>
  <c r="K36"/>
  <c r="J36"/>
  <c r="G36"/>
  <c r="H16"/>
  <c r="E16"/>
  <c r="M16"/>
  <c r="K16"/>
  <c r="I16"/>
  <c r="O16"/>
  <c r="J16"/>
  <c r="G16"/>
  <c r="P16"/>
  <c r="N16"/>
  <c r="F16"/>
  <c r="L16"/>
  <c r="E14"/>
  <c r="G14"/>
  <c r="N14"/>
  <c r="K14"/>
  <c r="H14"/>
  <c r="F14"/>
  <c r="J14"/>
  <c r="O14"/>
  <c r="I14"/>
  <c r="M14"/>
  <c r="P14"/>
  <c r="L14"/>
  <c r="I22"/>
  <c r="H22"/>
  <c r="M22"/>
  <c r="L22"/>
  <c r="O22"/>
  <c r="K22"/>
  <c r="G22"/>
  <c r="E22"/>
  <c r="F22"/>
  <c r="P22"/>
  <c r="N22"/>
  <c r="J22"/>
  <c r="H40"/>
  <c r="L40"/>
  <c r="O40"/>
  <c r="K40"/>
  <c r="G40"/>
  <c r="J40"/>
  <c r="N40"/>
  <c r="E40"/>
  <c r="F40"/>
  <c r="M40"/>
  <c r="I40"/>
  <c r="P40"/>
  <c r="J30"/>
  <c r="P30"/>
  <c r="O30"/>
  <c r="L30"/>
  <c r="G30"/>
  <c r="M30"/>
  <c r="H30"/>
  <c r="N30"/>
  <c r="K30"/>
  <c r="F30"/>
  <c r="I30"/>
  <c r="E30"/>
  <c r="C45"/>
  <c r="L46" l="1"/>
  <c r="O46"/>
  <c r="F46"/>
  <c r="P46"/>
  <c r="G46"/>
  <c r="K46"/>
  <c r="N46"/>
  <c r="E46"/>
  <c r="J46"/>
  <c r="H46"/>
  <c r="I46"/>
  <c r="M46"/>
  <c r="H26" i="1" l="1"/>
  <c r="I26" s="1"/>
  <c r="H111"/>
  <c r="I111" s="1"/>
  <c r="I102" l="1"/>
  <c r="I8"/>
  <c r="C7" i="7" l="1"/>
  <c r="I7" i="1"/>
  <c r="J8" s="1"/>
  <c r="C17" i="7"/>
  <c r="H18" l="1"/>
  <c r="E18"/>
  <c r="M18"/>
  <c r="J18"/>
  <c r="N18"/>
  <c r="I18"/>
  <c r="P18"/>
  <c r="O18"/>
  <c r="L18"/>
  <c r="F18"/>
  <c r="G18"/>
  <c r="K18"/>
  <c r="J102" i="1"/>
  <c r="J365"/>
  <c r="J350"/>
  <c r="J113"/>
  <c r="J275"/>
  <c r="J323"/>
  <c r="J56"/>
  <c r="J156"/>
  <c r="J296"/>
  <c r="J44"/>
  <c r="J300"/>
  <c r="J253"/>
  <c r="J298"/>
  <c r="J327"/>
  <c r="J223"/>
  <c r="J241"/>
  <c r="J65"/>
  <c r="J149"/>
  <c r="J183"/>
  <c r="J145"/>
  <c r="J68"/>
  <c r="J197"/>
  <c r="J283"/>
  <c r="J164"/>
  <c r="J237"/>
  <c r="J262"/>
  <c r="J277"/>
  <c r="J142"/>
  <c r="J313"/>
  <c r="J243"/>
  <c r="J70"/>
  <c r="J64"/>
  <c r="J90"/>
  <c r="J39"/>
  <c r="J123"/>
  <c r="J353"/>
  <c r="J177"/>
  <c r="J270"/>
  <c r="J166"/>
  <c r="J221"/>
  <c r="J218"/>
  <c r="J167"/>
  <c r="J362"/>
  <c r="J126"/>
  <c r="J305"/>
  <c r="J17"/>
  <c r="J324"/>
  <c r="J254"/>
  <c r="J121"/>
  <c r="J193"/>
  <c r="J299"/>
  <c r="J80"/>
  <c r="J337"/>
  <c r="J347"/>
  <c r="J161"/>
  <c r="J359"/>
  <c r="J202"/>
  <c r="J127"/>
  <c r="J278"/>
  <c r="J172"/>
  <c r="J329"/>
  <c r="J279"/>
  <c r="J25"/>
  <c r="J322"/>
  <c r="J309"/>
  <c r="J74"/>
  <c r="J245"/>
  <c r="J213"/>
  <c r="J105"/>
  <c r="J295"/>
  <c r="J45"/>
  <c r="J339"/>
  <c r="J198"/>
  <c r="J81"/>
  <c r="J328"/>
  <c r="J272"/>
  <c r="J148"/>
  <c r="J96"/>
  <c r="J78"/>
  <c r="J104"/>
  <c r="J150"/>
  <c r="J133"/>
  <c r="J320"/>
  <c r="J352"/>
  <c r="J242"/>
  <c r="J209"/>
  <c r="J258"/>
  <c r="J141"/>
  <c r="J260"/>
  <c r="J276"/>
  <c r="J114"/>
  <c r="J118"/>
  <c r="J130"/>
  <c r="J163"/>
  <c r="J325"/>
  <c r="J211"/>
  <c r="J225"/>
  <c r="J344"/>
  <c r="J165"/>
  <c r="J13"/>
  <c r="J256"/>
  <c r="J159"/>
  <c r="J112"/>
  <c r="J251"/>
  <c r="J263"/>
  <c r="J119"/>
  <c r="J212"/>
  <c r="J157"/>
  <c r="J342"/>
  <c r="J217"/>
  <c r="J261"/>
  <c r="J361"/>
  <c r="J72"/>
  <c r="J354"/>
  <c r="J52"/>
  <c r="J168"/>
  <c r="J252"/>
  <c r="J188"/>
  <c r="J153"/>
  <c r="J107"/>
  <c r="J171"/>
  <c r="J160"/>
  <c r="J40"/>
  <c r="J348"/>
  <c r="J355"/>
  <c r="J176"/>
  <c r="J11"/>
  <c r="J97"/>
  <c r="J100"/>
  <c r="J187"/>
  <c r="J340"/>
  <c r="J238"/>
  <c r="J93"/>
  <c r="J47"/>
  <c r="J304"/>
  <c r="J138"/>
  <c r="J60"/>
  <c r="J312"/>
  <c r="J115"/>
  <c r="J136"/>
  <c r="J124"/>
  <c r="J356"/>
  <c r="J351"/>
  <c r="J335"/>
  <c r="J67"/>
  <c r="J155"/>
  <c r="J186"/>
  <c r="J144"/>
  <c r="J169"/>
  <c r="J255"/>
  <c r="J334"/>
  <c r="J117"/>
  <c r="J189"/>
  <c r="J132"/>
  <c r="J43"/>
  <c r="J284"/>
  <c r="J139"/>
  <c r="J239"/>
  <c r="J182"/>
  <c r="J51"/>
  <c r="J22"/>
  <c r="J94"/>
  <c r="J146"/>
  <c r="J266"/>
  <c r="J92"/>
  <c r="J194"/>
  <c r="J257"/>
  <c r="J207"/>
  <c r="J341"/>
  <c r="J191"/>
  <c r="J282"/>
  <c r="J10"/>
  <c r="J35"/>
  <c r="J32"/>
  <c r="J349"/>
  <c r="J38"/>
  <c r="J62"/>
  <c r="J37"/>
  <c r="J46"/>
  <c r="J249"/>
  <c r="J199"/>
  <c r="J82"/>
  <c r="J53"/>
  <c r="J31"/>
  <c r="J303"/>
  <c r="J173"/>
  <c r="J162"/>
  <c r="J338"/>
  <c r="J184"/>
  <c r="J135"/>
  <c r="J54"/>
  <c r="J15"/>
  <c r="J75"/>
  <c r="J76"/>
  <c r="J158"/>
  <c r="J200"/>
  <c r="J240"/>
  <c r="J73"/>
  <c r="J228"/>
  <c r="J30"/>
  <c r="J77"/>
  <c r="J179"/>
  <c r="J71"/>
  <c r="J61"/>
  <c r="J281"/>
  <c r="J34"/>
  <c r="J346"/>
  <c r="J120"/>
  <c r="J315"/>
  <c r="J292"/>
  <c r="J287"/>
  <c r="J259"/>
  <c r="J293"/>
  <c r="J236"/>
  <c r="J18"/>
  <c r="J248"/>
  <c r="J274"/>
  <c r="J88"/>
  <c r="J116"/>
  <c r="J170"/>
  <c r="J318"/>
  <c r="J12"/>
  <c r="J42"/>
  <c r="J63"/>
  <c r="J101"/>
  <c r="J233"/>
  <c r="J206"/>
  <c r="J154"/>
  <c r="J19"/>
  <c r="J226"/>
  <c r="J84"/>
  <c r="J330"/>
  <c r="J286"/>
  <c r="J232"/>
  <c r="J311"/>
  <c r="J331"/>
  <c r="J326"/>
  <c r="J268"/>
  <c r="J23"/>
  <c r="J151"/>
  <c r="J227"/>
  <c r="J59"/>
  <c r="J178"/>
  <c r="J210"/>
  <c r="J175"/>
  <c r="J16"/>
  <c r="J125"/>
  <c r="J131"/>
  <c r="J222"/>
  <c r="J201"/>
  <c r="J205"/>
  <c r="J20"/>
  <c r="J192"/>
  <c r="J143"/>
  <c r="J203"/>
  <c r="J247"/>
  <c r="J216"/>
  <c r="J301"/>
  <c r="J83"/>
  <c r="J99"/>
  <c r="J89"/>
  <c r="J317"/>
  <c r="J343"/>
  <c r="J208"/>
  <c r="J91"/>
  <c r="J152"/>
  <c r="J190"/>
  <c r="J269"/>
  <c r="J195"/>
  <c r="J267"/>
  <c r="J33"/>
  <c r="J108"/>
  <c r="J185"/>
  <c r="J360"/>
  <c r="J50"/>
  <c r="J58"/>
  <c r="J220"/>
  <c r="J41"/>
  <c r="J289"/>
  <c r="J319"/>
  <c r="J147"/>
  <c r="J280"/>
  <c r="J314"/>
  <c r="J265"/>
  <c r="J332"/>
  <c r="J204"/>
  <c r="J214"/>
  <c r="J358"/>
  <c r="J85"/>
  <c r="J29"/>
  <c r="J366"/>
  <c r="J364"/>
  <c r="J110"/>
  <c r="J290"/>
  <c r="J219"/>
  <c r="J297"/>
  <c r="J288"/>
  <c r="J137"/>
  <c r="J302"/>
  <c r="J128"/>
  <c r="J55"/>
  <c r="J273"/>
  <c r="J246"/>
  <c r="J106"/>
  <c r="J231"/>
  <c r="J291"/>
  <c r="J363"/>
  <c r="J316"/>
  <c r="J9"/>
  <c r="J69"/>
  <c r="J66"/>
  <c r="J234"/>
  <c r="J271"/>
  <c r="J174"/>
  <c r="J357"/>
  <c r="J109"/>
  <c r="J57"/>
  <c r="J235"/>
  <c r="J294"/>
  <c r="J180"/>
  <c r="J21"/>
  <c r="J333"/>
  <c r="J196"/>
  <c r="J224"/>
  <c r="J244"/>
  <c r="J181"/>
  <c r="J49"/>
  <c r="J86"/>
  <c r="J98"/>
  <c r="J28"/>
  <c r="J129"/>
  <c r="J122"/>
  <c r="J250"/>
  <c r="J48"/>
  <c r="J27"/>
  <c r="J24"/>
  <c r="J264"/>
  <c r="J285"/>
  <c r="J307"/>
  <c r="J95"/>
  <c r="J229"/>
  <c r="J14"/>
  <c r="J87"/>
  <c r="J36"/>
  <c r="J308"/>
  <c r="J140"/>
  <c r="J215"/>
  <c r="J310"/>
  <c r="J79"/>
  <c r="J103"/>
  <c r="J134"/>
  <c r="J306"/>
  <c r="J345"/>
  <c r="J230"/>
  <c r="J321"/>
  <c r="J336"/>
  <c r="J111"/>
  <c r="J26"/>
  <c r="L8" i="7"/>
  <c r="L48" s="1"/>
  <c r="M8"/>
  <c r="M48" s="1"/>
  <c r="O8"/>
  <c r="N8"/>
  <c r="N48" s="1"/>
  <c r="I8"/>
  <c r="E8"/>
  <c r="K8"/>
  <c r="F8"/>
  <c r="F48" s="1"/>
  <c r="P8"/>
  <c r="G8"/>
  <c r="G48" s="1"/>
  <c r="J8"/>
  <c r="J48" s="1"/>
  <c r="H8"/>
  <c r="H48" s="1"/>
  <c r="C47"/>
  <c r="E48" l="1"/>
  <c r="E47" s="1"/>
  <c r="E49" s="1"/>
  <c r="I48"/>
  <c r="I47" s="1"/>
  <c r="K48"/>
  <c r="K47" s="1"/>
  <c r="P48"/>
  <c r="P47" s="1"/>
  <c r="N47"/>
  <c r="J47"/>
  <c r="O48"/>
  <c r="O47" s="1"/>
  <c r="H47"/>
  <c r="M47"/>
  <c r="L47"/>
  <c r="F47"/>
  <c r="G47"/>
  <c r="E50" l="1"/>
  <c r="F50" s="1"/>
  <c r="G50" s="1"/>
  <c r="H50" s="1"/>
  <c r="I50" s="1"/>
  <c r="J50" s="1"/>
  <c r="K50" s="1"/>
  <c r="L50" s="1"/>
  <c r="M50" s="1"/>
  <c r="N50" s="1"/>
  <c r="O50" s="1"/>
  <c r="P50" s="1"/>
  <c r="F49"/>
  <c r="G49" s="1"/>
  <c r="H49" s="1"/>
  <c r="I49" s="1"/>
  <c r="J49" s="1"/>
  <c r="K49" s="1"/>
  <c r="L49" s="1"/>
  <c r="M49" s="1"/>
  <c r="N49" s="1"/>
  <c r="O49" s="1"/>
  <c r="P49" s="1"/>
</calcChain>
</file>

<file path=xl/sharedStrings.xml><?xml version="1.0" encoding="utf-8"?>
<sst xmlns="http://schemas.openxmlformats.org/spreadsheetml/2006/main" count="17338" uniqueCount="2140">
  <si>
    <t>Bancos</t>
  </si>
  <si>
    <t>B.D.I.</t>
  </si>
  <si>
    <t>Encargos Sociais</t>
  </si>
  <si>
    <t>24,21%</t>
  </si>
  <si>
    <t>Não Desonerado: embutido nos preços unitário dos insumos de mão de obra, de acordo com as bases.</t>
  </si>
  <si>
    <t>Item</t>
  </si>
  <si>
    <t>Código</t>
  </si>
  <si>
    <t>Banco</t>
  </si>
  <si>
    <t>Descrição</t>
  </si>
  <si>
    <t>Und</t>
  </si>
  <si>
    <t>Quant.</t>
  </si>
  <si>
    <t>Valor Unit</t>
  </si>
  <si>
    <t>Valor Unit com BDI</t>
  </si>
  <si>
    <t>Total</t>
  </si>
  <si>
    <t>Peso (%)</t>
  </si>
  <si>
    <t xml:space="preserve"> 1 </t>
  </si>
  <si>
    <t>SERVIÇOS PRELIMINARES</t>
  </si>
  <si>
    <t xml:space="preserve"> 1.1 </t>
  </si>
  <si>
    <t xml:space="preserve"> ED-16660 </t>
  </si>
  <si>
    <t>SETOP</t>
  </si>
  <si>
    <t>m²</t>
  </si>
  <si>
    <t xml:space="preserve"> 1.2 </t>
  </si>
  <si>
    <t xml:space="preserve"> 01.02.11 </t>
  </si>
  <si>
    <t>SUDECAP</t>
  </si>
  <si>
    <t>BARRACAO DE OBRA - AREA COBERTA EM TELHA ONDULADA DE FIBROCIMENTO 4MM</t>
  </si>
  <si>
    <t xml:space="preserve"> 1.3 </t>
  </si>
  <si>
    <t xml:space="preserve"> 01.04.02 </t>
  </si>
  <si>
    <t>M</t>
  </si>
  <si>
    <t xml:space="preserve"> 1.4 </t>
  </si>
  <si>
    <t xml:space="preserve"> 01.04.09 </t>
  </si>
  <si>
    <t>TAPUME PADRAO SUDECAP (TIPO I, II E III) - TELA-TAPUME DE POLIPROPILENO H= 1,20 M, INCL. BASE</t>
  </si>
  <si>
    <t xml:space="preserve"> 1.5 </t>
  </si>
  <si>
    <t xml:space="preserve"> 01.04.10 </t>
  </si>
  <si>
    <t>TAPUME PADRAO SUDECAP (TIPO I, II E III) - PROTEÇAO COM FITA ZEBRADA AMARELA L=7CM E PEÇA 7X7</t>
  </si>
  <si>
    <t xml:space="preserve"> 1.6 </t>
  </si>
  <si>
    <t xml:space="preserve"> 01.04.11 </t>
  </si>
  <si>
    <t>TAPUME PADRAO SUDECAP (TIPO I, II E III) - FITA ZEBRADA AMARELA PARA SINALIZAÇAO L= 7CM</t>
  </si>
  <si>
    <t xml:space="preserve"> 1.7 </t>
  </si>
  <si>
    <t xml:space="preserve"> 01.06.01 </t>
  </si>
  <si>
    <t>INSTALAÇAO PROVISORIA - CONCESSIONARIA - PADRÃO CEMIG PROVISÓRIO TIPO C3, DEMANDA PROVÁVEL DE 23,1 ATÉ 27,0KW (3F+N)</t>
  </si>
  <si>
    <t>UN</t>
  </si>
  <si>
    <t xml:space="preserve"> 1.8 </t>
  </si>
  <si>
    <t xml:space="preserve"> 01.06.05 </t>
  </si>
  <si>
    <t>INSTALAÇAO PROVISORIA - CONCESSIONARIA - PADRAO COPASA - KIT CAVALTE METAL E REGISTRO 3/4"</t>
  </si>
  <si>
    <t xml:space="preserve"> 1.9 </t>
  </si>
  <si>
    <t xml:space="preserve"> 01.09.03 </t>
  </si>
  <si>
    <t>CONTAINER 6,0X2,30X2,82 M COM ISOLAMENTO TERMICO - ESCRITORIO COM AR CONDICIONADO E SANITARIO</t>
  </si>
  <si>
    <t>MES</t>
  </si>
  <si>
    <t xml:space="preserve"> 1.10 </t>
  </si>
  <si>
    <t xml:space="preserve"> 01.09.07 </t>
  </si>
  <si>
    <t>CONTAINER 6,0X2,30X2,82 M COM ISOLAMENTO TERMICO - VESTIARIO 4 CHUV. 3 SANIT. 1LAVAT. 1 MICT.</t>
  </si>
  <si>
    <t xml:space="preserve"> 1.11 </t>
  </si>
  <si>
    <t xml:space="preserve"> 01.09.09 </t>
  </si>
  <si>
    <t>CONTAINER 6,0X2,30X2,82 M COM ISOLAMENTO TERMICO - REFEITORIO</t>
  </si>
  <si>
    <t xml:space="preserve"> 1.12 </t>
  </si>
  <si>
    <t xml:space="preserve"> 01.09.10 </t>
  </si>
  <si>
    <t>CONTAINER 6,0X2,30X2,82 M COM ISOLAMENTO TERMICO - DEPOSITO E FERRAMENTARIA COM LAVATORIO</t>
  </si>
  <si>
    <t xml:space="preserve"> 1.13 </t>
  </si>
  <si>
    <t xml:space="preserve"> 01.09.01 </t>
  </si>
  <si>
    <t>CONTAINER 6,0X2,30X2,82 M COM ISOLAMENTO TERMICO - MOBILIZACAO DE CONTAINER</t>
  </si>
  <si>
    <t xml:space="preserve"> 1.14 </t>
  </si>
  <si>
    <t xml:space="preserve"> 01.09.11 </t>
  </si>
  <si>
    <t>CONTAINER 6,0X2,30X2,82 M COM ISOLAMENTO TERMICO - DESMOBILIZAÇÃO DE CONTAINER</t>
  </si>
  <si>
    <t xml:space="preserve"> 1.15 </t>
  </si>
  <si>
    <t xml:space="preserve"> 01.10.01 </t>
  </si>
  <si>
    <t>BANHEIRO QUIMICO - BANHEIRO QUIMICO 110X120X230CM COM MANUTENCAO</t>
  </si>
  <si>
    <t xml:space="preserve"> 1.16 </t>
  </si>
  <si>
    <t xml:space="preserve"> 01.11.01 </t>
  </si>
  <si>
    <t>SINALIZAÇAO - PLACA 1,0X0,60M DUPLA FACE CH.GALV. 26 EM CAVALETE</t>
  </si>
  <si>
    <t>UNMES</t>
  </si>
  <si>
    <t xml:space="preserve"> 1.17 </t>
  </si>
  <si>
    <t xml:space="preserve"> 01.11.03 </t>
  </si>
  <si>
    <t>SINALIZAÇAO - PLACA 0,50X0,50M DUPLA FACE CH.GALV.22 EM CAVALETE</t>
  </si>
  <si>
    <t xml:space="preserve"> 1.18 </t>
  </si>
  <si>
    <t xml:space="preserve"> 01.11.04 </t>
  </si>
  <si>
    <t>SINALIZAÇAO - PLACA 0,50X0,50M CH.GALV.22 CAVALETE METALON 20X20</t>
  </si>
  <si>
    <t xml:space="preserve"> 1.19 </t>
  </si>
  <si>
    <t xml:space="preserve"> CPU-1003 </t>
  </si>
  <si>
    <t>Próprio</t>
  </si>
  <si>
    <t>SINALIZAÇÃO PROVISÓRIA COM CONE EM PVC H= 75 CM - MENSAL</t>
  </si>
  <si>
    <t>UN/MÊS</t>
  </si>
  <si>
    <t xml:space="preserve"> 1.20 </t>
  </si>
  <si>
    <t xml:space="preserve"> CPU-1004 </t>
  </si>
  <si>
    <t xml:space="preserve"> 1.21 </t>
  </si>
  <si>
    <t xml:space="preserve"> 01.11.07 </t>
  </si>
  <si>
    <t xml:space="preserve"> 1.22 </t>
  </si>
  <si>
    <t xml:space="preserve"> 01.11.06 </t>
  </si>
  <si>
    <t xml:space="preserve"> 1.23 </t>
  </si>
  <si>
    <t xml:space="preserve"> 01.11.08 </t>
  </si>
  <si>
    <t xml:space="preserve"> 1.24 </t>
  </si>
  <si>
    <t xml:space="preserve"> 01.11.05 </t>
  </si>
  <si>
    <t>SINALIZAÇAO - FAIXA 6,0X0,80M TECIDO MORIM SUPORTE EM EUCALIPTO</t>
  </si>
  <si>
    <t xml:space="preserve"> 2 </t>
  </si>
  <si>
    <t xml:space="preserve"> 2.1 </t>
  </si>
  <si>
    <t xml:space="preserve"> 02.11.07 </t>
  </si>
  <si>
    <t>DEMOLIÇAO DE PASSEIO E PAVIMENTO - DE REVESTIMENTO ASFALTICO COM EQUIP. PNEUMATICO</t>
  </si>
  <si>
    <t xml:space="preserve"> 02.11.05 </t>
  </si>
  <si>
    <t>DEMOLIÇAO DE PASSEIO E PAVIMENTO - MANUAL DE ALVENARIA POLIEDRICA</t>
  </si>
  <si>
    <t xml:space="preserve"> 02.11.02 </t>
  </si>
  <si>
    <t>DEMOLIÇAO DE PASSEIO E PAVIMENTO - PASSEIO OU LAJE DE CONCRETO C/ EQUIP. PNEUMATICO</t>
  </si>
  <si>
    <t xml:space="preserve"> 02.11.01 </t>
  </si>
  <si>
    <t>DEMOLIÇAO DE PASSEIO E PAVIMENTO - PASSEIO OU LAJE DE CONCRETO MANUALMENTE</t>
  </si>
  <si>
    <t xml:space="preserve"> 02.12.01 </t>
  </si>
  <si>
    <t>CORTE MECANICO EM CONCRETO/ASFALTO - CORTE MECAN. C/ SERRA CIRCULAR EM CONCRETO/ASFALTO</t>
  </si>
  <si>
    <t xml:space="preserve"> 96001 </t>
  </si>
  <si>
    <t>SINAPI</t>
  </si>
  <si>
    <t>FRESAGEM DE PAVIMENTO ASFÁLTICO (PROFUNDIDADE ATÉ 5,0 CM) - EXCLUSIVE TRANSPORTE. AF_11/2019</t>
  </si>
  <si>
    <t xml:space="preserve"> 02.15.01 </t>
  </si>
  <si>
    <t>REMOÇAO DE MEIO-FIO - PREMOLDADO DE CONCRETO</t>
  </si>
  <si>
    <t>REMOÇAO E REASSENTAMENTO DE MEIO-FIO - PREMOLDADO DE CONCRETO</t>
  </si>
  <si>
    <t xml:space="preserve"> CPU-1000 </t>
  </si>
  <si>
    <t>REMOÇÃO DE BOCA DE LOBO SIMPLES</t>
  </si>
  <si>
    <t xml:space="preserve"> 02.26.01 </t>
  </si>
  <si>
    <t>TRANSPORTE DE MATERIAL DEMOLIDO EM CARRINHO DE MAO - DMT &lt;= 50,0 M</t>
  </si>
  <si>
    <t>m³</t>
  </si>
  <si>
    <t xml:space="preserve"> 02.27.01 </t>
  </si>
  <si>
    <t xml:space="preserve"> 02.27.02 </t>
  </si>
  <si>
    <t>CARGA DE MATERIAL DEMOLIDO SOBRE CAMINHAO - MECANICA</t>
  </si>
  <si>
    <t xml:space="preserve"> 02.28.04 </t>
  </si>
  <si>
    <t>TRANSPORTE DE MATERIAL DEMOLIDO EM CAMINHAO - DMT  &gt; 5 KM</t>
  </si>
  <si>
    <t>M3KM</t>
  </si>
  <si>
    <t xml:space="preserve"> 3 </t>
  </si>
  <si>
    <t>TRABALHOS EM TERRA</t>
  </si>
  <si>
    <t xml:space="preserve"> 3.1 </t>
  </si>
  <si>
    <t xml:space="preserve"> 03.05.01 </t>
  </si>
  <si>
    <t>ESCAVAÇAO E CARGA MECANIZADA - EM MATERIAL DE 1ª CATEGORIA</t>
  </si>
  <si>
    <t xml:space="preserve"> 03.05.02 </t>
  </si>
  <si>
    <t>ESCAVAÇAO E CARGA MECANIZADA - EM MATERIAL DE 2ª CATEGORIA</t>
  </si>
  <si>
    <t xml:space="preserve"> 03.12.01 </t>
  </si>
  <si>
    <t>CARGA DE MATERIAL DE QQUER NATUREZA SOBRE CAMINHAO - MANUAL</t>
  </si>
  <si>
    <t xml:space="preserve"> 03.12.03 </t>
  </si>
  <si>
    <t>CARGA DE MATERIAL DE QQUER NATUREZA SOBRE CAMINHAO - MECANICA</t>
  </si>
  <si>
    <t xml:space="preserve"> 03.13.04 </t>
  </si>
  <si>
    <t>TRANSPORTE DE MATERIAL DE QUALQUER NATUREZA - DMT  &gt; 5 KM</t>
  </si>
  <si>
    <t xml:space="preserve"> 03.15.01 </t>
  </si>
  <si>
    <t>ATERRO COMPACTADO - COM ROLO VIBRATORIO</t>
  </si>
  <si>
    <t xml:space="preserve"> 03.15.02 </t>
  </si>
  <si>
    <t>ATERRO COMPACTADO - COM PLACA VIBRATORIA</t>
  </si>
  <si>
    <t xml:space="preserve"> 03.23.01 </t>
  </si>
  <si>
    <t>REGULARIZAÇAO E COMPACTAÇAO DE TERRENO - MANUAL, COM SOQUETE</t>
  </si>
  <si>
    <t xml:space="preserve"> 03.23.03 </t>
  </si>
  <si>
    <t>REGULARIZAÇAO E COMPACTAÇAO DE TERRENO - COM PLACA VIBRATORIA</t>
  </si>
  <si>
    <t xml:space="preserve"> 03.23.05 </t>
  </si>
  <si>
    <t>REGULARIZAÇAO E COMPACTAÇAO DE TERRENO - COM ROLO VIBRATORIO</t>
  </si>
  <si>
    <t xml:space="preserve"> 4 </t>
  </si>
  <si>
    <t>DRENAGEM</t>
  </si>
  <si>
    <t xml:space="preserve"> 4.1 </t>
  </si>
  <si>
    <t xml:space="preserve"> 05.01.01 </t>
  </si>
  <si>
    <t>ENROCAMENTO COM PEDRA DE MAO - JOGADA</t>
  </si>
  <si>
    <t>T</t>
  </si>
  <si>
    <t xml:space="preserve"> 4.2 </t>
  </si>
  <si>
    <t xml:space="preserve"> 05.01.02 </t>
  </si>
  <si>
    <t>ENROCAMENTO COM PEDRA DE MAO - ARRUMADA</t>
  </si>
  <si>
    <t xml:space="preserve"> 4.3 </t>
  </si>
  <si>
    <t xml:space="preserve"> 05.09.02 </t>
  </si>
  <si>
    <t>FORNECIMENTO E LANÇAMENTO DE MATERIAL DRENANTE - BRITA</t>
  </si>
  <si>
    <t xml:space="preserve"> 4.4 </t>
  </si>
  <si>
    <t xml:space="preserve"> 20.10.03 </t>
  </si>
  <si>
    <t>TRANSPORTE DE MATERIAL DE QUALQUER NATUREZA - DMT &gt; 10KM</t>
  </si>
  <si>
    <t>TxKM</t>
  </si>
  <si>
    <t xml:space="preserve"> 4.5 </t>
  </si>
  <si>
    <t xml:space="preserve"> 19.30.05 </t>
  </si>
  <si>
    <t>SARJETA - PADRAO SUDECAP - TIPO B - (50X10)CM - DES-R01</t>
  </si>
  <si>
    <t xml:space="preserve"> 4.6 </t>
  </si>
  <si>
    <t xml:space="preserve"> 19.13.02 </t>
  </si>
  <si>
    <t>CONJUNTO QUADRO E GRELHA PARA BOCA DE LOBO - TIPO B (CONCRETO) - PADRAO SUDECAP</t>
  </si>
  <si>
    <t xml:space="preserve"> 4.7 </t>
  </si>
  <si>
    <t xml:space="preserve"> 19.14.02 </t>
  </si>
  <si>
    <t>CANTONEIRA PARA BOCA DE LOBO - TIPO B (CONCRETO) - PADRAO SUDECAP</t>
  </si>
  <si>
    <t xml:space="preserve"> 4.8 </t>
  </si>
  <si>
    <t xml:space="preserve"> 19.12.01 </t>
  </si>
  <si>
    <t>ALTEAMENTO DE CAIXA PARA BOCA DE LOBO - SIMPLES</t>
  </si>
  <si>
    <t xml:space="preserve"> 4.9 </t>
  </si>
  <si>
    <t xml:space="preserve"> 19.12.02 </t>
  </si>
  <si>
    <t>ALTEAMENTO DE CAIXA PARA BOCA DE LOBO - DUPLA</t>
  </si>
  <si>
    <t xml:space="preserve"> 4.10 </t>
  </si>
  <si>
    <t xml:space="preserve"> 19.22.03 </t>
  </si>
  <si>
    <t>TAMPAO DE POÇO DE VISITA - REBAIXAMENTO DE TAMPAO DE PV EM ATE 20 CM</t>
  </si>
  <si>
    <t xml:space="preserve"> 4.11 </t>
  </si>
  <si>
    <t xml:space="preserve"> 19.22.04 </t>
  </si>
  <si>
    <t>TAMPAO DE POÇO DE VISITA - ALTEAMENTO DE TAMPAO DE PV EM ATE 20 CM</t>
  </si>
  <si>
    <t xml:space="preserve"> 5 </t>
  </si>
  <si>
    <t>PAVIMENTAÇÃO</t>
  </si>
  <si>
    <t xml:space="preserve"> 5.1 </t>
  </si>
  <si>
    <t xml:space="preserve"> 20.01.01 </t>
  </si>
  <si>
    <t>REGULARIZAÇAO - REGULARIZAÇAO E COMPACTAÇAO DO SUBLEITO</t>
  </si>
  <si>
    <t xml:space="preserve"> 5.2 </t>
  </si>
  <si>
    <t>SUB-BASE ESTAB. GRANUL. ENERGIA PROCTOR INTERMED. - COM BRITA BICA CORRIDA (AGREGADO DE PEDREIRA)</t>
  </si>
  <si>
    <t xml:space="preserve"> 5.3 </t>
  </si>
  <si>
    <t>BASE ESTAB. GRANUL.COMPACT.ENERG.PROCTOR INTERMED. - COM BRITA BICA CORRIDA (AGREGADO DE PEDREIRA)</t>
  </si>
  <si>
    <t xml:space="preserve"> 5.4 </t>
  </si>
  <si>
    <t xml:space="preserve"> 5.5 </t>
  </si>
  <si>
    <t xml:space="preserve"> 5.6 </t>
  </si>
  <si>
    <t xml:space="preserve"> 20.12.01 </t>
  </si>
  <si>
    <t>PINTURA - PINTURA DE LIGAÇAO COM RR-1C</t>
  </si>
  <si>
    <t xml:space="preserve"> 5.7 </t>
  </si>
  <si>
    <t xml:space="preserve"> 5.8 </t>
  </si>
  <si>
    <t xml:space="preserve"> 5.9 </t>
  </si>
  <si>
    <t xml:space="preserve"> 5.10 </t>
  </si>
  <si>
    <t xml:space="preserve"> 5.11 </t>
  </si>
  <si>
    <t xml:space="preserve"> 6 </t>
  </si>
  <si>
    <t xml:space="preserve"> 6.1 </t>
  </si>
  <si>
    <t xml:space="preserve"> 6.2 </t>
  </si>
  <si>
    <t>KG</t>
  </si>
  <si>
    <t xml:space="preserve"> 6.3 </t>
  </si>
  <si>
    <t xml:space="preserve"> 6.4 </t>
  </si>
  <si>
    <t xml:space="preserve"> 40.10.23 </t>
  </si>
  <si>
    <t xml:space="preserve"> 6.5 </t>
  </si>
  <si>
    <t xml:space="preserve"> 6.6 </t>
  </si>
  <si>
    <t xml:space="preserve"> 6.7 </t>
  </si>
  <si>
    <t xml:space="preserve"> 06.09.25 </t>
  </si>
  <si>
    <t xml:space="preserve"> 6.8 </t>
  </si>
  <si>
    <t xml:space="preserve"> 6.9 </t>
  </si>
  <si>
    <t>PASSEIOS - DE CONCRETO 15 MPA E=6CM JUNTA SECA 3M MANUAL</t>
  </si>
  <si>
    <t>PASSEIOS - CONCRETO &gt;=20MPA USINADO E=8CM MECANIZ.(INCL.TELA)</t>
  </si>
  <si>
    <t xml:space="preserve"> 21.30.07 </t>
  </si>
  <si>
    <t>GRAMACAO, INCLUSIVE PLANTIO - GRAMA ESMERALDA - WILD ZOYSIA</t>
  </si>
  <si>
    <t>PISO PODOTÁTIL DE CONCRETO, ALERTA, APLICADO EM PISO (40X40CM) COM JUNTA SECA, COR VERMELHO/AMARELO, ASSENTAMENTO COM ARGAMASSA INDUSTRIALIZADA, INCLUSIVE FORNECIMENTO E INSTALAÇÃO</t>
  </si>
  <si>
    <t>PISO PODOTÁTIL DE CONCRETO, DIRECIONAL, APLICADO EM PISO (40X40CM) COM JUNTA SECA, COR VERMELHO/AMARELO, ASSENTAMENTO COM ARGAMASSA INDUSTRIALIZADA, INCLUSIVE FORNECIMENTO E INSTALAÇÃO</t>
  </si>
  <si>
    <t xml:space="preserve"> 7 </t>
  </si>
  <si>
    <t>EQUIPAMENTOS</t>
  </si>
  <si>
    <t xml:space="preserve"> 7.1 </t>
  </si>
  <si>
    <t xml:space="preserve"> 50.10.08 </t>
  </si>
  <si>
    <t>CAMINHAO, CARROCERIA E CAVALO MECANICO - CHP/CAMINHAO BASCULANTE FORD 1317 WE</t>
  </si>
  <si>
    <t>H</t>
  </si>
  <si>
    <t xml:space="preserve"> 7.2 </t>
  </si>
  <si>
    <t xml:space="preserve"> 50.10.12 </t>
  </si>
  <si>
    <t>CAMINHAO, CARROCERIA E CAVALO MECANICO - CHP/CAMINHAO BASCULANTE FORD 1519</t>
  </si>
  <si>
    <t xml:space="preserve"> 7.3 </t>
  </si>
  <si>
    <t xml:space="preserve"> 50.10.36 </t>
  </si>
  <si>
    <t>CAMINHAO, CARROCERIA E CAVALO MECANICO - CHP/CAMINHAO TANQUE FORD 1317 WE, 6.000L</t>
  </si>
  <si>
    <t xml:space="preserve"> 7.4 </t>
  </si>
  <si>
    <t xml:space="preserve"> 50.10.50 </t>
  </si>
  <si>
    <t xml:space="preserve"> 7.5 </t>
  </si>
  <si>
    <t xml:space="preserve"> 50.20.06 </t>
  </si>
  <si>
    <t xml:space="preserve"> 7.6 </t>
  </si>
  <si>
    <t xml:space="preserve"> 50.20.18 </t>
  </si>
  <si>
    <t xml:space="preserve"> 7.7 </t>
  </si>
  <si>
    <t xml:space="preserve"> 50.32.08 </t>
  </si>
  <si>
    <t xml:space="preserve"> 7.8 </t>
  </si>
  <si>
    <t xml:space="preserve"> CPU-998 </t>
  </si>
  <si>
    <t>VG</t>
  </si>
  <si>
    <t xml:space="preserve"> 8 </t>
  </si>
  <si>
    <t>VEÍCULOS</t>
  </si>
  <si>
    <t xml:space="preserve"> 8.1 </t>
  </si>
  <si>
    <t xml:space="preserve"> CPU-999 </t>
  </si>
  <si>
    <t>LOCACAO VEICULO POPULAR MOTOR 1.0 C/ AR E SEGURO COM COMBUSTÍVEL</t>
  </si>
  <si>
    <t>MÊS</t>
  </si>
  <si>
    <t xml:space="preserve"> 9 </t>
  </si>
  <si>
    <t>SERVIÇOS TÉCNICOS</t>
  </si>
  <si>
    <t xml:space="preserve"> 9.1 </t>
  </si>
  <si>
    <t xml:space="preserve"> CPU-994 </t>
  </si>
  <si>
    <t>EQUIPE DE TOPOGRAFIA</t>
  </si>
  <si>
    <t xml:space="preserve"> 9.2 </t>
  </si>
  <si>
    <t xml:space="preserve"> 10 </t>
  </si>
  <si>
    <t>ADMINISTRAÇÃO LOCAL</t>
  </si>
  <si>
    <t xml:space="preserve"> 10.1 </t>
  </si>
  <si>
    <t>ADMINISTRAÇÃO LOCAL ACÓRDÃO TCU Nº 2622/2013 - ADOTADO QUARTIL MÉDIO 6,99% - LIMITES ENTRE 1,98% E 10,68%</t>
  </si>
  <si>
    <t>PREFEITURA MUNICIPAL DE SANTA LUZIA</t>
  </si>
  <si>
    <t xml:space="preserve">PLANILHA ORÇAMENTÁRIA </t>
  </si>
  <si>
    <t>TOTAL GERAL</t>
  </si>
  <si>
    <t>Objeto:</t>
  </si>
  <si>
    <t>Tipo</t>
  </si>
  <si>
    <t>Composição</t>
  </si>
  <si>
    <t>Insumo</t>
  </si>
  <si>
    <t>Serviços</t>
  </si>
  <si>
    <t>BARRACAO DE OBRA</t>
  </si>
  <si>
    <t xml:space="preserve"> 55.10.50 </t>
  </si>
  <si>
    <t>CARPINTEIRO</t>
  </si>
  <si>
    <t>Mão de Obra</t>
  </si>
  <si>
    <t xml:space="preserve"> 55.10.88 </t>
  </si>
  <si>
    <t>SERVENTE</t>
  </si>
  <si>
    <t xml:space="preserve"> 71.04.08 </t>
  </si>
  <si>
    <t>PECA DE MADEIRA DE PINUS 5,5X5,5 CM</t>
  </si>
  <si>
    <t>Material</t>
  </si>
  <si>
    <t xml:space="preserve"> 71.01.05 </t>
  </si>
  <si>
    <t>TABUA DE MADEIRA APARELHADA *2,5 X 25* CM, MACARANDUBA, ANGELIM OU EQUIVALENTE DA REGIAO</t>
  </si>
  <si>
    <t xml:space="preserve"> 67.20.26 </t>
  </si>
  <si>
    <t>PARAFUSO ZINCADO ROSCA SOBERBA, CABECA SEXTAVADA, 5/16 " X 110 MM, PARA FIXACAO DE TELHA EM MADEIRA</t>
  </si>
  <si>
    <t xml:space="preserve"> 67.02.10 </t>
  </si>
  <si>
    <t>TELHA DE FIBROCIMENTO ONDULADA E = 4 MM, DE 2,44 X 0,50 M (SEM AMIANTO)</t>
  </si>
  <si>
    <t xml:space="preserve"> 77.05.51 </t>
  </si>
  <si>
    <t>PREGO DE ACO POLIDO COM CABECA 18 X 30 (2 3/4 X 10)</t>
  </si>
  <si>
    <t>TAPUME PADRAO SUDECAP (TIPO I, II E III)</t>
  </si>
  <si>
    <t xml:space="preserve"> 55.10.81 </t>
  </si>
  <si>
    <t>PINTOR</t>
  </si>
  <si>
    <t xml:space="preserve"> 71.14.06 </t>
  </si>
  <si>
    <t>CHAPA DE MADEIRA COMPENSADA RESINADA PARA FORMA DE CONCRETO, DE *2,2 X 1,1* M, E = 10 MM</t>
  </si>
  <si>
    <t xml:space="preserve"> 75.01.05 </t>
  </si>
  <si>
    <t>TINTA LATEX PVA PREMIUM, COR BRANCA</t>
  </si>
  <si>
    <t>LATA</t>
  </si>
  <si>
    <t>Composição Auxiliar</t>
  </si>
  <si>
    <t xml:space="preserve"> 40.20.11 </t>
  </si>
  <si>
    <t>FORMA DE TABUA DE PINHO DE 3a. TIPO E (P/ BERCO)</t>
  </si>
  <si>
    <t>FORMA E ESCORAMENTO</t>
  </si>
  <si>
    <t xml:space="preserve"> 40.09.05 </t>
  </si>
  <si>
    <t>CONCRETO 1:4:8, B1-B2 CALCARIA,LANCADO EM FUNDACAO</t>
  </si>
  <si>
    <t>CONCRETO CONVENCIONAL B1-B2 CALC., LANC. EM FUND.</t>
  </si>
  <si>
    <t xml:space="preserve"> 60.40.10 </t>
  </si>
  <si>
    <t>TELA PLASTICA LARANJA, TIPO TAPUME PARA SINALIZACAO, MALHA RETANGULAR, ROLO 1.20 X 50 M (L X C)</t>
  </si>
  <si>
    <t xml:space="preserve"> 55.10.75 </t>
  </si>
  <si>
    <t>PEDREIRO</t>
  </si>
  <si>
    <t xml:space="preserve"> 84.20.20 </t>
  </si>
  <si>
    <t>FITA ZEBRADA PARA SINALIZAÇAO ROLO DE 200M</t>
  </si>
  <si>
    <t>INSTALAÇAO PROVISORIA - CONCESSIONARIA</t>
  </si>
  <si>
    <t xml:space="preserve"> 55.10.10 </t>
  </si>
  <si>
    <t>AUXILIAR BOMBEIRO/ELETRICISTA</t>
  </si>
  <si>
    <t xml:space="preserve"> 55.10.55 </t>
  </si>
  <si>
    <t>ELETRICISTA</t>
  </si>
  <si>
    <t xml:space="preserve"> 60.35.12 </t>
  </si>
  <si>
    <t>ARAME GALVANIZADO 12 BWG, 2,76 MM (0,048 KG/M)</t>
  </si>
  <si>
    <t xml:space="preserve"> 74.08.31 </t>
  </si>
  <si>
    <t>CX. PADRAO CEMIG P/MED.POLIF.E DISJ. 46x35x21 CM-2 OU EQUIVALENTE</t>
  </si>
  <si>
    <t xml:space="preserve"> 74.10.28 </t>
  </si>
  <si>
    <t>DISJUNTOR TERMOMAGNÉTICO TIPO NEMA, TRIPOLAR 70A, TENSAO MAXIMA DE 240 V</t>
  </si>
  <si>
    <t xml:space="preserve"> 74.02.13 </t>
  </si>
  <si>
    <t>ELETRODUTO GALV. À QUENTE, PESADO, PAREDE 2,65MM, 1 1/4", CONF. ABNT NBR 5598 OU EQUIVALENTE</t>
  </si>
  <si>
    <t xml:space="preserve"> 74.16.43 </t>
  </si>
  <si>
    <t>CABO DE COBRE, FLEXIVEL, CLASSE 4 OU 5, ISOLACAO EM PVC/A, ANTICHAMA BWF-B, COBERTURA PVC-ST1, ANTICHAMA BWF-B, 1 CONDUTOR, 0,6/1 KV, SECAO NOMINAL 25 MM2</t>
  </si>
  <si>
    <t xml:space="preserve"> 74.17.11 </t>
  </si>
  <si>
    <t>CABO DE COBRE NU (CORDOALHA) 10,0MM2</t>
  </si>
  <si>
    <t xml:space="preserve"> 74.28.05 </t>
  </si>
  <si>
    <t>CONECTOR METALICO TIPO PARAFUSO FENDIDO (SPLIT BOLT), PARA CABOS 25 MM2</t>
  </si>
  <si>
    <t xml:space="preserve"> 74.28.01 </t>
  </si>
  <si>
    <t>TERMINAL DE PRESSÃO 16,0MM2 DE COBRE OU BRONZE PARA ATERRAMENTO</t>
  </si>
  <si>
    <t xml:space="preserve"> 74.44.86 </t>
  </si>
  <si>
    <t>TAMPAO DE ALUMINIO 102MM</t>
  </si>
  <si>
    <t xml:space="preserve"> 74.44.25 </t>
  </si>
  <si>
    <t>ISOLADOR DE PORCELANA, TIPO ROLDANA, DIMENSOES DE 72X72 MM, PARA USO EM BAIXA TENSAO</t>
  </si>
  <si>
    <t xml:space="preserve"> 74.44.21 </t>
  </si>
  <si>
    <t>ARMACAO SECUNDÁRIA 1 ESTRIBO COM HASTE 125MM OU EQUIVALENTE</t>
  </si>
  <si>
    <t xml:space="preserve"> 74.44.40 </t>
  </si>
  <si>
    <t>ABRACADEIRA, GALVANIZADA/ZINCADA, ROSCA SEM FIM, PARAFUSO INOX, LARGURA FITA *12,6 A *14 MM, D = 4" A 4 3/4"</t>
  </si>
  <si>
    <t xml:space="preserve"> 74.44.95 </t>
  </si>
  <si>
    <t>CABECOTE DE ALUMINIO 1 1/4"</t>
  </si>
  <si>
    <t xml:space="preserve"> 74.44.31 </t>
  </si>
  <si>
    <t>HASTE DE ATERRAM. 17,00MM X 2,40 COPPERWELD (3/4) OU EQUIVALENTE</t>
  </si>
  <si>
    <t xml:space="preserve"> 74.46.66 </t>
  </si>
  <si>
    <t>POSTE AÇO GALVANIZADO TIPO PA4 - D=102MM / H=7,OM  / E=2MM</t>
  </si>
  <si>
    <t xml:space="preserve"> 55.10.39 </t>
  </si>
  <si>
    <t>BOMBEIRO</t>
  </si>
  <si>
    <t xml:space="preserve"> 73.54.02 </t>
  </si>
  <si>
    <t>KIT PADRAO COPASA 3/4" DE METAL OU EQUIVALENTE</t>
  </si>
  <si>
    <t>CONTAINER 6,0X2,30X2,82 M COM ISOLAMENTO TERMICO</t>
  </si>
  <si>
    <t xml:space="preserve"> 89.50.03 </t>
  </si>
  <si>
    <t>CONTAINER 6,0X2,30X2,82M E SANITÁRIO C/ ISOLAMENTO TÉRMICO</t>
  </si>
  <si>
    <t xml:space="preserve"> 89.50.50 </t>
  </si>
  <si>
    <t>AR CONDICIONADO PARA CONTAINER</t>
  </si>
  <si>
    <t xml:space="preserve"> 89.50.06 </t>
  </si>
  <si>
    <t>CONT.6,0X2,30X2,82 VEST. 4CHUV.3SANIT.1LAVAT.1MICT</t>
  </si>
  <si>
    <t xml:space="preserve"> 89.50.07 </t>
  </si>
  <si>
    <t>CONTAINER 6,0X2,30X2,82 CM COM ISOLAMENTO TERMICO</t>
  </si>
  <si>
    <t xml:space="preserve"> 89.50.08 </t>
  </si>
  <si>
    <t>CONTAINER 6,0X2,30X2,82M COM LAVATORIO</t>
  </si>
  <si>
    <t xml:space="preserve"> 89.50.20 </t>
  </si>
  <si>
    <t>MOBILIZAÇAO DE CONTAINER</t>
  </si>
  <si>
    <t xml:space="preserve"> 89.50.21 </t>
  </si>
  <si>
    <t>DESMOBILIZAÇÃO DE CONTAINER</t>
  </si>
  <si>
    <t>BANHEIRO QUIMICO</t>
  </si>
  <si>
    <t xml:space="preserve"> 89.50.09 </t>
  </si>
  <si>
    <t>BANHEIRO QUIMICO 2 MANUT. 2 ROLOS PAPEL HIGIENICO</t>
  </si>
  <si>
    <t>SINALIZAÇAO</t>
  </si>
  <si>
    <t xml:space="preserve"> 83.17.40 </t>
  </si>
  <si>
    <t>PLACA 1,0X0,60M DUPLA FACE CH.GALV.26 EM CAVALETE</t>
  </si>
  <si>
    <t xml:space="preserve"> 83.17.42 </t>
  </si>
  <si>
    <t>PLACA 0,5X0,50M DUPLA FACE CH GALV.22 EM CAVALETE</t>
  </si>
  <si>
    <t xml:space="preserve"> 83.17.41 </t>
  </si>
  <si>
    <t>PLACA 0,50X0,50M CH.GALV.22 CAVALETE METALON 20X20</t>
  </si>
  <si>
    <t xml:space="preserve"> 84.20.02 </t>
  </si>
  <si>
    <t>CONE DE SINALIZACAO EM PVC RIGIDO COM FAIXA REFLETIVA, H = 70 / 76 CM</t>
  </si>
  <si>
    <t xml:space="preserve"> 84.20.01 </t>
  </si>
  <si>
    <t>CONE DE SINALIZACAO EM PVC FLEXIVEL, H = 70 / 76 CM (NBR 15071)</t>
  </si>
  <si>
    <t xml:space="preserve"> 84.20.03 </t>
  </si>
  <si>
    <t>SINALIZADOR A LED C/ TRAVA ANTI-FURTO MONOLIGHT OU EQUIVALENTE</t>
  </si>
  <si>
    <t xml:space="preserve"> 60.35.10 </t>
  </si>
  <si>
    <t>ARAME GALVANIZADO 10 BWG, 3,40 MM (0,0713 KG/M)</t>
  </si>
  <si>
    <t xml:space="preserve"> 71.30.04 </t>
  </si>
  <si>
    <t>MADEIRA ROLICA D=  6 A 10 CM COMPRIMENTO 6 METROS</t>
  </si>
  <si>
    <t xml:space="preserve"> 83.17.70 </t>
  </si>
  <si>
    <t>FAIXA MORIM 6,00M X 0,80M EM TECIDO COMUM, EXCLUSIVE INSTALAÇÃO</t>
  </si>
  <si>
    <t>DEMOLIÇAO DE PASSEIO E PAVIMENTO</t>
  </si>
  <si>
    <t xml:space="preserve"> 50.19.62 </t>
  </si>
  <si>
    <t>CHP/ROMPEDOR PNEUMATICO MANUAL, PADRAO, PESO DE 30 KG, OU EQUIVALENTE</t>
  </si>
  <si>
    <t>Equipamento</t>
  </si>
  <si>
    <t xml:space="preserve"> 50.14.10 </t>
  </si>
  <si>
    <t>CHP/COMPRESSOR PORTÁTIL, MOTOR DIESEL, 275 PCM, 7 BAR, 54,4KW, OU EQUIVALENTE</t>
  </si>
  <si>
    <t xml:space="preserve"> 50.19.66 </t>
  </si>
  <si>
    <t>MARTELO DEMOLIDOR ELETRICO, 2.000 W,  1.000 IMPACTOS POR MINUTO, FORÇA DE IMPACTO ENTRE 62 E 69 J, PESO DE 30 KG, OU EQUIVALENTE</t>
  </si>
  <si>
    <t xml:space="preserve"> 55.10.51 </t>
  </si>
  <si>
    <t>POCEIRO</t>
  </si>
  <si>
    <t xml:space="preserve"> 83.23.10 </t>
  </si>
  <si>
    <t>KILOWATT/HORA B3 - DEMAIS CLASSES - INCLUSIVE ICMS</t>
  </si>
  <si>
    <t>KWH</t>
  </si>
  <si>
    <t>CORTE MECANICO EM CONCRETO/ASFALTO</t>
  </si>
  <si>
    <t xml:space="preserve"> 50.41.11 </t>
  </si>
  <si>
    <t>CHP/MÁQUINA CORTADORA DE PISO (SERRA CLIPPER), À GASOLINA, 13HP, ÚMIDO OU À SECO, OU EQUIVALENTE</t>
  </si>
  <si>
    <t xml:space="preserve"> 50.41.12 </t>
  </si>
  <si>
    <t>CHI/MÁQUINA CORTADORA DE PISO (SERRA CLIPPER), À GASOLINA, 13HP, ÚMIDO OU À SECO, OU EQUIVALENTE</t>
  </si>
  <si>
    <t xml:space="preserve"> 72.10.01 </t>
  </si>
  <si>
    <t>DISCO DIAMANTADO D=14" PRECISION OU EQUIVALENTE</t>
  </si>
  <si>
    <t>PAVI - PAVIMENTAÇÃO</t>
  </si>
  <si>
    <t xml:space="preserve"> 96158 </t>
  </si>
  <si>
    <t>MINICARREGADEIRA SOBRE RODAS POTENCIA 47HP CAPACIDADE OPERACAO 646 KG, COM VASSOURA MECÂNICA ACOPLADA - CHP DIURNO. AF_03/2017</t>
  </si>
  <si>
    <t>CHOR - CUSTOS HORÁRIOS DE MÁQUINAS E EQUIPAMENTOS</t>
  </si>
  <si>
    <t>CHP</t>
  </si>
  <si>
    <t xml:space="preserve"> 5811 </t>
  </si>
  <si>
    <t>CAMINHÃO BASCULANTE 6 M3, PESO BRUTO TOTAL 16.000 KG, CARGA ÚTIL MÁXIMA 13.071 KG, DISTÂNCIA ENTRE EIXOS 4,80 M, POTÊNCIA 230 CV INCLUSIVE CAÇAMBA METÁLICA - CHP DIURNO. AF_06/2014</t>
  </si>
  <si>
    <t xml:space="preserve"> 89234 </t>
  </si>
  <si>
    <t>FRESADORA DE ASFALTO A FRIO SOBRE RODAS, LARGURA FRESAGEM DE 1,0 M, POTÊNCIA 208 HP - CHP DIURNO. AF_11/2014</t>
  </si>
  <si>
    <t xml:space="preserve"> 96156 </t>
  </si>
  <si>
    <t>MINICARREGADEIRA SOBRE RODAS POTENCIA 47HP CAPACIDADE OPERACAO 646 KG, COM VASSOURA MECÂNICA ACOPLADA - CHI DIURNO. AF_03/2017</t>
  </si>
  <si>
    <t>CHI</t>
  </si>
  <si>
    <t xml:space="preserve"> 89235 </t>
  </si>
  <si>
    <t>FRESADORA DE ASFALTO A FRIO SOBRE RODAS, LARGURA FRESAGEM DE 1,0 M, POTÊNCIA 208 HP - CHI DIURNO. AF_11/2014</t>
  </si>
  <si>
    <t xml:space="preserve"> 6259 </t>
  </si>
  <si>
    <t>CAMINHÃO PIPA 6.000 L, PESO BRUTO TOTAL 13.000 KG, DISTÂNCIA ENTRE EIXOS 4,80 M, POTÊNCIA 189 CV INCLUSIVE TANQUE DE AÇO PARA TRANSPORTE DE ÁGUA, CAPACIDADE 6 M3 - CHP DIURNO. AF_06/2014</t>
  </si>
  <si>
    <t xml:space="preserve"> 88316 </t>
  </si>
  <si>
    <t>SERVENTE COM ENCARGOS COMPLEMENTARES</t>
  </si>
  <si>
    <t>SEDI - SERVIÇOS DIVERSOS</t>
  </si>
  <si>
    <t xml:space="preserve"> 00044473 </t>
  </si>
  <si>
    <t>APOIO DO PORTA DENTE PARA FRESADORA DE  ASFALTO</t>
  </si>
  <si>
    <t xml:space="preserve"> 00044472 </t>
  </si>
  <si>
    <t>DENTE PARA  FRESADORA</t>
  </si>
  <si>
    <t xml:space="preserve"> 00044471 </t>
  </si>
  <si>
    <t>PORTA DENTE PARA  FRESADORA</t>
  </si>
  <si>
    <t xml:space="preserve"> 00044480 </t>
  </si>
  <si>
    <t>TARIFA "A" ENTRE  0 E 20M3 FORNECIMENTO  D'AGUA</t>
  </si>
  <si>
    <t>Taxas</t>
  </si>
  <si>
    <t>REMOÇAO DE MEIO-FIO</t>
  </si>
  <si>
    <t xml:space="preserve"> 40.24.15 </t>
  </si>
  <si>
    <t>ARGAMASSA DE CIMENTO E AREIA 1:3</t>
  </si>
  <si>
    <t>ARGAMASSA DE CIMENTO E AREIA - PREPARO</t>
  </si>
  <si>
    <t>ASTU - ASSENTAMENTO DE TUBOS E PECAS</t>
  </si>
  <si>
    <t>TRANSPORTE DE MATERIAL DEMOLIDO EM CARRINHO DE MAO</t>
  </si>
  <si>
    <t>CARGA DE MATERIAL DEMOLIDO SOBRE CAMINHAO</t>
  </si>
  <si>
    <t xml:space="preserve"> 50.10.09 </t>
  </si>
  <si>
    <t>CHI/CAMINHAO BASCULANTE</t>
  </si>
  <si>
    <t xml:space="preserve"> 50.11.28 </t>
  </si>
  <si>
    <t>CHP/PÁ CARREGADEIRA 140HP CAPACIDADE CAÇAMBA 1,7M3 OU EQUIVALENTE</t>
  </si>
  <si>
    <t>TRANSPORTE DE MATERIAL DEMOLIDO EM CAMINHAO</t>
  </si>
  <si>
    <t>CHP/CAMINHAO BASCULANTE</t>
  </si>
  <si>
    <t>ESCAVAÇAO E CARGA MECANIZADA</t>
  </si>
  <si>
    <t xml:space="preserve"> 50.11.29 </t>
  </si>
  <si>
    <t>CHI/PÁ CARREGADEIRA 140HP CAPACIDADE CAÇAMBA 1,7M3 OU EQUIVALENTE</t>
  </si>
  <si>
    <t xml:space="preserve"> 50.36.10 </t>
  </si>
  <si>
    <t>CHP/TRATOR DE ESTEIRAS, POTENCIA DE 177HP/132KW, PESO OPERACIONAL DE 16,5T, COM LAMINA COM CAPACIDADE DE 3,18M3, OU EQUIVALENTE</t>
  </si>
  <si>
    <t>CARGA DE MATERIAL DE QQUER NATUREZA SOBRE CAMINHAO</t>
  </si>
  <si>
    <t>TRANSPORTE DE MATERIAL DE QUALQUER NATUREZA</t>
  </si>
  <si>
    <t>ATERRO COMPACTADO</t>
  </si>
  <si>
    <t>CHP/CAMINHAO TANQUE, 10000L</t>
  </si>
  <si>
    <t xml:space="preserve"> 50.13.44 </t>
  </si>
  <si>
    <t>CHP/ROLO VIBRATÓRIO LISO 80HP PESO OPERACIONAL 7000KG LARGURA 1,68M OU EQUIVALENTE</t>
  </si>
  <si>
    <t xml:space="preserve"> 50.10.51 </t>
  </si>
  <si>
    <t>CHI/CAMINHAO TANQUE, 10000L</t>
  </si>
  <si>
    <t xml:space="preserve"> 50.13.46 </t>
  </si>
  <si>
    <t>CHP/ROLO VIBRATÓRIO PÉ DE CARNEIRO 80HP PESO OPERACIONAL 7000KG OU EQUIVALENTE</t>
  </si>
  <si>
    <t xml:space="preserve"> 50.36.66 </t>
  </si>
  <si>
    <t>CHP/TRATOR DE PNEUS COM POTENCIA DE 105 CV, TRACAO 4 X 4, PESO COM LASTRO DE 5500 KG, OU EQUIVALENTE</t>
  </si>
  <si>
    <t xml:space="preserve"> 50.36.67 </t>
  </si>
  <si>
    <t>CHI/TRATOR DE PNEUS COM POTENCIA DE 105 CV, TRACAO 4 X 4, PESO COM LASTRO DE 5500 KG, OU EQUIVALENTE</t>
  </si>
  <si>
    <t>CHP/MOTONIVELADORA POTENCIA BASICA LIQUIDA (PRIMEIRA MARCHA) 125HP/93KW , PESO BRUTO 16T, LARGURA DA LAMINA DE 3,7 M, OU EQUIVALENTE</t>
  </si>
  <si>
    <t xml:space="preserve"> 50.25.09 </t>
  </si>
  <si>
    <t>CHI/GRADE DE DISCO TATU 20-24</t>
  </si>
  <si>
    <t xml:space="preserve"> 50.25.08 </t>
  </si>
  <si>
    <t>CHP/GRADE DE DISCO TATU 20-24</t>
  </si>
  <si>
    <t xml:space="preserve"> 50.32.09 </t>
  </si>
  <si>
    <t>CHI/MOTONIVELADORA POTENCIA BASICA LIQUIDA (PRIMEIRA MARCHA) 125HP/93KW , PESO BRUTO 16T, LARGURA DA LAMINA DE 3,7 M, OU EQUIVALENTE</t>
  </si>
  <si>
    <t xml:space="preserve"> 50.13.75 </t>
  </si>
  <si>
    <t>CHI/COMPACTADOR VIBRATÓRIO DE PLACA 9,0 HP DIESEL OU EQUIVALENTE</t>
  </si>
  <si>
    <t xml:space="preserve"> 50.13.74 </t>
  </si>
  <si>
    <t>CHP/COMPACTADOR VIBRATÓRIO DE PLACA 9,0 HP DIESEL OU EQUIVALENTE</t>
  </si>
  <si>
    <t>REGULARIZAÇAO E COMPACTAÇAO DE TERRENO</t>
  </si>
  <si>
    <t>CHP/CAMINHAO TANQUE, 6.000L</t>
  </si>
  <si>
    <t xml:space="preserve"> 50.13.55 </t>
  </si>
  <si>
    <t>CHI/ROLO DE PNEUS MASSA OPERACIONAL 10000KG LARGURA ROLAMENTO 1,80M E 99HP OU EQUIVALENTE</t>
  </si>
  <si>
    <t xml:space="preserve"> 50.13.54 </t>
  </si>
  <si>
    <t>CHP/ROLO DE PNEUS MASSA OPERACIONAL 10000KG LARGURA ROLAMENTO 1,80M E 99HP OU EQUIVALENTE</t>
  </si>
  <si>
    <t>ENROCAMENTO COM PEDRA DE MAO</t>
  </si>
  <si>
    <t xml:space="preserve"> 63.02.19 </t>
  </si>
  <si>
    <t>PEDRA DE MÃO (CALÇADÃO) DE GNAISSE COM FRETE</t>
  </si>
  <si>
    <t xml:space="preserve"> 63.01.04 </t>
  </si>
  <si>
    <t>BRITAS 1, 2 OU 3, GNAISSE COM FRETE</t>
  </si>
  <si>
    <t>FORNECIMENTO E LANÇAMENTO DE MATERIAL DRENANTE</t>
  </si>
  <si>
    <t xml:space="preserve"> 63.01.03 </t>
  </si>
  <si>
    <t>BRITAS 1, 2 OU 3, CALCÁRIA COM FRETE</t>
  </si>
  <si>
    <t xml:space="preserve"> 50.10.13 </t>
  </si>
  <si>
    <t>SARJETA - PADRAO SUDECAP</t>
  </si>
  <si>
    <t xml:space="preserve"> 89.06.27 </t>
  </si>
  <si>
    <t>CONCRETO USINADO FCK&gt;=20 MPA - BRITA 0 E 1 - CONVENCIONAL - SLUMP 10+-2</t>
  </si>
  <si>
    <t>CONJUNTO QUADRO E GRELHA PARA BOCA DE LOBO</t>
  </si>
  <si>
    <t>CONCRETO FCK &gt;= 20 MPA, BRITA CALCÁRIA, PREPARADO EM OBRA E LANÇADO EM ESTRUTURA</t>
  </si>
  <si>
    <t>CONCRETO CONVENCIONAL BRITA CALC. LANC. EM ESTRUT.</t>
  </si>
  <si>
    <t xml:space="preserve"> 80.40.25 </t>
  </si>
  <si>
    <t>GRELHA DE CONCRETO 0,99 x 0,44 x 0,10M</t>
  </si>
  <si>
    <t xml:space="preserve"> 80.40.27 </t>
  </si>
  <si>
    <t>QUADRO DE CONCRETO 1,10 x 0,50M</t>
  </si>
  <si>
    <t>CANTONEIRA PARA BOCA DE LOBO</t>
  </si>
  <si>
    <t xml:space="preserve"> 80.40.28 </t>
  </si>
  <si>
    <t>CANTONEIRA DE CONCRETO</t>
  </si>
  <si>
    <t>ALTEAMENTO DE CAIXA PARA BOCA DE LOBO</t>
  </si>
  <si>
    <t xml:space="preserve"> 40.30.07 </t>
  </si>
  <si>
    <t>ALVENARIA TIJOLO MACICO REQ., E = 20CM, A REVESTIR</t>
  </si>
  <si>
    <t>ALVENARIA</t>
  </si>
  <si>
    <t xml:space="preserve"> 40.32.05 </t>
  </si>
  <si>
    <t>ESCAVACAO MANUAL H &lt;= 1.5M</t>
  </si>
  <si>
    <t>MOVIMENTO DE TERRA</t>
  </si>
  <si>
    <t>TAMPAO DE POÇO DE VISITA</t>
  </si>
  <si>
    <t xml:space="preserve"> 62.01.05 </t>
  </si>
  <si>
    <t>CIMENTO PORTLAND COMUM    ( CPIII-40 )  SC 50KG</t>
  </si>
  <si>
    <t xml:space="preserve"> 63.05.05 </t>
  </si>
  <si>
    <t>AREIA LAVADA COM FRETE</t>
  </si>
  <si>
    <t>REGULARIZAÇAO</t>
  </si>
  <si>
    <t xml:space="preserve"> 63.02.22 </t>
  </si>
  <si>
    <t>AGREGADO DE PEDREIRA PARA BASE, INCLUSIVE FRETE</t>
  </si>
  <si>
    <t xml:space="preserve"> 50.16.52 </t>
  </si>
  <si>
    <t>CHP/CAMIN.DISTR.BETUME</t>
  </si>
  <si>
    <t xml:space="preserve"> 50.01.70 </t>
  </si>
  <si>
    <t>CHP/VASSOURA MECANICA (CMV - VM 2440)</t>
  </si>
  <si>
    <t xml:space="preserve"> 50.01.71 </t>
  </si>
  <si>
    <t>CHI/VASSOURA MECANICA (CMV - VM 2440)</t>
  </si>
  <si>
    <t>PINTURA</t>
  </si>
  <si>
    <t xml:space="preserve"> 68.09.20 </t>
  </si>
  <si>
    <t>EMULSAO ASFALTICA CATIONICA RR-1C PARA USO EM PAVIMENTACAO ASFALTICA (COLETADO NA ANP ACRESCIDO DE ICMS)</t>
  </si>
  <si>
    <t xml:space="preserve"> 88314 </t>
  </si>
  <si>
    <t>RASTELEIRO COM ENCARGOS COMPLEMENTARES</t>
  </si>
  <si>
    <t xml:space="preserve"> 00001518 </t>
  </si>
  <si>
    <t>CONCRETO BETUMINOSO USINADO A QUENTE (CBUQ) PARA PAVIMENTACAO ASFALTICA, PADRAO DNIT, FAIXA C, COM CAP 50/70 - AQUISICAO POSTO USINA</t>
  </si>
  <si>
    <t xml:space="preserve"> 88260 </t>
  </si>
  <si>
    <t>CALCETEIRO COM ENCARGOS COMPLEMENTARES</t>
  </si>
  <si>
    <t xml:space="preserve"> 00004741 </t>
  </si>
  <si>
    <t>PO DE PEDRA (POSTO PEDREIRA/FORNECEDOR, SEM FRETE)</t>
  </si>
  <si>
    <t xml:space="preserve"> 88262 </t>
  </si>
  <si>
    <t>CARPINTEIRO DE FORMAS COM ENCARGOS COMPLEMENTARES</t>
  </si>
  <si>
    <t>L</t>
  </si>
  <si>
    <t>ACO</t>
  </si>
  <si>
    <t xml:space="preserve"> 55.10.35 </t>
  </si>
  <si>
    <t>ARMADOR</t>
  </si>
  <si>
    <t xml:space="preserve"> 60.35.44 </t>
  </si>
  <si>
    <t>ARAME RECOZIDO (PG-7) 18 BWG, 1,24 MM (0,009 KG/M)</t>
  </si>
  <si>
    <t xml:space="preserve"> 60.05.29 </t>
  </si>
  <si>
    <t>ACO CA-50, 10,0 MM, VERGALHAO</t>
  </si>
  <si>
    <t xml:space="preserve"> 60.05.50 </t>
  </si>
  <si>
    <t>ACO CA-60, 5,0 MM, VERGALHAO</t>
  </si>
  <si>
    <t>CONCRETO CONVENCIONAL BRITA 1-2 CALCAREA - PREPARO</t>
  </si>
  <si>
    <t xml:space="preserve"> 40.16.11 </t>
  </si>
  <si>
    <t>LANÇAMENTO DE CONCRETO CONVENCIONAL EM ESTRUTURA</t>
  </si>
  <si>
    <t xml:space="preserve"> 40.08.25 </t>
  </si>
  <si>
    <t>CONCRETO FCK &gt;= 25 MPA, B1-B2 CALCARIA - PREPARO</t>
  </si>
  <si>
    <t>CONCRETO USINADO BOMBEADO LANÇADO EM ESTRUTURA</t>
  </si>
  <si>
    <t xml:space="preserve"> 40.16.12 </t>
  </si>
  <si>
    <t>LANÇAMENTO DE CONCRETO BOMBEÁVEL  EM ESTRUTURA</t>
  </si>
  <si>
    <t xml:space="preserve"> 89.05.01 </t>
  </si>
  <si>
    <t>SERVICO DE BOMBEAMENTO DE CONCRETO COM CONSUMO MINIMO DE 40 M3</t>
  </si>
  <si>
    <t xml:space="preserve"> 76.10.06 </t>
  </si>
  <si>
    <t>MEIO FIO EM CONCRETO PRE-MOLDADO FCK&gt;=20MPA, PADRÃO SUDECAP TIPO A, 30 X 14,2/12 (H X L1/L2), COMPRIMENTO 80 CM</t>
  </si>
  <si>
    <t xml:space="preserve"> 40.08.19 </t>
  </si>
  <si>
    <t>CONCRETO FCK &gt;= 15 MPA, B1-B2 CALCARIA - PREPARO</t>
  </si>
  <si>
    <t xml:space="preserve"> 60.33.36 </t>
  </si>
  <si>
    <t>TELA DE AÇO SOLDADA NERVURADA CA-60, Q-92, (1,48 KG/M2), DIAMETRO DO FIO = 4,2 MM, PAINEL 2,45 X 6,00 M, ESPAÇAMENTO DA MALHA = 15 X 15 CM</t>
  </si>
  <si>
    <t xml:space="preserve"> 89.37.50 </t>
  </si>
  <si>
    <t>POLIMENTO MECANICO PISO CONCRETO NIVELAMENTO LASER</t>
  </si>
  <si>
    <t xml:space="preserve"> 91277 </t>
  </si>
  <si>
    <t>PLACA VIBRATÓRIA REVERSÍVEL COM MOTOR 4 TEMPOS A GASOLINA, FORÇA CENTRÍFUGA DE 25 KN (2500 KGF), POTÊNCIA 5,5 CV - CHP DIURNO. AF_08/2015</t>
  </si>
  <si>
    <t xml:space="preserve"> 91278 </t>
  </si>
  <si>
    <t>PLACA VIBRATÓRIA REVERSÍVEL COM MOTOR 4 TEMPOS A GASOLINA, FORÇA CENTRÍFUGA DE 25 KN (2500 KGF), POTÊNCIA 5,5 CV - CHI DIURNO. AF_08/2015</t>
  </si>
  <si>
    <t xml:space="preserve"> 91283 </t>
  </si>
  <si>
    <t>CORTADORA DE PISO COM MOTOR 4 TEMPOS A GASOLINA, POTÊNCIA DE 13 HP, COM DISCO DE CORTE DIAMANTADO SEGMENTADO PARA CONCRETO, DIÂMETRO DE 350 MM, FURO DE 1" (14 X 1") - CHP DIURNO. AF_08/2015</t>
  </si>
  <si>
    <t xml:space="preserve"> 91285 </t>
  </si>
  <si>
    <t>CORTADORA DE PISO COM MOTOR 4 TEMPOS A GASOLINA, POTÊNCIA DE 13 HP, COM DISCO DE CORTE DIAMANTADO SEGMENTADO PARA CONCRETO, DIÂMETRO DE 350 MM, FURO DE 1" (14 X 1") - CHI DIURNO. AF_08/2015</t>
  </si>
  <si>
    <t xml:space="preserve"> 00000370 </t>
  </si>
  <si>
    <t>AREIA MEDIA - POSTO JAZIDA/FORNECEDOR (RETIRADO NA JAZIDA, SEM TRANSPORTE)</t>
  </si>
  <si>
    <t>GRAMACAO, INCLUSIVE PLANTIO</t>
  </si>
  <si>
    <t xml:space="preserve"> 89.34.07 </t>
  </si>
  <si>
    <t>GRAMA ESMERALDA OU SAO CARLOS OU CURITIBANA, EM PLACAS, SEM PLANTIO</t>
  </si>
  <si>
    <t xml:space="preserve"> 89.34.30 </t>
  </si>
  <si>
    <t>TERRA VEGETAL (GRANEL)</t>
  </si>
  <si>
    <t>PEDREIRO COM ENCARGOS COMPLEMENTARES</t>
  </si>
  <si>
    <t>Kg</t>
  </si>
  <si>
    <t>CAMINHAO, CARROCERIA E CAVALO MECANICO</t>
  </si>
  <si>
    <t xml:space="preserve"> 54.10.10 </t>
  </si>
  <si>
    <t>CAMINHAO TOCO, PESO BRUTO TOTAL 10000 KG, CARGA UTIL MAXIMA 7200 KG, DISTANCIA ENTRE EIXOS 4,50 M, POTENCIA 190 CV (INCLUI CABINE E CHASSI, NAO INCLUI CARROCERIA) OU EQUIVALENTE</t>
  </si>
  <si>
    <t xml:space="preserve"> 55.05.36 </t>
  </si>
  <si>
    <t>MOTORISTA DE VEICULO PESADO</t>
  </si>
  <si>
    <t xml:space="preserve"> 68.01.30 </t>
  </si>
  <si>
    <t>OLEO DIESEL COMBUSTIVEL COMUM</t>
  </si>
  <si>
    <t xml:space="preserve"> 83.30.01 </t>
  </si>
  <si>
    <t>BASCULA P/ CAMINHÃO FORD CARGO 1519 OU 1319</t>
  </si>
  <si>
    <t xml:space="preserve"> 54.10.12 </t>
  </si>
  <si>
    <t>CAMINHAO TOCO, PESO BRUTO TOTAL 15000 KG, CARGA UTIL MAXIMA 9800 KG, DISTANCIA ENTRE EIXOS 5,00 M, POTENCIA 200 CV (INCLUI CABINE E CHASSI, NAO INCLUI CARROCERIA) OU EQUIVALENTE</t>
  </si>
  <si>
    <t xml:space="preserve"> 83.30.02 </t>
  </si>
  <si>
    <t>TANQUE DE ACO PARA TRANSPORTE DE AGUA COM CAPACIDADE DE 6 M3 (INCLUI MONTAGEM, NAO INCLUI CAMINHAO)</t>
  </si>
  <si>
    <t>ESCAVADEIRA E DRAGA</t>
  </si>
  <si>
    <t xml:space="preserve"> 54.20.06 </t>
  </si>
  <si>
    <t>RETROESCAVADEIRA TRAÇÃO 4X2, 85HP, CAÇAMBA 610MM / 0,22M3 OU EQUIVALENTE</t>
  </si>
  <si>
    <t xml:space="preserve"> 55.05.65 </t>
  </si>
  <si>
    <t>OPERADOR DE RETRO ESCAVADEIRA</t>
  </si>
  <si>
    <t xml:space="preserve"> 55.05.64 </t>
  </si>
  <si>
    <t>OPERADOR DE ESCAVADEIRA HIDRAULICA</t>
  </si>
  <si>
    <t xml:space="preserve"> 54.20.18 </t>
  </si>
  <si>
    <t>ESCAVADEIRA HIDRAULICA SOBRE ESTEIRAS, CACAMBA 0,98M3, PESO OPERACIONAL 17T, POTENCIA BRUTA 119HP, OU EQUIVALENTE</t>
  </si>
  <si>
    <t>MOTONIVELADORA</t>
  </si>
  <si>
    <t xml:space="preserve"> 55.05.61 </t>
  </si>
  <si>
    <t>OPERADOR DE MOTONIVELADORA</t>
  </si>
  <si>
    <t xml:space="preserve"> 54.32.08 </t>
  </si>
  <si>
    <t>MOTONIVELADORA POTENCIA BASICA LIQUIDA (PRIMEIRA MARCHA) 125HP/93KW , PESO BRUTO 16T, LARGURA DA LAMINA DE 3,7 M, OU EQUIVALENTE</t>
  </si>
  <si>
    <t xml:space="preserve"> A9335-CHP </t>
  </si>
  <si>
    <t>Cavalo mecânico estradeiro 6 x 2, PBT 23.000 kg - 265 kW - Motorista de caminhão</t>
  </si>
  <si>
    <t xml:space="preserve"> A9335-CHI </t>
  </si>
  <si>
    <t xml:space="preserve"> 45.01.01 </t>
  </si>
  <si>
    <t>LOCACAO VEICULO POPULAR MOTOR 1.0 C/ AR E SEGURO SEM COMBUSTIVEL</t>
  </si>
  <si>
    <t>VEICULOS</t>
  </si>
  <si>
    <t xml:space="preserve"> 00004222 </t>
  </si>
  <si>
    <t>GASOLINA COMUM</t>
  </si>
  <si>
    <t>SERT - SERVIÇOS TÉCNICOS</t>
  </si>
  <si>
    <t xml:space="preserve"> 88253 </t>
  </si>
  <si>
    <t>AUXILIAR DE TOPÓGRAFO COM ENCARGOS COMPLEMENTARES</t>
  </si>
  <si>
    <t xml:space="preserve"> 90781 </t>
  </si>
  <si>
    <t>TOPOGRAFO COM ENCARGOS COMPLEMENTARES</t>
  </si>
  <si>
    <t xml:space="preserve"> 90778 </t>
  </si>
  <si>
    <t>ENGENHEIRO CIVIL DE OBRA PLENO COM ENCARGOS COMPLEMENTARES</t>
  </si>
  <si>
    <t>Total Por Etapa</t>
  </si>
  <si>
    <t>Porcentagem</t>
  </si>
  <si>
    <t>Custo</t>
  </si>
  <si>
    <t>Porcentagem Acumulado</t>
  </si>
  <si>
    <t>Custo Acumulado</t>
  </si>
  <si>
    <t>CRONOGRAMA FÍSICO-FINANCEIRO</t>
  </si>
  <si>
    <t>PLANILHA ORÇAMENTÁRIA ANALÍTICA</t>
  </si>
  <si>
    <t>Acórdão  TCU 2622/2013</t>
  </si>
  <si>
    <t>Parâmetros para cálculo do BDI</t>
  </si>
  <si>
    <t>Itens Admissíveis</t>
  </si>
  <si>
    <t>Intervalos admissíveis sem justificativa</t>
  </si>
  <si>
    <t>Índices adotados</t>
  </si>
  <si>
    <t>Administração Central (AC)</t>
  </si>
  <si>
    <t xml:space="preserve">De </t>
  </si>
  <si>
    <t>até</t>
  </si>
  <si>
    <t>Seguro e Garantia (S+G)</t>
  </si>
  <si>
    <t>Risco (R)</t>
  </si>
  <si>
    <t>Despesas financeiras (DF)</t>
  </si>
  <si>
    <t>Lucro (L)</t>
  </si>
  <si>
    <t>ISS</t>
  </si>
  <si>
    <t>Tributos (T)</t>
  </si>
  <si>
    <t>PIS+COFINS</t>
  </si>
  <si>
    <t>CPRB</t>
  </si>
  <si>
    <t>ou</t>
  </si>
  <si>
    <t>INSS desoneração (E)</t>
  </si>
  <si>
    <t>Controle</t>
  </si>
  <si>
    <t>OK</t>
  </si>
  <si>
    <t>BDI CALCULADO ----&gt;</t>
  </si>
  <si>
    <t>BDI = (1+AC+S+R+G)*(1+DF)*(1+L)/(1-(T+E))</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</si>
  <si>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</si>
  <si>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 xml:space="preserve"> 5.12 </t>
  </si>
  <si>
    <t xml:space="preserve"> ED-50586 </t>
  </si>
  <si>
    <t xml:space="preserve"> ED-50587 </t>
  </si>
  <si>
    <t>ED-</t>
  </si>
  <si>
    <t>A</t>
  </si>
  <si>
    <t>Equipamentos</t>
  </si>
  <si>
    <t>Utilização</t>
  </si>
  <si>
    <t>Custo Operacional</t>
  </si>
  <si>
    <t>Consumo</t>
  </si>
  <si>
    <t>Custo Horário</t>
  </si>
  <si>
    <t>Operativa</t>
  </si>
  <si>
    <t>Improdutiva</t>
  </si>
  <si>
    <t>(A) Total:</t>
  </si>
  <si>
    <t>B</t>
  </si>
  <si>
    <t>Unidade</t>
  </si>
  <si>
    <t>Custo Unitário</t>
  </si>
  <si>
    <t>(B) Total:</t>
  </si>
  <si>
    <t>Custo Horário de Execução (A) + (B):</t>
  </si>
  <si>
    <t>(D) Produção da Equipe:</t>
  </si>
  <si>
    <t>Custo Unitário de Execução [(A) + (B)] / (D):</t>
  </si>
  <si>
    <t>F</t>
  </si>
  <si>
    <t>Quantidade</t>
  </si>
  <si>
    <t>(F)Total:</t>
  </si>
  <si>
    <t>G</t>
  </si>
  <si>
    <t>Atividade Auxiliar</t>
  </si>
  <si>
    <t>ED-16671</t>
  </si>
  <si>
    <t>FIXAÇÃO DE PLACA DE OBRA EM SUPORTE DE EUCALIPTO AUTOCLAVADO, INCLUSIVE PINTURA LÁTEX (PVA) EM SUPERFÍCIE DE MADEIRA, EM DUAS (2) DEMÃOS E ESCAVAÇÃO (</t>
  </si>
  <si>
    <t>ED-16670</t>
  </si>
  <si>
    <t>PLACA DE OBRA EM CHAPA GALVANIZADA ENRIJECIDA, PLOTADA COM ADESIVO VINÍLICO, FIXADA COM REBITES 4,8X40MM, EM ESTRUTURA METÁLICA DE METALON</t>
  </si>
  <si>
    <t>(G) Total:</t>
  </si>
  <si>
    <t>ED-50367</t>
  </si>
  <si>
    <t>HORA</t>
  </si>
  <si>
    <t>MATED-12352</t>
  </si>
  <si>
    <t>ARGAMASSA COLANTE (TIPO : AC-III|UTILIZAÇÃO: AMBIENTES INTERNOS E EXTERNOS)</t>
  </si>
  <si>
    <t>MATED-12771</t>
  </si>
  <si>
    <t>PISO TÁTIL/PODOTÁTIL ( MATERIAL: CONCRETO|COR: VERMELHO|TIPO: ALERTA| COMPRIMENTO: 40CM| LARGURA: 40CM|ESPESSURA : 3CM*)*VALORES REFERENCIAIS APROXIMADOS</t>
  </si>
  <si>
    <t>ED-50381</t>
  </si>
  <si>
    <t>MATED-12772</t>
  </si>
  <si>
    <t>PISO TÁTIL/PODOTÁTIL ( MATERIAL: CONCRETO|COR: VERMELHO|TIPO: DIRECIONAL|COMPRIMENTO: 40CM|LARGURA: 40CM| ESPESSURA: 3CM*)* VALORES REFERENCIAIS APROXIMADOS</t>
  </si>
  <si>
    <t>TAPUME PADRAO SUDECAP (TIPO I, II E III) - COMPENSADO 10MM FIXAÇAO ENTERRADA</t>
  </si>
  <si>
    <t xml:space="preserve"> 98459 </t>
  </si>
  <si>
    <t>TAPUME COM TELHA METÁLICA. AF_05/2018</t>
  </si>
  <si>
    <t xml:space="preserve"> 01.04.20 </t>
  </si>
  <si>
    <t>TAPUME PADRAO SUDECAP (TIPO I, II E III) - REMANEJAMENTO DE TAPUME</t>
  </si>
  <si>
    <t xml:space="preserve"> 01.05.05 </t>
  </si>
  <si>
    <t>CERCA PADRAO SUDECAP - TIPO 1 - PECA 8X8 CADA 2,00M E 5 FIOS ARAME GALVANIZADO</t>
  </si>
  <si>
    <t xml:space="preserve"> 01.08.01 </t>
  </si>
  <si>
    <t>REDE INTERNA E PROVISORIA DE AGUA E ESGOTO - TUBO PVC      D= 100 MM</t>
  </si>
  <si>
    <t xml:space="preserve"> 01.08.20 </t>
  </si>
  <si>
    <t>REDE INTERNA E PROVISORIA DE AGUA E ESGOTO - TUBO PVC AGUA SOLDA E CONEXOES D=20MM (1/2")</t>
  </si>
  <si>
    <t xml:space="preserve"> 01.08.21 </t>
  </si>
  <si>
    <t>REDE INTERNA E PROVISORIA DE AGUA E ESGOTO - TUBO PVC AGUA SOLDA E CONEXOES D=25MM (3/4")</t>
  </si>
  <si>
    <t xml:space="preserve"> 01.09.06 </t>
  </si>
  <si>
    <t>CONTAINER 6,0X2,30X2,82 M COM ISOLAMENTO TERMICO - VESTIARIO BOX 7 SANIT. 2 LAVAT. 1 MICTORIO</t>
  </si>
  <si>
    <t xml:space="preserve"> 01.09.08 </t>
  </si>
  <si>
    <t>CONTAINER 6,0X2,30X2,82 M COM ISOLAMENTO TERMICO - VESTIARIO</t>
  </si>
  <si>
    <t xml:space="preserve"> 1.25 </t>
  </si>
  <si>
    <t xml:space="preserve"> 1.26 </t>
  </si>
  <si>
    <t xml:space="preserve"> 1.27 </t>
  </si>
  <si>
    <t xml:space="preserve"> 1.28 </t>
  </si>
  <si>
    <t>SINALIZAÇÃO PROVISÓRIA EM CONE MASTER 75CM BASE DE BORRACHA CORPO POLIETILEN</t>
  </si>
  <si>
    <t xml:space="preserve"> 1.29 </t>
  </si>
  <si>
    <t>SINALIZAÇAO - CONE MASTER 75CM BASE DE BORRACHA CORPO POLIETILEN</t>
  </si>
  <si>
    <t xml:space="preserve"> 1.30 </t>
  </si>
  <si>
    <t>SINALIZAÇAO - CONE EM PVC H= 75 CM</t>
  </si>
  <si>
    <t xml:space="preserve"> 1.31 </t>
  </si>
  <si>
    <t>SINALIZAÇAO - SINALIZADOR ELET.MONOLIGHT LED 60 A 70 FLASHES/MIN</t>
  </si>
  <si>
    <t xml:space="preserve"> 1.32 </t>
  </si>
  <si>
    <t>LOCACAO DE REDE E NOTAS DE SERVIÇO</t>
  </si>
  <si>
    <t xml:space="preserve"> 65001171 </t>
  </si>
  <si>
    <t>LOCACAO DE REDE E ELABORACAO DE NOTA DE SERVICO, INCLUSIVE LEVANTAMENTO DE NORMAIS - OBRAS</t>
  </si>
  <si>
    <t>MOBILIZAÇÃO E DESMOBILIZAÇÃO DE EQUIPAMENTOS</t>
  </si>
  <si>
    <t>MOBILIZAÇÃO E DESMOBILIZAÇÃO DE EQUIPAMENTOS COM CAVALO MECÂNICO ESTRADEIRO 6 X 2, PBT 23.000 KG - 265 KW</t>
  </si>
  <si>
    <t>DEMOLIÇÕES E REMOÇÕES</t>
  </si>
  <si>
    <t xml:space="preserve"> 02.13.01 </t>
  </si>
  <si>
    <t>DEMOLIÇAO DE CONCRETO INCLUSIVE AFASTAMENTO - SIMPLES - MANUAL</t>
  </si>
  <si>
    <t xml:space="preserve"> 02.13.02 </t>
  </si>
  <si>
    <t>DEMOLIÇAO DE CONCRETO INCLUSIVE AFASTAMENTO - ARMADO  - MANUAL</t>
  </si>
  <si>
    <t xml:space="preserve"> 02.13.03 </t>
  </si>
  <si>
    <t>DEMOLIÇAO DE CONCRETO INCLUSIVE AFASTAMENTO - SIMPLES - COM EQUIPAMENTO ELETRICO</t>
  </si>
  <si>
    <t xml:space="preserve"> 02.13.04 </t>
  </si>
  <si>
    <t>DEMOLIÇAO DE CONCRETO INCLUSIVE AFASTAMENTO - ARMADO - COM EQUIPAMENTO ELETRICO</t>
  </si>
  <si>
    <t xml:space="preserve"> 4.12 </t>
  </si>
  <si>
    <t xml:space="preserve"> 02.15.02 </t>
  </si>
  <si>
    <t>REMOÇAO DE MEIO-FIO - DE PEDRA (GNAISSE, BASALTO ETC.)</t>
  </si>
  <si>
    <t xml:space="preserve"> 4.13 </t>
  </si>
  <si>
    <t xml:space="preserve"> 02.16.04 </t>
  </si>
  <si>
    <t>DEMOLIÇAO, REMOÇAO E CARGA MECANICA - DE GABIAO</t>
  </si>
  <si>
    <t xml:space="preserve"> 4.14 </t>
  </si>
  <si>
    <t xml:space="preserve"> 02.14.01 </t>
  </si>
  <si>
    <t>DEMOLIÇAO MANUAL, DE ALVENARIA INCL. AFASTAMENTO - DE ALVENARIA DE TIJOLOS E BLOCOS</t>
  </si>
  <si>
    <t xml:space="preserve"> 4.15 </t>
  </si>
  <si>
    <t xml:space="preserve"> 4.16 </t>
  </si>
  <si>
    <t xml:space="preserve"> 02.26.02 </t>
  </si>
  <si>
    <t>TRANSPORTE DE MATERIAL DEMOLIDO EM CARRINHO DE MAO - 50,0 M &lt; DMT &lt;= 100,0 M</t>
  </si>
  <si>
    <t xml:space="preserve"> 4.17 </t>
  </si>
  <si>
    <t xml:space="preserve"> 4.18 </t>
  </si>
  <si>
    <t xml:space="preserve"> 4.19 </t>
  </si>
  <si>
    <t xml:space="preserve"> 1600404 </t>
  </si>
  <si>
    <t>SICRO3</t>
  </si>
  <si>
    <t>Remoção de tubos de concreto com diâmetro de 0,40 m a 1,00 m em valas e bueiros</t>
  </si>
  <si>
    <t>m</t>
  </si>
  <si>
    <t xml:space="preserve"> 4.20 </t>
  </si>
  <si>
    <t xml:space="preserve"> 1600405 </t>
  </si>
  <si>
    <t>Remoção de tubos de concreto com diâmetro de 1,20 m a 1,50 m em valas e bueiros</t>
  </si>
  <si>
    <t xml:space="preserve"> 4.21 </t>
  </si>
  <si>
    <t xml:space="preserve"> 02.29.01 </t>
  </si>
  <si>
    <t>TRANSPORTE DE MAT.DE QUALQUER NATUREZA EM CAÇAMBA - CAÇAMBA 5m³</t>
  </si>
  <si>
    <t xml:space="preserve"> 03.01.01 </t>
  </si>
  <si>
    <t>DESMATAMENTO, DESTOCAMENTO E LIMPEZA DO TERRENO - CAPINA MANUAL DE TERRENO</t>
  </si>
  <si>
    <t xml:space="preserve"> 03.01.02 </t>
  </si>
  <si>
    <t>DESMATAMENTO, DESTOCAMENTO E LIMPEZA DO TERRENO - DESMATAMENTO,DESTOC.E LIMPEZA,INCL.TRANSP. ATE 50M</t>
  </si>
  <si>
    <t xml:space="preserve"> 03.01.05 </t>
  </si>
  <si>
    <t>DESMATAMENTO, DESTOCAMENTO E LIMPEZA DO TERRENO - ROÇAMENTO COM ROÇADEIRA MECANICA</t>
  </si>
  <si>
    <t xml:space="preserve"> 03.03.01 </t>
  </si>
  <si>
    <t>ESCAVAÇAO MECANICA INCLUSIVE TRANSPORTE ATE 50 M - EM MATERIAL DE 1ª CATEGORIA</t>
  </si>
  <si>
    <t xml:space="preserve"> 03.03.02 </t>
  </si>
  <si>
    <t>ESCAVAÇAO MECANICA INCLUSIVE TRANSPORTE ATE 50 M - EM MATERIAL DE 2ª CATEGORIA</t>
  </si>
  <si>
    <t xml:space="preserve"> 03.16.01 </t>
  </si>
  <si>
    <t>ESCAVAÇAO DE MATERIAL DE 3ª CATEGORIA - EM RETANGULAO COM MARTELO ELETRICO DE 30KG</t>
  </si>
  <si>
    <t xml:space="preserve"> 03.07.02 </t>
  </si>
  <si>
    <t>ESCAVAÇAO E CARGA EM MATERIAL DE 3ª CATEGORIA - COM UTILIZAÇAO DE EQUIPAMENTO A AR COMPRIMIDO</t>
  </si>
  <si>
    <t xml:space="preserve"> 5.13 </t>
  </si>
  <si>
    <t xml:space="preserve"> 5.14 </t>
  </si>
  <si>
    <t xml:space="preserve"> 5.15 </t>
  </si>
  <si>
    <t xml:space="preserve"> 03.17.01 </t>
  </si>
  <si>
    <t>ESCAVAÇAO MANUAL DE VALAS - H &lt;= 1,5 M</t>
  </si>
  <si>
    <t xml:space="preserve"> 5.16 </t>
  </si>
  <si>
    <t xml:space="preserve"> 03.18.01 </t>
  </si>
  <si>
    <t>ESCAVAÇAO MECANICA DE VALAS COM DESCARGA LATERAL - H &lt;= 1.5 M</t>
  </si>
  <si>
    <t xml:space="preserve"> 5.17 </t>
  </si>
  <si>
    <t xml:space="preserve"> 03.18.02 </t>
  </si>
  <si>
    <t>ESCAVAÇAO MECANICA DE VALAS COM DESCARGA LATERAL - 1.5 M &lt; H &lt;= 3.0 M</t>
  </si>
  <si>
    <t xml:space="preserve"> 5.18 </t>
  </si>
  <si>
    <t xml:space="preserve"> 03.18.03 </t>
  </si>
  <si>
    <t>ESCAVAÇAO MECANICA DE VALAS COM DESCARGA LATERAL - 3.0 M &lt; H &lt;= 5.0 M</t>
  </si>
  <si>
    <t xml:space="preserve"> 5.19 </t>
  </si>
  <si>
    <t xml:space="preserve"> 03.18.04 </t>
  </si>
  <si>
    <t>ESCAVAÇAO MECANICA DE VALAS COM DESCARGA LATERAL - H &gt; 5,0 M</t>
  </si>
  <si>
    <t xml:space="preserve"> 5.20 </t>
  </si>
  <si>
    <t xml:space="preserve"> 03.19.01 </t>
  </si>
  <si>
    <t>ESCAVAÇAO MECANICA DE VALAS COM DESC. S/ CAMINHOES - H &lt;= 1.5 M</t>
  </si>
  <si>
    <t xml:space="preserve"> 5.21 </t>
  </si>
  <si>
    <t xml:space="preserve"> 03.19.02 </t>
  </si>
  <si>
    <t>ESCAVAÇAO MECANICA DE VALAS COM DESC. S/ CAMINHOES - 1.5 M &lt; H &lt;= 3.0M</t>
  </si>
  <si>
    <t xml:space="preserve"> 5.22 </t>
  </si>
  <si>
    <t xml:space="preserve"> 03.19.03 </t>
  </si>
  <si>
    <t>ESCAVAÇAO MECANICA DE VALAS COM DESC. S/ CAMINHOES - 3.0 M &lt; H &lt;= 5.0M</t>
  </si>
  <si>
    <t xml:space="preserve"> 5.23 </t>
  </si>
  <si>
    <t xml:space="preserve"> 03.19.04 </t>
  </si>
  <si>
    <t>ESCAVAÇAO MECANICA DE VALAS COM DESC. S/ CAMINHOES - H &gt; 5,0 M</t>
  </si>
  <si>
    <t xml:space="preserve"> 5.24 </t>
  </si>
  <si>
    <t xml:space="preserve"> 03.20.01 </t>
  </si>
  <si>
    <t>ESCAVAÇAO EM SOLO MOLE - MECANICA COM DESCARGA DIRETA SOBRE CAMINHAO</t>
  </si>
  <si>
    <t xml:space="preserve"> 5.25 </t>
  </si>
  <si>
    <t xml:space="preserve"> 03.21.02 </t>
  </si>
  <si>
    <t>ESCAVAÇAO DE VALA E CARGA DE MATERIAL DE 3ª CATEGORIA - COM UTILIZAÇAO DE EQUIPAMENTO A AR COMPRIMIDO</t>
  </si>
  <si>
    <t xml:space="preserve"> 5.26 </t>
  </si>
  <si>
    <t xml:space="preserve"> 03.22.01 </t>
  </si>
  <si>
    <t>REATERRO DE VALA - MANUAL</t>
  </si>
  <si>
    <t xml:space="preserve"> 5.27 </t>
  </si>
  <si>
    <t xml:space="preserve"> 03.22.02 </t>
  </si>
  <si>
    <t>REATERRO DE VALA - COMPACTADO COM EQUIP. PLACA VIBRATORIA OU EQUIVALENTE</t>
  </si>
  <si>
    <t xml:space="preserve"> 5.28 </t>
  </si>
  <si>
    <t xml:space="preserve"> 5.29 </t>
  </si>
  <si>
    <t xml:space="preserve"> 5.30 </t>
  </si>
  <si>
    <t xml:space="preserve"> 5.31 </t>
  </si>
  <si>
    <t xml:space="preserve"> 03.24.01 </t>
  </si>
  <si>
    <t>TRANSPORTE DE MATERIAL DE QUALQUER NATUREZA EM CARRINHO DE MAO - DMT &lt;= 50,00 M</t>
  </si>
  <si>
    <t xml:space="preserve"> 5.32 </t>
  </si>
  <si>
    <t xml:space="preserve"> 03.25.01 </t>
  </si>
  <si>
    <t xml:space="preserve"> 5.33 </t>
  </si>
  <si>
    <t xml:space="preserve"> RO-40216 </t>
  </si>
  <si>
    <t>ESCAVAÇÃO MANUAL EM MATERIAL DE 1ª CATEGORIA COM ESGOTAMENTO DE ÀGUAVVV</t>
  </si>
  <si>
    <t xml:space="preserve"> 5.34 </t>
  </si>
  <si>
    <t xml:space="preserve"> RO-40217 </t>
  </si>
  <si>
    <t>ESCAVAÇÃO EM MATERIAL DE 3ª CATEGORIA COM ESGOTAMENTO DE ÀGUA</t>
  </si>
  <si>
    <t>FUNDAÇÕES</t>
  </si>
  <si>
    <t xml:space="preserve"> 04.01.01 </t>
  </si>
  <si>
    <t>TUBULAO A CEU ABERTO - ESCAVAÇAO MANUAL DE TUBULAO A CEU ABERTO</t>
  </si>
  <si>
    <t xml:space="preserve"> 04.13.04 </t>
  </si>
  <si>
    <t>FORMA, ESCORAMENTO, DESFORMA E LIMPEZA EM FUNDAÇAO - DE TABUA DE MADEIRA DE LEI</t>
  </si>
  <si>
    <t xml:space="preserve"> 04.13.14 </t>
  </si>
  <si>
    <t>FORMA, ESCORAMENTO, DESFORMA E LIMPEZA EM FUNDAÇAO - DE COMPENSADO RESINADO ESPESSURA MINIMA &gt;= 12MM</t>
  </si>
  <si>
    <t xml:space="preserve"> CPU-022 </t>
  </si>
  <si>
    <t>CORTE, DOBRA E MONTAGEM DE AÇO CA-50 DIÂMETRO (6,3MM A 12,5MM)</t>
  </si>
  <si>
    <t xml:space="preserve"> CPU-023 </t>
  </si>
  <si>
    <t>CORTE, DOBRA E MONTAGEM DE AÇO CA-50/60</t>
  </si>
  <si>
    <t xml:space="preserve"> 40.09.25 </t>
  </si>
  <si>
    <t>CONCRETO CONVENCIONAL B1-B2 CALC., LANC. EM FUND. - CONCRETO FCK &gt;= 25 MPA, BRITA CALCÁRIA, PREPARADO EM OBRA E LANÇADO EM FUNDAÇÃO</t>
  </si>
  <si>
    <t xml:space="preserve"> 04.23.25 </t>
  </si>
  <si>
    <t>CONCRETO USINADO B1,B2 LANÇADO EM FUNDAÇAO - FCK &gt;= 25 MPA, BRITA CALCARIA, USINADO CONVENCIONAL, LANÇADO EM FUNDAÇÃO</t>
  </si>
  <si>
    <t xml:space="preserve"> 04.30.11 </t>
  </si>
  <si>
    <t>BALDRAME DE ALVENARIA DE BLOCO DE CONCRETO(SAPATA) - E= 20 CM PREENCHIDO COM CONCRETO 1:4:8 (5MPA)</t>
  </si>
  <si>
    <t xml:space="preserve"> 04.30.13 </t>
  </si>
  <si>
    <t>BALDRAME DE ALVENARIA DE BLOCO DE CONCRETO(SAPATA) - E= 20 CM PREENCHIDO COM CONCRETO 1:3:6 (10MPA)</t>
  </si>
  <si>
    <t xml:space="preserve"> 40.87.04 </t>
  </si>
  <si>
    <t>TUBO CONC.ARMADO JUNTA ELASTICA,NBR8890 CLASSE EA2 - DN= 400 MM</t>
  </si>
  <si>
    <t xml:space="preserve"> 40.87.06 </t>
  </si>
  <si>
    <t>TUBO CONC.ARMADO JUNTA ELASTICA,NBR8890 CLASSE EA2 - DN= 600 MM</t>
  </si>
  <si>
    <t xml:space="preserve"> 40.87.08 </t>
  </si>
  <si>
    <t>TUBO CONC.ARMADO JUNTA ELASTICA,NBR8890 CLASSE EA2 - DN= 800 MM</t>
  </si>
  <si>
    <t xml:space="preserve"> 40.87.10 </t>
  </si>
  <si>
    <t>TUBO CONC.ARMADO JUNTA ELASTICA,NBR8890 CLASSE EA2 - DN= 1000 MM</t>
  </si>
  <si>
    <t xml:space="preserve"> CPU-024 </t>
  </si>
  <si>
    <t>TUBO CONC.ARMADO JUNTA ELASTICA,NBR8890 CLASSE EA2 - DN= 1200 MM</t>
  </si>
  <si>
    <t xml:space="preserve"> CPU-025 </t>
  </si>
  <si>
    <t>TUBO CONC.ARMADO JUNTA ELASTICA,NBR8890 CLASSE EA2 - DN= 1500 MM</t>
  </si>
  <si>
    <t xml:space="preserve"> 19.03.04 </t>
  </si>
  <si>
    <t>TUBO CORRUGADO PEAD NÃO PERFURADO, PAREDE DUPLA, INTERNA LISA, NBR 21138-3, SN-4 OU EQUIV. - DN=600MM</t>
  </si>
  <si>
    <t xml:space="preserve"> 19.03.11 </t>
  </si>
  <si>
    <t>TUBO CORRUGADO PEAD NÃO PERFURADO, PAREDE DUPLA, INTERNA LISA, NBR 21138-3, SN-4 OU EQUIV. - DN=800MM</t>
  </si>
  <si>
    <t xml:space="preserve"> 7.9 </t>
  </si>
  <si>
    <t xml:space="preserve"> 19.03.08 </t>
  </si>
  <si>
    <t>TUBO CORRUGADO PEAD NÃO PERFURADO, PAREDE DUPLA, INTERNA LISA, NBR 21138-3, SN-4 OU EQUIV. - DN=1200MM</t>
  </si>
  <si>
    <t xml:space="preserve"> 7.10 </t>
  </si>
  <si>
    <t xml:space="preserve"> 19.04.01 </t>
  </si>
  <si>
    <t>REDE TUB. CONCRETO CIMENTO ARI PLUS RS CLASSE PA-1 - DN=  400 MM</t>
  </si>
  <si>
    <t xml:space="preserve"> 7.11 </t>
  </si>
  <si>
    <t xml:space="preserve"> 19.04.03 </t>
  </si>
  <si>
    <t>REDE TUB. CONCRETO CIMENTO ARI PLUS RS CLASSE PA-1 - DN=  600 MM</t>
  </si>
  <si>
    <t xml:space="preserve"> 7.12 </t>
  </si>
  <si>
    <t xml:space="preserve"> 19.04.05 </t>
  </si>
  <si>
    <t>REDE TUB. CONCRETO CIMENTO ARI PLUS RS CLASSE PA-1 - DN=  800 MM</t>
  </si>
  <si>
    <t xml:space="preserve"> 7.13 </t>
  </si>
  <si>
    <t xml:space="preserve"> 19.04.07 </t>
  </si>
  <si>
    <t>REDE TUB. CONCRETO CIMENTO ARI PLUS RS CLASSE PA-1 - DN= 1000 MM</t>
  </si>
  <si>
    <t xml:space="preserve"> 7.14 </t>
  </si>
  <si>
    <t xml:space="preserve"> 19.04.09 </t>
  </si>
  <si>
    <t>REDE TUB. CONCRETO CIMENTO ARI PLUS RS CLASSE PA-1 - DN= 1200 MM</t>
  </si>
  <si>
    <t xml:space="preserve"> 7.15 </t>
  </si>
  <si>
    <t xml:space="preserve"> 19.04.11 </t>
  </si>
  <si>
    <t>REDE TUB. CONCRETO CIMENTO ARI PLUS RS CLASSE PA-1 - DN= 1500 MM</t>
  </si>
  <si>
    <t xml:space="preserve"> 7.16 </t>
  </si>
  <si>
    <t xml:space="preserve"> 19.05.01 </t>
  </si>
  <si>
    <t>REDE TUB. CONCRETO CIMENTO ARI PLUS RS CLASSE PA-2 - DN=  400 MM</t>
  </si>
  <si>
    <t xml:space="preserve"> 7.17 </t>
  </si>
  <si>
    <t xml:space="preserve"> 19.05.03 </t>
  </si>
  <si>
    <t>REDE TUB. CONCRETO CIMENTO ARI PLUS RS CLASSE PA-2 - DN=  600 MM</t>
  </si>
  <si>
    <t xml:space="preserve"> 7.18 </t>
  </si>
  <si>
    <t xml:space="preserve"> 19.05.05 </t>
  </si>
  <si>
    <t>REDE TUB. CONCRETO CIMENTO ARI PLUS RS CLASSE PA-2 - DN=  800 MM</t>
  </si>
  <si>
    <t xml:space="preserve"> 7.19 </t>
  </si>
  <si>
    <t xml:space="preserve"> 19.05.07 </t>
  </si>
  <si>
    <t>REDE TUB. CONCRETO CIMENTO ARI PLUS RS CLASSE PA-2 - DN= 1000 MM</t>
  </si>
  <si>
    <t xml:space="preserve"> 7.20 </t>
  </si>
  <si>
    <t xml:space="preserve"> 19.05.09 </t>
  </si>
  <si>
    <t>REDE TUB. CONCRETO CIMENTO ARI PLUS RS CLASSE PA-2 - DN= 1200 MM</t>
  </si>
  <si>
    <t xml:space="preserve"> 7.21 </t>
  </si>
  <si>
    <t xml:space="preserve"> 19.05.11 </t>
  </si>
  <si>
    <t>REDE TUB. CONCRETO CIMENTO ARI PLUS RS CLASSE PA-2 - DN= 1500 MM</t>
  </si>
  <si>
    <t xml:space="preserve"> 7.22 </t>
  </si>
  <si>
    <t xml:space="preserve"> 19.06.03 </t>
  </si>
  <si>
    <t>REDE TUB.CONCRETO CIMENTO ARI PLUS RS CLASSE PA-3 - DN=  600 MM</t>
  </si>
  <si>
    <t xml:space="preserve"> 7.23 </t>
  </si>
  <si>
    <t xml:space="preserve"> 19.06.05 </t>
  </si>
  <si>
    <t>REDE TUB.CONCRETO CIMENTO ARI PLUS RS CLASSE PA-3 - DN=  800 MM</t>
  </si>
  <si>
    <t xml:space="preserve"> 7.24 </t>
  </si>
  <si>
    <t xml:space="preserve"> 19.06.07 </t>
  </si>
  <si>
    <t>REDE TUB.CONCRETO CIMENTO ARI PLUS RS CLASSE PA-3 - DN= 1000 MM</t>
  </si>
  <si>
    <t xml:space="preserve"> 7.25 </t>
  </si>
  <si>
    <t xml:space="preserve"> 19.06.09 </t>
  </si>
  <si>
    <t>REDE TUB.CONCRETO CIMENTO ARI PLUS RS CLASSE PA-3 - DN= 1200 MM</t>
  </si>
  <si>
    <t xml:space="preserve"> 7.26 </t>
  </si>
  <si>
    <t xml:space="preserve"> 19.06.11 </t>
  </si>
  <si>
    <t>REDE TUB.CONCRETO CIMENTO ARI PLUS RS CLASSE PA-3 - DN= 1500 MM</t>
  </si>
  <si>
    <t xml:space="preserve"> 7.27 </t>
  </si>
  <si>
    <t xml:space="preserve"> 19.07.01 </t>
  </si>
  <si>
    <t>CONCRETO PARA BERÇO DE REDE TUBULAR - TRAÇO 1:3:6, INCLUSIVE LANÇAMENTO</t>
  </si>
  <si>
    <t xml:space="preserve"> 7.28 </t>
  </si>
  <si>
    <t xml:space="preserve"> 19.08.01 </t>
  </si>
  <si>
    <t>FORMA PARA BERÇO - EM TABUA, INCLUSIVE DESFORMA</t>
  </si>
  <si>
    <t xml:space="preserve"> 7.29 </t>
  </si>
  <si>
    <t xml:space="preserve"> 19.10.03 </t>
  </si>
  <si>
    <t>ALA DE REDE TUBULAR - D=  600 MM</t>
  </si>
  <si>
    <t xml:space="preserve"> 7.30 </t>
  </si>
  <si>
    <t xml:space="preserve"> 19.10.05 </t>
  </si>
  <si>
    <t>ALA DE REDE TUBULAR - D=  800 MM</t>
  </si>
  <si>
    <t xml:space="preserve"> 7.31 </t>
  </si>
  <si>
    <t xml:space="preserve"> 19.10.07 </t>
  </si>
  <si>
    <t>ALA DE REDE TUBULAR - D= 1000 MM</t>
  </si>
  <si>
    <t xml:space="preserve"> 7.32 </t>
  </si>
  <si>
    <t xml:space="preserve"> 19.10.09 </t>
  </si>
  <si>
    <t>ALA DE REDE TUBULAR - D= 1200 MM</t>
  </si>
  <si>
    <t xml:space="preserve"> 7.33 </t>
  </si>
  <si>
    <t xml:space="preserve"> 19.10.11 </t>
  </si>
  <si>
    <t>ALA DE REDE TUBULAR - D= 1500 MM</t>
  </si>
  <si>
    <t xml:space="preserve"> 7.34 </t>
  </si>
  <si>
    <t xml:space="preserve"> 19.11.01 </t>
  </si>
  <si>
    <t>CAIXA PARA BOCA LOBO - SIMPLES</t>
  </si>
  <si>
    <t xml:space="preserve"> 7.35 </t>
  </si>
  <si>
    <t xml:space="preserve"> 19.11.02 </t>
  </si>
  <si>
    <t>CAIXA PARA BOCA LOBO - DUPLA</t>
  </si>
  <si>
    <t xml:space="preserve"> 7.36 </t>
  </si>
  <si>
    <t xml:space="preserve"> 7.37 </t>
  </si>
  <si>
    <t xml:space="preserve"> 7.38 </t>
  </si>
  <si>
    <t xml:space="preserve"> 7.39 </t>
  </si>
  <si>
    <t xml:space="preserve"> 7.40 </t>
  </si>
  <si>
    <t xml:space="preserve"> 19.15.03 </t>
  </si>
  <si>
    <t>CAIXA DE PASSAGEM TIPO A - PADRAO SUDECAP - D=  600 MM</t>
  </si>
  <si>
    <t xml:space="preserve"> 7.41 </t>
  </si>
  <si>
    <t xml:space="preserve"> 19.15.05 </t>
  </si>
  <si>
    <t>CAIXA DE PASSAGEM TIPO A - PADRAO SUDECAP - D=  800 MM</t>
  </si>
  <si>
    <t xml:space="preserve"> 7.42 </t>
  </si>
  <si>
    <t xml:space="preserve"> 19.15.07 </t>
  </si>
  <si>
    <t>CAIXA DE PASSAGEM TIPO A - PADRAO SUDECAP - D= 1000 MM</t>
  </si>
  <si>
    <t xml:space="preserve"> 7.43 </t>
  </si>
  <si>
    <t xml:space="preserve"> 19.15.09 </t>
  </si>
  <si>
    <t>CAIXA DE PASSAGEM TIPO A - PADRAO SUDECAP - D= 1200 MM</t>
  </si>
  <si>
    <t xml:space="preserve"> 7.44 </t>
  </si>
  <si>
    <t xml:space="preserve"> 19.15.11 </t>
  </si>
  <si>
    <t>CAIXA DE PASSAGEM TIPO A - PADRAO SUDECAP - D= 1500 MM</t>
  </si>
  <si>
    <t xml:space="preserve"> 7.45 </t>
  </si>
  <si>
    <t xml:space="preserve"> 19.16.03 </t>
  </si>
  <si>
    <t>CAIXA DE PASSAGEM TIPO B - PADRAO SUDECAP - D=  600 MM</t>
  </si>
  <si>
    <t xml:space="preserve"> 7.46 </t>
  </si>
  <si>
    <t xml:space="preserve"> 19.16.05 </t>
  </si>
  <si>
    <t>CAIXA DE PASSAGEM TIPO B - PADRAO SUDECAP - D=  800 MM</t>
  </si>
  <si>
    <t xml:space="preserve"> 7.47 </t>
  </si>
  <si>
    <t xml:space="preserve"> 19.16.07 </t>
  </si>
  <si>
    <t>CAIXA DE PASSAGEM TIPO B - PADRAO SUDECAP - D= 1000 MM</t>
  </si>
  <si>
    <t xml:space="preserve"> 7.48 </t>
  </si>
  <si>
    <t xml:space="preserve"> 19.16.09 </t>
  </si>
  <si>
    <t>CAIXA DE PASSAGEM TIPO B - PADRAO SUDECAP - D= 1200 MM</t>
  </si>
  <si>
    <t xml:space="preserve"> 7.49 </t>
  </si>
  <si>
    <t xml:space="preserve"> 19.16.11 </t>
  </si>
  <si>
    <t>CAIXA DE PASSAGEM TIPO B - PADRAO SUDECAP - D= 1500 MM</t>
  </si>
  <si>
    <t xml:space="preserve"> 7.50 </t>
  </si>
  <si>
    <t xml:space="preserve"> 19.17.03 </t>
  </si>
  <si>
    <t>CAIXA DE PASSAGEM TIPO C - PADRAO SUDECAP - D=  600 MM</t>
  </si>
  <si>
    <t xml:space="preserve"> 7.51 </t>
  </si>
  <si>
    <t xml:space="preserve"> 19.17.05 </t>
  </si>
  <si>
    <t>CAIXA DE PASSAGEM TIPO C - PADRAO SUDECAP - D=  800 MM</t>
  </si>
  <si>
    <t xml:space="preserve"> 7.52 </t>
  </si>
  <si>
    <t xml:space="preserve"> 19.17.07 </t>
  </si>
  <si>
    <t>CAIXA DE PASSAGEM TIPO C - PADRAO SUDECAP - D= 1000 MM</t>
  </si>
  <si>
    <t xml:space="preserve"> 7.53 </t>
  </si>
  <si>
    <t xml:space="preserve"> 19.17.09 </t>
  </si>
  <si>
    <t>CAIXA DE PASSAGEM TIPO C - PADRAO SUDECAP - D= 1200 MM</t>
  </si>
  <si>
    <t xml:space="preserve"> 7.54 </t>
  </si>
  <si>
    <t xml:space="preserve"> 19.17.11 </t>
  </si>
  <si>
    <t>CAIXA DE PASSAGEM TIPO C - PADRAO SUDECAP - D= 1500 MM</t>
  </si>
  <si>
    <t xml:space="preserve"> 7.55 </t>
  </si>
  <si>
    <t xml:space="preserve"> CPU-042 </t>
  </si>
  <si>
    <t>CAIXA DE DRENAGEM PARA GRELHA EM TRILHO (EXCETO ESCAVAÇÃO E GRELHA), COM BLOCO DE CONCRETO CHEIO, ARMADA, DIMENSÕES INTERNAS- 100X100 (CM)</t>
  </si>
  <si>
    <t xml:space="preserve"> 7.56 </t>
  </si>
  <si>
    <t xml:space="preserve"> CPU-043 </t>
  </si>
  <si>
    <t>CAIXA DE DRENAGEM PARA GRELHA EM TRILHO (EXCETO ESCAVAÇÃO E GRELHA), COM BLOCO DE CONCRETO CHEIO, ARMADA, DIMENSÕES INTERNAS - 100X150 (CM)</t>
  </si>
  <si>
    <t xml:space="preserve"> 7.57 </t>
  </si>
  <si>
    <t xml:space="preserve"> 19.18.03 </t>
  </si>
  <si>
    <t>POÇO DE VISITA TIPO A - PADRAO SUDECAP - D=  600 MM</t>
  </si>
  <si>
    <t xml:space="preserve"> 7.58 </t>
  </si>
  <si>
    <t xml:space="preserve"> 19.18.05 </t>
  </si>
  <si>
    <t>POÇO DE VISITA TIPO A - PADRAO SUDECAP - D=  800 MM</t>
  </si>
  <si>
    <t xml:space="preserve"> 7.59 </t>
  </si>
  <si>
    <t xml:space="preserve"> 19.18.07 </t>
  </si>
  <si>
    <t>POÇO DE VISITA TIPO A - PADRAO SUDECAP - D= 1000 MM</t>
  </si>
  <si>
    <t xml:space="preserve"> 7.60 </t>
  </si>
  <si>
    <t xml:space="preserve"> 19.18.09 </t>
  </si>
  <si>
    <t>POÇO DE VISITA TIPO A - PADRAO SUDECAP - D= 1200 MM</t>
  </si>
  <si>
    <t xml:space="preserve"> 7.61 </t>
  </si>
  <si>
    <t xml:space="preserve"> 19.18.11 </t>
  </si>
  <si>
    <t>POÇO DE VISITA TIPO A - PADRAO SUDECAP - D= 1500 MM</t>
  </si>
  <si>
    <t xml:space="preserve"> 7.62 </t>
  </si>
  <si>
    <t xml:space="preserve"> 19.19.03 </t>
  </si>
  <si>
    <t>POÇO DE VISITA TIPO B - PADRAO SUDECAP - D=  600 MM</t>
  </si>
  <si>
    <t xml:space="preserve"> 7.63 </t>
  </si>
  <si>
    <t xml:space="preserve"> 19.19.05 </t>
  </si>
  <si>
    <t>POÇO DE VISITA TIPO B - PADRAO SUDECAP - D=  800 MM</t>
  </si>
  <si>
    <t xml:space="preserve"> 7.64 </t>
  </si>
  <si>
    <t xml:space="preserve"> 19.19.07 </t>
  </si>
  <si>
    <t>POÇO DE VISITA TIPO B - PADRAO SUDECAP - D= 1000 MM</t>
  </si>
  <si>
    <t xml:space="preserve"> 7.65 </t>
  </si>
  <si>
    <t xml:space="preserve"> 19.19.09 </t>
  </si>
  <si>
    <t>POÇO DE VISITA TIPO B - PADRAO SUDECAP - D= 1200 MM</t>
  </si>
  <si>
    <t xml:space="preserve"> 7.66 </t>
  </si>
  <si>
    <t xml:space="preserve"> 19.19.11 </t>
  </si>
  <si>
    <t>POÇO DE VISITA TIPO B - PADRAO SUDECAP - D= 1500 MM</t>
  </si>
  <si>
    <t xml:space="preserve"> 7.67 </t>
  </si>
  <si>
    <t xml:space="preserve"> 19.20.03 </t>
  </si>
  <si>
    <t>POÇO DE VISITA TIPO C - PADRAO SUDECAP - D=  600 MM</t>
  </si>
  <si>
    <t xml:space="preserve"> 7.68 </t>
  </si>
  <si>
    <t xml:space="preserve"> 19.20.05 </t>
  </si>
  <si>
    <t>POÇO DE VISITA TIPO C - PADRAO SUDECAP - D=  800 MM</t>
  </si>
  <si>
    <t xml:space="preserve"> 7.69 </t>
  </si>
  <si>
    <t xml:space="preserve"> 19.20.07 </t>
  </si>
  <si>
    <t>POÇO DE VISITA TIPO C - PADRAO SUDECAP - D= 1000 MM</t>
  </si>
  <si>
    <t xml:space="preserve"> 7.70 </t>
  </si>
  <si>
    <t xml:space="preserve"> 19.20.09 </t>
  </si>
  <si>
    <t>POÇO DE VISITA TIPO C - PADRAO SUDECAP - D= 1200 MM</t>
  </si>
  <si>
    <t xml:space="preserve"> 7.71 </t>
  </si>
  <si>
    <t xml:space="preserve"> 19.20.11 </t>
  </si>
  <si>
    <t>POÇO DE VISITA TIPO C - PADRAO SUDECAP - D= 1500 MM</t>
  </si>
  <si>
    <t xml:space="preserve"> 7.72 </t>
  </si>
  <si>
    <t xml:space="preserve"> 19.21.01 </t>
  </si>
  <si>
    <t>CHAMINE DE POÇO DE VISITA - PADRAO SUDECAP - TIPO A-ALVEN. E=20CM REVESTIDA, C/DEGRAUS AÇO CA25</t>
  </si>
  <si>
    <t xml:space="preserve"> 7.73 </t>
  </si>
  <si>
    <t xml:space="preserve"> 19.21.02 </t>
  </si>
  <si>
    <t>CHAMINE DE POÇO DE VISITA - PADRAO SUDECAP - TIPO B-ANEL CONCRETO CA-1, C/ DEGRAUS EM AÇO CA 25</t>
  </si>
  <si>
    <t xml:space="preserve"> 7.74 </t>
  </si>
  <si>
    <t xml:space="preserve"> 19.22.02 </t>
  </si>
  <si>
    <t>TAMPAO DE POÇO DE VISITA - FERRO FUNDIDO NODULAR</t>
  </si>
  <si>
    <t xml:space="preserve"> 7.75 </t>
  </si>
  <si>
    <t xml:space="preserve"> 7.76 </t>
  </si>
  <si>
    <t xml:space="preserve"> 7.77 </t>
  </si>
  <si>
    <t xml:space="preserve"> 19.23.03 </t>
  </si>
  <si>
    <t>DESCIDA D'AGUA TIPO DEGRAU - PADRAO SUDECAP - D=  600 MM</t>
  </si>
  <si>
    <t xml:space="preserve"> 7.78 </t>
  </si>
  <si>
    <t xml:space="preserve"> 19.23.05 </t>
  </si>
  <si>
    <t>DESCIDA D'AGUA TIPO DEGRAU - PADRAO SUDECAP - D=  800 MM</t>
  </si>
  <si>
    <t xml:space="preserve"> 7.79 </t>
  </si>
  <si>
    <t xml:space="preserve"> 19.23.07 </t>
  </si>
  <si>
    <t>DESCIDA D'AGUA TIPO DEGRAU - PADRAO SUDECAP - D= 1000 MM</t>
  </si>
  <si>
    <t xml:space="preserve"> 7.80 </t>
  </si>
  <si>
    <t xml:space="preserve"> 19.23.09 </t>
  </si>
  <si>
    <t>DESCIDA D'AGUA TIPO DEGRAU - PADRAO SUDECAP - D= 1200 MM</t>
  </si>
  <si>
    <t xml:space="preserve"> 7.81 </t>
  </si>
  <si>
    <t xml:space="preserve"> 19.23.11 </t>
  </si>
  <si>
    <t>DESCIDA D'AGUA TIPO DEGRAU - PADRAO SUDECAP - D= 1500 MM</t>
  </si>
  <si>
    <t xml:space="preserve"> 7.82 </t>
  </si>
  <si>
    <t xml:space="preserve"> 19.24.03 </t>
  </si>
  <si>
    <t>DESCIDA D'AGUA TIPO CALHA - PADRAO SUDECAP - D=  600 MM</t>
  </si>
  <si>
    <t xml:space="preserve"> 7.83 </t>
  </si>
  <si>
    <t xml:space="preserve"> 19.24.05 </t>
  </si>
  <si>
    <t>DESCIDA D'AGUA TIPO CALHA - PADRAO SUDECAP - D=  800 MM</t>
  </si>
  <si>
    <t xml:space="preserve"> 7.84 </t>
  </si>
  <si>
    <t xml:space="preserve"> 19.24.07 </t>
  </si>
  <si>
    <t>DESCIDA D'AGUA TIPO CALHA - PADRAO SUDECAP - D= 1000 MM</t>
  </si>
  <si>
    <t xml:space="preserve"> 7.85 </t>
  </si>
  <si>
    <t xml:space="preserve"> 19.24.09 </t>
  </si>
  <si>
    <t>DESCIDA D'AGUA TIPO CALHA - PADRAO SUDECAP - D= 1200 MM</t>
  </si>
  <si>
    <t xml:space="preserve"> 7.86 </t>
  </si>
  <si>
    <t xml:space="preserve"> 19.24.11 </t>
  </si>
  <si>
    <t>DESCIDA D'AGUA TIPO CALHA - PADRAO SUDECAP - D= 1500 MM</t>
  </si>
  <si>
    <t xml:space="preserve"> 7.87 </t>
  </si>
  <si>
    <t xml:space="preserve"> 2003453 </t>
  </si>
  <si>
    <t>Dissipador de energia - DEB 03 - areia, brita e pedra de mão comerciais</t>
  </si>
  <si>
    <t>un</t>
  </si>
  <si>
    <t xml:space="preserve"> 7.88 </t>
  </si>
  <si>
    <t xml:space="preserve"> 2003455 </t>
  </si>
  <si>
    <t>Dissipador de energia - DEB 04 - areia, brita e pedra de mão comerciais</t>
  </si>
  <si>
    <t xml:space="preserve"> 7.89 </t>
  </si>
  <si>
    <t xml:space="preserve"> 2003457 </t>
  </si>
  <si>
    <t>Dissipador de energia - DEB 05 - areia, brita e pedra de mão comerciais</t>
  </si>
  <si>
    <t xml:space="preserve"> 7.90 </t>
  </si>
  <si>
    <t xml:space="preserve"> 2003459 </t>
  </si>
  <si>
    <t>Dissipador de energia - DEB 06 - areia, brita e pedra de mão comerciais</t>
  </si>
  <si>
    <t xml:space="preserve"> 7.91 </t>
  </si>
  <si>
    <t xml:space="preserve"> 2003461 </t>
  </si>
  <si>
    <t>Dissipador de energia - DEB 07 - areia, brita e pedra de mão comerciais</t>
  </si>
  <si>
    <t xml:space="preserve"> 7.92 </t>
  </si>
  <si>
    <t xml:space="preserve"> 19.25.01 </t>
  </si>
  <si>
    <t>DRENO - PADRAO SUDECAP - TIPO A-AREIA GROSSA, BRITA 2 E TUBO POROSO, L=50CM</t>
  </si>
  <si>
    <t xml:space="preserve"> 7.93 </t>
  </si>
  <si>
    <t xml:space="preserve"> 19.25.02 </t>
  </si>
  <si>
    <t>DRENO - PADRAO SUDECAP - TIPO B-MANTA DRENANTE, BRITA 3, TUBO POROSO,L=50CM</t>
  </si>
  <si>
    <t xml:space="preserve"> 7.94 </t>
  </si>
  <si>
    <t xml:space="preserve"> 19.25.03 </t>
  </si>
  <si>
    <t>DRENO - PADRAO SUDECAP - DRENO DE TALVEGUE TIPO A (BRITA E MANTA DRENANTE)</t>
  </si>
  <si>
    <t xml:space="preserve"> 7.95 </t>
  </si>
  <si>
    <t xml:space="preserve"> 19.27.01 </t>
  </si>
  <si>
    <t>BARRAGEM - PADRAO SUDECAP - TIPO A - SACO DE RAFIA</t>
  </si>
  <si>
    <t xml:space="preserve"> 7.96 </t>
  </si>
  <si>
    <t xml:space="preserve"> 19.27.02 </t>
  </si>
  <si>
    <t>BARRAGEM - PADRAO SUDECAP - TIPO B - SACO RAFIA 50KG (SOLO/CIMENTO-50KG/M3)</t>
  </si>
  <si>
    <t xml:space="preserve"> 7.97 </t>
  </si>
  <si>
    <t xml:space="preserve"> 19.30.04 </t>
  </si>
  <si>
    <t>SARJETA - PADRAO SUDECAP - TIPO A - (50X10)CM - DES-R01</t>
  </si>
  <si>
    <t xml:space="preserve"> 7.98 </t>
  </si>
  <si>
    <t xml:space="preserve"> 7.99 </t>
  </si>
  <si>
    <t xml:space="preserve"> 19.30.06 </t>
  </si>
  <si>
    <t>SARJETA - PADRAO SUDECAP - TIPO C - (50X10)CM - DES-R01</t>
  </si>
  <si>
    <t xml:space="preserve"> 7.100 </t>
  </si>
  <si>
    <t xml:space="preserve"> 2003319 </t>
  </si>
  <si>
    <t>Sarjeta triangular de concreto - STC 01 - escavação mecânica - areia e brita comerciais</t>
  </si>
  <si>
    <t xml:space="preserve"> 7.101 </t>
  </si>
  <si>
    <t xml:space="preserve"> 2003325 </t>
  </si>
  <si>
    <t>Sarjeta triangular de concreto - STC 04 - escavação mecânica - areia e brita comerciais</t>
  </si>
  <si>
    <t xml:space="preserve"> 7.102 </t>
  </si>
  <si>
    <t xml:space="preserve"> 19.31.01 </t>
  </si>
  <si>
    <t>CANALETA - PADRAO SUDECAP - TIPO 2 - D= 200 MM, PREMOLDADA DE CONCRETO E GRELHA</t>
  </si>
  <si>
    <t xml:space="preserve"> 7.103 </t>
  </si>
  <si>
    <t xml:space="preserve"> 19.31.02 </t>
  </si>
  <si>
    <t>CANALETA - PADRAO SUDECAP - TIPO 2 - D= 300 MM, PREMOLDADA DE CONCRETO</t>
  </si>
  <si>
    <t xml:space="preserve"> 7.104 </t>
  </si>
  <si>
    <t xml:space="preserve"> 19.31.03 </t>
  </si>
  <si>
    <t>CANALETA - PADRAO SUDECAP - TIPO 2 - D= 400 MM, PREMOLDADA DE CONCRETO</t>
  </si>
  <si>
    <t xml:space="preserve"> 7.105 </t>
  </si>
  <si>
    <t xml:space="preserve"> 19.31.04 </t>
  </si>
  <si>
    <t>CANALETA - PADRAO SUDECAP - TIPO 2 - D= 500 MM, PREMOLDADA DE CONCRETO</t>
  </si>
  <si>
    <t xml:space="preserve"> 7.106 </t>
  </si>
  <si>
    <t xml:space="preserve"> 19.31.05 </t>
  </si>
  <si>
    <t>CANALETA - PADRAO SUDECAP - TIPO 2 - D= 600 MM, PREMOLDADA DE CONCRETO</t>
  </si>
  <si>
    <t xml:space="preserve"> 7.107 </t>
  </si>
  <si>
    <t xml:space="preserve"> 19.32.01 </t>
  </si>
  <si>
    <t>ESCORAMENTO DESCONTINUO DE VALAS - PADRAO SUDECAP - TIPO A - MADEIRA ROLIÇA D= 6 A 10 CM</t>
  </si>
  <si>
    <t xml:space="preserve"> 7.108 </t>
  </si>
  <si>
    <t xml:space="preserve"> 19.32.02 </t>
  </si>
  <si>
    <t>ESCORAMENTO DESCONTINUO DE VALAS - PADRAO SUDECAP - TIPO B - MADEIRA ROLIÇA D= 11 A 15 CM</t>
  </si>
  <si>
    <t xml:space="preserve"> 7.109 </t>
  </si>
  <si>
    <t xml:space="preserve"> 19.33.01 </t>
  </si>
  <si>
    <t>ESCORAMENTO CONTINUO DE VALAS - PADRAO SUDECAP - TIPO A - MADEIRA ROLIÇA D= 11 A 15 CM</t>
  </si>
  <si>
    <t xml:space="preserve"> 7.110 </t>
  </si>
  <si>
    <t xml:space="preserve"> 19.33.02 </t>
  </si>
  <si>
    <t>ESCORAMENTO CONTINUO DE VALAS - PADRAO SUDECAP - TIPO B - PERFIL I-8"</t>
  </si>
  <si>
    <t xml:space="preserve"> 7.111 </t>
  </si>
  <si>
    <t xml:space="preserve"> 65002541 </t>
  </si>
  <si>
    <t>ESCORAMENTO DE VALAS COM UTILIZAÇÃO DE ESTRUTURA DE AÇO TIPO BLINDAGEM LEVE PARA VALAS COM PROFUNDIDADE DE 2M</t>
  </si>
  <si>
    <t xml:space="preserve"> 7.112 </t>
  </si>
  <si>
    <t xml:space="preserve"> 19.51.01 </t>
  </si>
  <si>
    <t>ESTRUTURA DE ESCORAMENTO - ESTRUTURA DE ESCORAMENTO TIPO PONTALETEAMENTO</t>
  </si>
  <si>
    <t xml:space="preserve"> 7.113 </t>
  </si>
  <si>
    <t xml:space="preserve"> 0705314 </t>
  </si>
  <si>
    <t>Boca de BDCC 1,50 x 1,50 m - esconsidade 0° - areia e brita comerciais</t>
  </si>
  <si>
    <t xml:space="preserve"> 7.114 </t>
  </si>
  <si>
    <t xml:space="preserve"> 0705225 </t>
  </si>
  <si>
    <t>Boca de BSCC 1,50 x 1,50 m - esconsidade 0° - areia e brita comerciais</t>
  </si>
  <si>
    <t xml:space="preserve"> 7.115 </t>
  </si>
  <si>
    <t xml:space="preserve"> 0705403 </t>
  </si>
  <si>
    <t>Boca de BTCC 1,50 x 1,50 m - esconsidade 0° - areia e brita comerciais</t>
  </si>
  <si>
    <t xml:space="preserve"> 7.116 </t>
  </si>
  <si>
    <t xml:space="preserve"> 19.53.01 </t>
  </si>
  <si>
    <t>LASTRO DE PEDRA - LASTRO DE PEDRA BRITADA</t>
  </si>
  <si>
    <t xml:space="preserve"> 7.117 </t>
  </si>
  <si>
    <t xml:space="preserve"> 7.118 </t>
  </si>
  <si>
    <t xml:space="preserve"> 7.119 </t>
  </si>
  <si>
    <t xml:space="preserve"> 7.120 </t>
  </si>
  <si>
    <t xml:space="preserve"> 88629 </t>
  </si>
  <si>
    <t>ARGAMASSA TRAÇO 1:3 (EM VOLUME DE CIMENTO E AREIA MÉDIA ÚMIDA), PREPARO MANUAL. AF_08/2019</t>
  </si>
  <si>
    <t xml:space="preserve"> 7.121 </t>
  </si>
  <si>
    <t xml:space="preserve"> 07.05.15 </t>
  </si>
  <si>
    <t>ALVENARIA DE BLOCO DE CONCRETO - E= 15 CM, APARENTE, VEDAÇAO</t>
  </si>
  <si>
    <t xml:space="preserve"> 7.122 </t>
  </si>
  <si>
    <t xml:space="preserve"> 07.05.17 </t>
  </si>
  <si>
    <t>ALVENARIA DE BLOCO DE CONCRETO - E= 20 CM, APARENTE, VEDAÇAO</t>
  </si>
  <si>
    <t xml:space="preserve"> 7.123 </t>
  </si>
  <si>
    <t xml:space="preserve"> CPU-026 </t>
  </si>
  <si>
    <t>ALVENARIA DE BLOCO DE CONCRETO ESTRUTURAL FBK 8 MPA, 19 X 19 X 39, PREENCHIDO COM CONCRETO FCK 25 MPA</t>
  </si>
  <si>
    <t>GALERIA CELULAR E/OU CONTENÇOES</t>
  </si>
  <si>
    <t xml:space="preserve"> 8.2 </t>
  </si>
  <si>
    <t xml:space="preserve"> 8.3 </t>
  </si>
  <si>
    <t xml:space="preserve"> CPU-027 </t>
  </si>
  <si>
    <t>TUBO DE CONCRETO POROSO - D= 0,20 M</t>
  </si>
  <si>
    <t xml:space="preserve"> 8.4 </t>
  </si>
  <si>
    <t xml:space="preserve"> 05.03.01 </t>
  </si>
  <si>
    <t>CONCRETO DE REGULARIZAÇAO - TRAÇO 1:3:6,FORNEC. E LANÇAMENTO SOBRE ENROCAMENTO</t>
  </si>
  <si>
    <t xml:space="preserve"> 8.5 </t>
  </si>
  <si>
    <t xml:space="preserve"> 05.04.01 </t>
  </si>
  <si>
    <t>FORMA INCLUSIVE DESFORMA E LIMPEZA - FORMA DE COMPENSADO RESINADO</t>
  </si>
  <si>
    <t xml:space="preserve"> 8.6 </t>
  </si>
  <si>
    <t xml:space="preserve"> 05.05.01 </t>
  </si>
  <si>
    <t>ARMAÇAO INCLUSIVE CORTE, DOBRA E COLOCAÇAO - AÇO CA-50 OU CA-60</t>
  </si>
  <si>
    <t xml:space="preserve"> 8.7 </t>
  </si>
  <si>
    <t xml:space="preserve"> 05.06.01 </t>
  </si>
  <si>
    <t>JUNTA ELASTICA - JUNTA ELASTICA 0-22, FUNGENBAND OU EQUIVALENTE</t>
  </si>
  <si>
    <t xml:space="preserve"> 8.8 </t>
  </si>
  <si>
    <t xml:space="preserve"> 05.06.02 </t>
  </si>
  <si>
    <t>JUNTA ELASTICA - JUNTA ELASTICA 0-12, FUNGENBAND OU EQUIVALENTE</t>
  </si>
  <si>
    <t xml:space="preserve"> 8.9 </t>
  </si>
  <si>
    <t xml:space="preserve"> 05.07.25 </t>
  </si>
  <si>
    <t>CONCRETO ESTRUTURAL, FORN. APLICAÇAO E ADENSAMENTO - FCK &gt;= 25 MPA, BRITA CALCÁRIA, PREPARADO EM OBRA E LANÇADO EM GALERIAS/CONTENÇÕES</t>
  </si>
  <si>
    <t xml:space="preserve"> 8.10 </t>
  </si>
  <si>
    <t xml:space="preserve"> 05.07.46 </t>
  </si>
  <si>
    <t>CONCRETO ESTRUTURAL, FORN. APLICAÇAO E ADENSAMENTO - FCK &gt;= 30 MPA, BRITA CALCÁRIA, USINADO CONVENCIONAL,  LANÇADO EM GALERIAS/CONTENÇÕES</t>
  </si>
  <si>
    <t xml:space="preserve"> 8.11 </t>
  </si>
  <si>
    <t xml:space="preserve"> 05.09.01 </t>
  </si>
  <si>
    <t>FORNECIMENTO E LANÇAMENTO DE MATERIAL DRENANTE - CASCALHO (COM ADENSAMENTO HIDRAULICO)</t>
  </si>
  <si>
    <t xml:space="preserve"> 8.12 </t>
  </si>
  <si>
    <t xml:space="preserve"> 8.13 </t>
  </si>
  <si>
    <t xml:space="preserve"> 05.09.03 </t>
  </si>
  <si>
    <t>FORNECIMENTO E LANÇAMENTO DE MATERIAL DRENANTE - AREIA (COM ADENSAMENTO HIDRAULICO)</t>
  </si>
  <si>
    <t xml:space="preserve"> 8.14 </t>
  </si>
  <si>
    <t xml:space="preserve"> 05.11.03 </t>
  </si>
  <si>
    <t>MANTA DRENANTE GEOTEXTIL - MANTA GEOTEXTIL - 300 G/M2 - RES.TRACAO &gt;= 16 KN/M</t>
  </si>
  <si>
    <t xml:space="preserve"> 8.15 </t>
  </si>
  <si>
    <t xml:space="preserve"> 05.12.01 </t>
  </si>
  <si>
    <t>DRENO BARBACAN - D= 50 MM E COMPRIMENTO DE 0,50M</t>
  </si>
  <si>
    <t xml:space="preserve"> 8.16 </t>
  </si>
  <si>
    <t xml:space="preserve"> 05.12.02 </t>
  </si>
  <si>
    <t>DRENO BARBACAN - D= 75 MM E COMPRIMENTO DE 0,50M</t>
  </si>
  <si>
    <t xml:space="preserve"> 8.17 </t>
  </si>
  <si>
    <t xml:space="preserve"> 05.12.03 </t>
  </si>
  <si>
    <t>DRENO BARBACAN - D= 100 MM E COMPRIMENTO DE 0,50M</t>
  </si>
  <si>
    <t xml:space="preserve"> 8.18 </t>
  </si>
  <si>
    <t xml:space="preserve"> 05.13.01 </t>
  </si>
  <si>
    <t>DRENOS DE GALERIA - DRENO DE ALIVIO</t>
  </si>
  <si>
    <t xml:space="preserve"> 8.19 </t>
  </si>
  <si>
    <t xml:space="preserve"> 05.13.02 </t>
  </si>
  <si>
    <t>DRENOS DE GALERIA - DRENO DE SERVIÇO</t>
  </si>
  <si>
    <t xml:space="preserve"> 8.20 </t>
  </si>
  <si>
    <t xml:space="preserve"> 05.13.10 </t>
  </si>
  <si>
    <t>DRENOS DE GALERIA - LIGAÇAO DE DRENO EM LATERAL DE GALERIA</t>
  </si>
  <si>
    <t xml:space="preserve"> 8.21 </t>
  </si>
  <si>
    <t xml:space="preserve"> 8.22 </t>
  </si>
  <si>
    <t xml:space="preserve"> 05.17.04 </t>
  </si>
  <si>
    <t>ALA DE GALERIA CELULAR - B= 1.50M</t>
  </si>
  <si>
    <t xml:space="preserve"> 8.23 </t>
  </si>
  <si>
    <t xml:space="preserve"> 05.17.09 </t>
  </si>
  <si>
    <t>ALA DE GALERIA CELULAR - B= 2.00M</t>
  </si>
  <si>
    <t xml:space="preserve"> 8.24 </t>
  </si>
  <si>
    <t xml:space="preserve"> 8.25 </t>
  </si>
  <si>
    <t xml:space="preserve"> 8.26 </t>
  </si>
  <si>
    <t xml:space="preserve"> CPU-036 </t>
  </si>
  <si>
    <t>ASSENTAMENTO DE ADUELA PRE-MOLDADA DE CONCRETO ARMADO, SECAO RETANGULAR INTERNA DE 2,00 X 2,00, JUNTA RÍGIDA - INCLUSO FORNECIMENTO</t>
  </si>
  <si>
    <t xml:space="preserve"> 8.27 </t>
  </si>
  <si>
    <t xml:space="preserve"> CPU-037 </t>
  </si>
  <si>
    <t>ASSENTAMENTO DE ADUELA PRE-MOLDADA DE CONCRETO ARMADO, SECAO RETANGULAR INTERNA DE 1,50 X 1,50, JUNTA RÍGIDA - INCLUSO FORNECIMENTO</t>
  </si>
  <si>
    <t xml:space="preserve"> 8.28 </t>
  </si>
  <si>
    <t xml:space="preserve"> 05.19.01 </t>
  </si>
  <si>
    <t>GRELHA - DE P.V. DE CANAL</t>
  </si>
  <si>
    <t xml:space="preserve"> 8.29 </t>
  </si>
  <si>
    <t xml:space="preserve"> 05.20.01 </t>
  </si>
  <si>
    <t>GABIAO - TIPO CAIXA MALHA 8X10,FIO 2,7MM, REVESTIDO EM PVC (COM CALÇADÃO GNAISSE)</t>
  </si>
  <si>
    <t xml:space="preserve"> 8.30 </t>
  </si>
  <si>
    <t xml:space="preserve"> 05.20.03 </t>
  </si>
  <si>
    <t>GABIAO - TIPO CAIXA MALHA 8X10, FIO 2,7MM GALVANIZADO (COM CALÇADÃO GNAISSE)</t>
  </si>
  <si>
    <t xml:space="preserve"> 8.31 </t>
  </si>
  <si>
    <t xml:space="preserve"> 05.20.07 </t>
  </si>
  <si>
    <t>GABIAO - TIPO COLCHAO MALHA 6X8, FIO 2MM GALV.REVEST. PVC (COM CALÇADÃO GNAISSE)</t>
  </si>
  <si>
    <t xml:space="preserve"> 8.32 </t>
  </si>
  <si>
    <t xml:space="preserve"> 05.20.11 </t>
  </si>
  <si>
    <t>GABIAO - TIPO SACO MALHA 8X10, FIO 2,4MM GALV. REVEST. PVC (COM CALÇADÃO GNAISSE)</t>
  </si>
  <si>
    <t>ESTRUTURAS DE CONCRETO E METÁLICA</t>
  </si>
  <si>
    <t xml:space="preserve"> 06.01.05 </t>
  </si>
  <si>
    <t>FORMA, ESCORAMENTO, DESFORMA E LIMPEZA - ESTRUTURA - DE COMPENSADO RESINADO ESPESSURA &gt;= 12MM</t>
  </si>
  <si>
    <t xml:space="preserve"> 9.3 </t>
  </si>
  <si>
    <t xml:space="preserve"> CPU-028 </t>
  </si>
  <si>
    <t>CORTE, DOBRA E MONTAGEM DE AÇO CA-50 DIÂMETRO (16,0MM A 25,0MM)</t>
  </si>
  <si>
    <t xml:space="preserve"> 9.4 </t>
  </si>
  <si>
    <t xml:space="preserve"> 9.5 </t>
  </si>
  <si>
    <t xml:space="preserve"> 06.05.25 </t>
  </si>
  <si>
    <t>CONCRETO CONVENCIONAL B1,B2 LANÇADO EM ESTRUTURA - FCK &gt;= 25 MPA, BRITA CALCÁRIA, PREPARADO EM OBRA E LANÇADO EM ESTRUTURA</t>
  </si>
  <si>
    <t xml:space="preserve"> 9.6 </t>
  </si>
  <si>
    <t xml:space="preserve"> 06.07.25 </t>
  </si>
  <si>
    <t>CONCRETO USINADO B1,B2 LANÇADO EM ESTRUTURA - FCK &gt;= 25 MPA, BRITA CALCÁRIA, USINADO CONVENCIONAL,  LANÇADO EM ESTRUTURA</t>
  </si>
  <si>
    <t xml:space="preserve"> 9.7 </t>
  </si>
  <si>
    <t xml:space="preserve"> 06.09.30 </t>
  </si>
  <si>
    <t>CONCRETO USINADO BOMBEADO LANÇADO EM ESTRUTURA - FCK &gt;= 30 MPA, BRITA CALCÁRIA, USINADO BOMBEÁVEL, LANÇADO EM ESTRUTURA</t>
  </si>
  <si>
    <t>ESGOTO</t>
  </si>
  <si>
    <t xml:space="preserve"> 10.10.05 </t>
  </si>
  <si>
    <t>TUBO PVC ESGOTO, PB, VIROLA E ANEL, INCL. CONEXOES - D= 150 MM</t>
  </si>
  <si>
    <t xml:space="preserve"> 10.2 </t>
  </si>
  <si>
    <t xml:space="preserve"> 10.10.06 </t>
  </si>
  <si>
    <t>TUBO PVC ESGOTO, PB, VIROLA E ANEL, INCL. CONEXOES - D= 200 MM</t>
  </si>
  <si>
    <t xml:space="preserve"> 11 </t>
  </si>
  <si>
    <t>SERRALHERIA</t>
  </si>
  <si>
    <t xml:space="preserve"> 11.1 </t>
  </si>
  <si>
    <t xml:space="preserve"> 99839 </t>
  </si>
  <si>
    <t>GUARDA-CORPO DE AÇO GALVANIZADO DE 1,10M DE ALTURA, MONTANTES TUBULARES DE 1.1/2 ESPAÇADOS DE 1,20M, TRAVESSA SUPERIOR DE 2, GRADIL FORMADO POR BARRAS CHATAS EM FERRO DE 32X4,8MM, FIXADO COM CHUMBADOR MECÂNICO. AF_04/2019_P</t>
  </si>
  <si>
    <t xml:space="preserve"> 12 </t>
  </si>
  <si>
    <t>REVESTIMENTO</t>
  </si>
  <si>
    <t xml:space="preserve"> 12.1 </t>
  </si>
  <si>
    <t xml:space="preserve"> 14.05.05 </t>
  </si>
  <si>
    <t>REVESTIMENTO COM ARGAMASSA DE CIMENTO, CAL E AREIA - CHAPISCO COM ARGAMASSA 1:3 CIM./AREIA, A COLHER</t>
  </si>
  <si>
    <t xml:space="preserve"> 12.2 </t>
  </si>
  <si>
    <t xml:space="preserve"> 14.05.31 </t>
  </si>
  <si>
    <t>REVESTIMENTO COM ARGAMASSA DE CIMENTO, CAL E AREIA - REBOCO COM ARGAMASSA 1:7 CIMENTO E AREIA</t>
  </si>
  <si>
    <t xml:space="preserve"> 13 </t>
  </si>
  <si>
    <t>PISOS</t>
  </si>
  <si>
    <t xml:space="preserve"> 13.1 </t>
  </si>
  <si>
    <t xml:space="preserve"> 15.22.10 </t>
  </si>
  <si>
    <t>PISO DE LADRILHO HIDRAULICO - 20 X 20 CM, DIRECIONAL EM COR AMARELA/VERMELHA</t>
  </si>
  <si>
    <t xml:space="preserve"> 13.2 </t>
  </si>
  <si>
    <t xml:space="preserve"> 15.22.11 </t>
  </si>
  <si>
    <t>PISO DE LADRILHO HIDRAULICO - 20 X 20 CM, TATIL EM COR AMARELA/VERMELHA</t>
  </si>
  <si>
    <t xml:space="preserve"> 14 </t>
  </si>
  <si>
    <t xml:space="preserve"> 14.1 </t>
  </si>
  <si>
    <t xml:space="preserve"> 14.2 </t>
  </si>
  <si>
    <t xml:space="preserve"> 20.03.01 </t>
  </si>
  <si>
    <t>REFORÇO DO SUB-LEITO COMPACTADO EXCL.ESCAV.E CARGA - COMPACTADO (PROCTOR INTERMEDIARIO)</t>
  </si>
  <si>
    <t xml:space="preserve"> 14.3 </t>
  </si>
  <si>
    <t xml:space="preserve"> CPU-029 </t>
  </si>
  <si>
    <t xml:space="preserve"> 14.4 </t>
  </si>
  <si>
    <t xml:space="preserve"> CPU-030 </t>
  </si>
  <si>
    <t xml:space="preserve"> 14.5 </t>
  </si>
  <si>
    <t xml:space="preserve"> CPU-031 </t>
  </si>
  <si>
    <t>BASE ESTAB. GRANUL.COMPACT.ENERG.PROCTOR INTERMED. - COM BRITA BICA CORRIDA COM 5% DE CIMENTO (AGREGADO DE PEDREIRA)</t>
  </si>
  <si>
    <t xml:space="preserve"> 14.6 </t>
  </si>
  <si>
    <t xml:space="preserve"> CPU-032 </t>
  </si>
  <si>
    <t>BASE DE  BRITA BICA CORRIDA (AGREGADO DE PEDREIRA) COMPACTAÇÃO MANUAL</t>
  </si>
  <si>
    <t xml:space="preserve"> 14.7 </t>
  </si>
  <si>
    <t xml:space="preserve"> 14.8 </t>
  </si>
  <si>
    <t xml:space="preserve"> RO-51228 </t>
  </si>
  <si>
    <t>IMPRIMAÇÃO (EXECUÇÃO E FORNECIMENTO DO MATERIAL BETUMINOSO, EXCLUSIVE TRANSPORTE DO MATERIAL BETUMINOSO)</t>
  </si>
  <si>
    <t xml:space="preserve"> 14.9 </t>
  </si>
  <si>
    <t xml:space="preserve"> 14.10 </t>
  </si>
  <si>
    <t xml:space="preserve"> 14.11 </t>
  </si>
  <si>
    <t xml:space="preserve"> 14.12 </t>
  </si>
  <si>
    <t xml:space="preserve"> 14.13 </t>
  </si>
  <si>
    <t xml:space="preserve"> 14.14 </t>
  </si>
  <si>
    <t xml:space="preserve"> CPU-044 </t>
  </si>
  <si>
    <t>RECOMPOSIÇÃO DE VALA COM CONCRETO BETUMINOSO USINADO A QUENTE (EXECUÇÃO INCLUINDO USINAGEM, PINTURA DE LIGAÇÃO, APLICAÇÃO DA MASSA, FORNECIMENTO E TRANSPORTE DOS AGREGADOS, FORNECIMENTO E TRANSPORTE DO MATERIAL BETUMINOSO)</t>
  </si>
  <si>
    <t xml:space="preserve"> 14.15 </t>
  </si>
  <si>
    <t xml:space="preserve"> 20.19.10 </t>
  </si>
  <si>
    <t>PAVIMENTO INTERTRAVADO EM BLOCO DE CONCRETO - PISO INTERTRAVADO E= 6,0CM 35MPA C/ COLCHAO AREIA</t>
  </si>
  <si>
    <t xml:space="preserve"> 20.19.14 </t>
  </si>
  <si>
    <t>PAVIMENTO INTERTRAVADO EM BLOCO DE CONCRETO - PISO INTERTRAVADO E= 8,0CM 35MPA C/ COLCHAO AREIA</t>
  </si>
  <si>
    <t xml:space="preserve"> 15 </t>
  </si>
  <si>
    <t>URBANIZAÇÃO E OBRAS COMPLEMENTARES</t>
  </si>
  <si>
    <t xml:space="preserve"> 15.1 </t>
  </si>
  <si>
    <t xml:space="preserve"> 18.71.01 </t>
  </si>
  <si>
    <t xml:space="preserve"> 15.2 </t>
  </si>
  <si>
    <t xml:space="preserve"> 18.71.03 </t>
  </si>
  <si>
    <t>MEIO FIO E CORDAO - PADRAO SUDECAP - CORDAO DE TIJOLOS MACIÇOS - CUTELO - CHAPISCADOS</t>
  </si>
  <si>
    <t xml:space="preserve"> 15.3 </t>
  </si>
  <si>
    <t xml:space="preserve"> 18.71.04 </t>
  </si>
  <si>
    <t>MEIO FIO E CORDAO - PADRAO SUDECAP - CORDAO DE CONC. PREMOLDADO BOLEADO 10X10 COM BASE</t>
  </si>
  <si>
    <t xml:space="preserve"> 15.4 </t>
  </si>
  <si>
    <t xml:space="preserve"> 18.72.01 </t>
  </si>
  <si>
    <t xml:space="preserve"> 15.5 </t>
  </si>
  <si>
    <t xml:space="preserve"> 18.72.02 </t>
  </si>
  <si>
    <t>REMOÇAO E REASSENTAMENTO DE MEIO-FIO - DE PEDRA</t>
  </si>
  <si>
    <t xml:space="preserve"> 15.6 </t>
  </si>
  <si>
    <t xml:space="preserve"> 15.62.01 </t>
  </si>
  <si>
    <t xml:space="preserve"> 15.7 </t>
  </si>
  <si>
    <t xml:space="preserve"> 15.62.02 </t>
  </si>
  <si>
    <t xml:space="preserve"> 15.8 </t>
  </si>
  <si>
    <t xml:space="preserve"> 02.23.01 </t>
  </si>
  <si>
    <t>REMOÇAO DE CERCA E ALAMBRADO - CERCA DE ARAME</t>
  </si>
  <si>
    <t xml:space="preserve"> 15.9 </t>
  </si>
  <si>
    <t xml:space="preserve"> RO-41278 </t>
  </si>
  <si>
    <t>CERCA DE ARAME FARPADO, TIPO OC.CA-01 (COM 4 FIOS E MOURÃO DE MADEIRA COM ESPAÇAMENTO DE 2,5 METROS) ((EXECUÇÃO, INCLUINDO ESCAVAÇÃO , FORNECIMENTO, ASSENTAMENTO E TRANSPORTE DE TODOS OS MATERIAIS)</t>
  </si>
  <si>
    <t xml:space="preserve"> 15.10 </t>
  </si>
  <si>
    <t xml:space="preserve"> 18.74.06 </t>
  </si>
  <si>
    <t>CERCA ALVEN. MOURAO PV  E TELA GALV.#2"FIO12 4 FIOS FARPADO</t>
  </si>
  <si>
    <t xml:space="preserve"> 15.11 </t>
  </si>
  <si>
    <t xml:space="preserve"> ED-48386 </t>
  </si>
  <si>
    <t>CERCA DE MOURÃO H = 2,80 M - MOURÃO PRÉ-FABRICADO DE CONCRETO PONTA VIRADA A CADA 2,50 M, 3 FIOS DE ARAME FARPADO E TELA GALVANIZADA # 2" FIO 12, INCLUSIVE FUNDAÇÃO</t>
  </si>
  <si>
    <t xml:space="preserve"> 15.12 </t>
  </si>
  <si>
    <t xml:space="preserve"> CPU-040 </t>
  </si>
  <si>
    <t>BARREIRA NEW JERSEY - SIMPLES - PADRÃO DER</t>
  </si>
  <si>
    <t xml:space="preserve"> 15.13 </t>
  </si>
  <si>
    <t xml:space="preserve"> 15.63.01 </t>
  </si>
  <si>
    <t>LANÇAMENTO E ESPALHAMENTO  DE MATERIAIS EM PASSEIO - SOLO EM AREA DE PASSEIO</t>
  </si>
  <si>
    <t xml:space="preserve"> 15.14 </t>
  </si>
  <si>
    <t xml:space="preserve"> CPU-035 </t>
  </si>
  <si>
    <t>TRAVESSIA ELEVADA PARA PEDESTRE (LOMBOFAIXA) - EM PISO INTERTRAVADO DE CONCRETO RETANGULAR, 20 CM X 10 CM, E= 8CM, COLORIDO - RAMPAS: 2 X 1,8M - FAIXA DE TRAVESSIA ELEVADA L=5,00M</t>
  </si>
  <si>
    <t xml:space="preserve"> 15.15 </t>
  </si>
  <si>
    <t xml:space="preserve"> 21.30.06 </t>
  </si>
  <si>
    <t>GRAMACAO, INCLUSIVE PLANTIO - GRAMA SAO CARLOS - AXONOPUS COMPRESSUS</t>
  </si>
  <si>
    <t xml:space="preserve"> 15.16 </t>
  </si>
  <si>
    <t xml:space="preserve"> 15.17 </t>
  </si>
  <si>
    <t xml:space="preserve"> 15.18 </t>
  </si>
  <si>
    <t xml:space="preserve"> 16 </t>
  </si>
  <si>
    <t>SERVIÇOS DE MANUTENÇÃO, LIMPEZA, DRENAGEM E DESASSOREAMENTO DE RIOS E CÓRREGOS</t>
  </si>
  <si>
    <t xml:space="preserve"> 16.1 </t>
  </si>
  <si>
    <t xml:space="preserve"> 1917653 </t>
  </si>
  <si>
    <t>Dragagem de material de 1ª categoria com dragline - caçamba de 2,1 m³ - caminho de serviço em leito natural - DMT de 3.000m - com caminhão de 14 m³ e carregadeira</t>
  </si>
  <si>
    <t xml:space="preserve"> 16.2 </t>
  </si>
  <si>
    <t xml:space="preserve"> 02.28.03 </t>
  </si>
  <si>
    <t>TRANSPORTE DE MATERIAL DEMOLIDO EM CAMINHAO - 2 KM &lt; DMT &lt;= 5 KM</t>
  </si>
  <si>
    <t xml:space="preserve"> 16.3 </t>
  </si>
  <si>
    <t xml:space="preserve"> 17 </t>
  </si>
  <si>
    <t xml:space="preserve"> 17.1 </t>
  </si>
  <si>
    <t xml:space="preserve"> 50.06.02 </t>
  </si>
  <si>
    <t>BOMBA D'AGUA E LAMA - CHP/BOMBA HIDROSUL 2" ASI-250-36M3/H C/20M MANGUEI</t>
  </si>
  <si>
    <t xml:space="preserve"> 17.2 </t>
  </si>
  <si>
    <t xml:space="preserve"> 50.06.03 </t>
  </si>
  <si>
    <t>BOMBA D'AGUA E LAMA - CHI/BOMBA HIDROSUL 2" AS1-250-36M3/H C/20M MANGUE</t>
  </si>
  <si>
    <t xml:space="preserve"> 17.3 </t>
  </si>
  <si>
    <t xml:space="preserve"> 50.06.04 </t>
  </si>
  <si>
    <t>BOMBA D'AGUA E LAMA - CHP/BOMBA HIDROSUL 3" ASI-500-72M3/H C/20M MANGUEI</t>
  </si>
  <si>
    <t xml:space="preserve"> 17.4 </t>
  </si>
  <si>
    <t xml:space="preserve"> 50.06.05 </t>
  </si>
  <si>
    <t>BOMBA D'AGUA E LAMA - CHI/BOMBA HIDROSUL 3" ASI-500-72M3/H C/20M MANGUEI</t>
  </si>
  <si>
    <t xml:space="preserve"> 17.5 </t>
  </si>
  <si>
    <t xml:space="preserve"> 17.6 </t>
  </si>
  <si>
    <t xml:space="preserve"> 17.7 </t>
  </si>
  <si>
    <t xml:space="preserve"> 17.8 </t>
  </si>
  <si>
    <t>CARREGADEIRA - CHP/CARREGADEIRA CASE W 20E (2,25M3-1,72M3) -152HP</t>
  </si>
  <si>
    <t xml:space="preserve"> 17.9 </t>
  </si>
  <si>
    <t>ESCAVADEIRA E DRAGA - CHP/RETRO-ESCAVAD. CASE 580 L -(0,77M3) 75HP (4X2)</t>
  </si>
  <si>
    <t xml:space="preserve"> 17.10 </t>
  </si>
  <si>
    <t>ESCAVADEIRA E DRAGA - CHP/ESCAVADEIRA HIDRAULICA SOBRE ESTEIRAS, CACAMBA 0,80M3, PESO OPERACIONAL 17T, POTENCIA BRUTA 111HP</t>
  </si>
  <si>
    <t xml:space="preserve"> 17.11 </t>
  </si>
  <si>
    <t>MOTONIVELADORA - CHP/MOTONIVELADORA POTENCIA BASICA LIQUIDA (PRIMEIRA MARCHA) 125 HP , PESO BRUTO 13843 KG, LARGURA DA LAMINA DE 3,7 M</t>
  </si>
  <si>
    <t xml:space="preserve"> 17.12 </t>
  </si>
  <si>
    <t xml:space="preserve"> 65003039 </t>
  </si>
  <si>
    <t>LIMPEZA DE CAIXAS RETENTORAS DE RESÍDUOS COM UTILIZAÇÃO DE EQUIPAMENTO DE ALTO VÁCUO E TANQUE, INCLUSIVE CAMINHÃO E DESLOCAMENTO</t>
  </si>
  <si>
    <t xml:space="preserve"> 17.13 </t>
  </si>
  <si>
    <t xml:space="preserve"> 65003038 </t>
  </si>
  <si>
    <t>LIMPEZA E DESOBSTRUÇÃO DE REDE COM UTILIZAÇÃO DE EQUIPAMENTO COMBINADO DE JATO-VACUO ALTA PRESSÃO INCLUSIVE CAMINHÃO E DESLOCAMENTO</t>
  </si>
  <si>
    <t xml:space="preserve"> 17.14 </t>
  </si>
  <si>
    <t xml:space="preserve"> 65003037 </t>
  </si>
  <si>
    <t>LIMPEZA E DESOBSTRUÇÃO DE REDE COM UTILIZAÇÃO DE EQUIPAMENTO DE DESOBSTRUÇÃO POR HIDROJATEAMENTO A ALTA PRESSÃO INCLUSIVE CAMINHÃO E DESLOCAMENTO</t>
  </si>
  <si>
    <t xml:space="preserve"> 18 </t>
  </si>
  <si>
    <t xml:space="preserve"> 18.1 </t>
  </si>
  <si>
    <t xml:space="preserve"> 19 </t>
  </si>
  <si>
    <t xml:space="preserve"> 19.1 </t>
  </si>
  <si>
    <t xml:space="preserve"> 95.01.01 </t>
  </si>
  <si>
    <t>MOBILIZACAO, INSTALAÇÃO E DESMOBILIZAÇÃO SONDAGEM PERCUSSÃO 2 1/2"</t>
  </si>
  <si>
    <t xml:space="preserve"> 19.2 </t>
  </si>
  <si>
    <t xml:space="preserve"> 95.01.02 </t>
  </si>
  <si>
    <t>PERFURAÇÃO SONDAGEM PERCUSSÃO 2 1/2"</t>
  </si>
  <si>
    <t xml:space="preserve"> 19.3 </t>
  </si>
  <si>
    <t xml:space="preserve"> 95.01.03 </t>
  </si>
  <si>
    <t>DESMONTAGEM, TRANSPORTE E MONTAGEM DE EQUIPAMENTOS POR FURO</t>
  </si>
  <si>
    <t xml:space="preserve"> 19.4 </t>
  </si>
  <si>
    <t xml:space="preserve"> 95.02.01 </t>
  </si>
  <si>
    <t>MOBILIZACAO SONDAGEM A TRADO D= 20CM</t>
  </si>
  <si>
    <t xml:space="preserve"> 19.5 </t>
  </si>
  <si>
    <t xml:space="preserve"> 95.02.02 </t>
  </si>
  <si>
    <t>PERFURACAO SONDAGEM A TRADO D= 20CM</t>
  </si>
  <si>
    <t xml:space="preserve"> 19.6 </t>
  </si>
  <si>
    <t xml:space="preserve"> 95.03.02 </t>
  </si>
  <si>
    <t>SONDAGEM A PA E PICARETA</t>
  </si>
  <si>
    <t xml:space="preserve"> 19.7 </t>
  </si>
  <si>
    <t xml:space="preserve"> 95.06.01 </t>
  </si>
  <si>
    <t>MOBILIZACAO E DESMOBILIZACAO SONDAGEM ROTATIVA NW</t>
  </si>
  <si>
    <t xml:space="preserve"> 19.8 </t>
  </si>
  <si>
    <t xml:space="preserve"> 95.06.02 </t>
  </si>
  <si>
    <t>INSTALACAO POR FURO SONDAGEM ROTATIVA NW</t>
  </si>
  <si>
    <t xml:space="preserve"> 19.9 </t>
  </si>
  <si>
    <t xml:space="preserve"> 95.06.03 </t>
  </si>
  <si>
    <t>PERFURACAO EM SOLO SONDAGEM ROTATIVA NW</t>
  </si>
  <si>
    <t xml:space="preserve"> 19.10 </t>
  </si>
  <si>
    <t xml:space="preserve"> 95.06.04 </t>
  </si>
  <si>
    <t>PERFURACAO COM COROA DE WIDIA SONDAGEM ROTATIVA NW</t>
  </si>
  <si>
    <t xml:space="preserve"> 19.11 </t>
  </si>
  <si>
    <t xml:space="preserve"> 95.06.05 </t>
  </si>
  <si>
    <t>PERFURACAO COM COROA DIAMANTADA SOND. ROTATIVA NW</t>
  </si>
  <si>
    <t xml:space="preserve"> 19.12 </t>
  </si>
  <si>
    <t xml:space="preserve"> 20 </t>
  </si>
  <si>
    <t xml:space="preserve"> 20.1 </t>
  </si>
  <si>
    <t xml:space="preserve"> ADM-ATA-DRE </t>
  </si>
  <si>
    <t>Registro de preço para futura e eventual contratação de empresa para prestação de implantação e manutenção de serviços de drenagem, restauração de pavimentação em vias e logradouros públicos, inclusive fornecimento de mão de obra, materiais e equipamentos e serviços de manutenção, limpeza, drenagem, dragagem e desassoreamento de rios e córregos.</t>
  </si>
  <si>
    <t>CANT - CANTEIRO DE OBRAS</t>
  </si>
  <si>
    <t xml:space="preserve"> 91692 </t>
  </si>
  <si>
    <t>SERRA CIRCULAR DE BANCADA COM MOTOR ELÉTRICO POTÊNCIA DE 5HP, COM COIFA PARA DISCO 10" - CHP DIURNO. AF_08/2015</t>
  </si>
  <si>
    <t xml:space="preserve"> 91693 </t>
  </si>
  <si>
    <t>SERRA CIRCULAR DE BANCADA COM MOTOR ELÉTRICO POTÊNCIA DE 5HP, COM COIFA PARA DISCO 10" - CHI DIURNO. AF_08/2015</t>
  </si>
  <si>
    <t xml:space="preserve"> 94974 </t>
  </si>
  <si>
    <t>CONCRETO MAGRO PARA LASTRO, TRAÇO 1:4,5:4,5 (EM MASSA SECA DE CIMENTO/ AREIA MÉDIA/ BRITA 1) - PREPARO MANUAL. AF_05/2021</t>
  </si>
  <si>
    <t>FUES - FUNDAÇÕES E ESTRUTURAS</t>
  </si>
  <si>
    <t xml:space="preserve"> 88239 </t>
  </si>
  <si>
    <t>AJUDANTE DE CARPINTEIRO COM ENCARGOS COMPLEMENTARES</t>
  </si>
  <si>
    <t xml:space="preserve"> 00004433 </t>
  </si>
  <si>
    <t>CAIBRO NAO APARELHADO  *7,5 X 7,5* CM, EM MACARANDUBA, ANGELIM OU EQUIVALENTE DA REGIAO -  BRUTA</t>
  </si>
  <si>
    <t xml:space="preserve"> 00005061 </t>
  </si>
  <si>
    <t>PREGO DE ACO POLIDO COM CABECA 18 X 27 (2 1/2 X 10)</t>
  </si>
  <si>
    <t xml:space="preserve"> 00003992 </t>
  </si>
  <si>
    <t>TABUA APARELHADA *2,5 X 30* CM, EM MACARANDUBA, ANGELIM OU EQUIVALENTE DA REGIAO</t>
  </si>
  <si>
    <t xml:space="preserve"> 00007243 </t>
  </si>
  <si>
    <t>TELHA TRAPEZOIDAL EM ACO ZINCADO, SEM PINTURA, ALTURA DE APROXIMADAMENTE 40 MM, ESPESSURA DE 0,50 MM E LARGURA UTIL DE 980 MM</t>
  </si>
  <si>
    <t>CERCA PADRAO SUDECAP</t>
  </si>
  <si>
    <t xml:space="preserve"> 60.35.16 </t>
  </si>
  <si>
    <t>ARAME GALVANIZADO 16 BWG, 1,65MM (0,0166 KG/M)</t>
  </si>
  <si>
    <t xml:space="preserve"> 77.09.10 </t>
  </si>
  <si>
    <t>GRAMPO DE ACO POLIDO 1 " X 9</t>
  </si>
  <si>
    <t>REDE INTERNA E PROVISORIA DE AGUA E ESGOTO</t>
  </si>
  <si>
    <t xml:space="preserve"> 73.24.04 </t>
  </si>
  <si>
    <t>TUBO PVC ESGOTO P/B SERIE NORMAL (NBR 5688) D= 100MM X 6M</t>
  </si>
  <si>
    <t xml:space="preserve"> 73.02.01 </t>
  </si>
  <si>
    <t>TUBO PVC SOLDÁVEL MARROM D=  20MM (1/2") CONF. NBR 5648</t>
  </si>
  <si>
    <t xml:space="preserve"> 73.80.20 </t>
  </si>
  <si>
    <t>ADESIVO PARA TUBOS DE PVC</t>
  </si>
  <si>
    <t xml:space="preserve"> 73.02.02 </t>
  </si>
  <si>
    <t>TUBO PVC SOLDÁVEL MARROM D=  25MM (3/4") CONF. NBR 5648</t>
  </si>
  <si>
    <t xml:space="preserve"> 89.50.05 </t>
  </si>
  <si>
    <t>CONTAINER 6,0X2,30X2,82M VEST.7CHUV, 2LAVAT,1MICT</t>
  </si>
  <si>
    <t>DEMOLIÇAO DE CONCRETO INCLUSIVE AFASTAMENTO</t>
  </si>
  <si>
    <t>DEMOLIÇAO, REMOÇAO E CARGA MECANICA</t>
  </si>
  <si>
    <t>CHP/ESCAVADEIRA HIDRAULICA SOBRE ESTEIRAS, CACAMBA 0,98M3, PESO OPERACIONAL 17T, POTENCIA BRUTA 119HP, OU EQUIVALENTE</t>
  </si>
  <si>
    <t xml:space="preserve"> 50.20.19 </t>
  </si>
  <si>
    <t>CHI/ESCAVADEIRA HIDRAULICA SOBRE ESTEIRAS, CACAMBA 0,98M3, PESO OPERACIONAL 17T, POTENCIA BRUTA 119HP, OU EQUIVALENTE</t>
  </si>
  <si>
    <t>DEMOLIÇAO MANUAL, DE ALVENARIA INCL. AFASTAMENTO</t>
  </si>
  <si>
    <t/>
  </si>
  <si>
    <t>E9526</t>
  </si>
  <si>
    <t>Retroescavadeira de pneus com capacidade de 0,76 m³ - 58 kW</t>
  </si>
  <si>
    <t>Custo Horário de Equipamentos =&gt;</t>
  </si>
  <si>
    <t>Salário Hora</t>
  </si>
  <si>
    <t>P9824</t>
  </si>
  <si>
    <t>Servente</t>
  </si>
  <si>
    <t>Custo Horário da Mão de Obra =&gt;</t>
  </si>
  <si>
    <t>Adc.M.O. - Ferramentas (0,0%) =&gt;</t>
  </si>
  <si>
    <t>Custo Horário de Execução =&gt;</t>
  </si>
  <si>
    <t>Fator de Influencia da Chuva - FIC =&gt;</t>
  </si>
  <si>
    <t>Custo do FIC =&gt;</t>
  </si>
  <si>
    <t>Produção de Equipe =&gt;</t>
  </si>
  <si>
    <t>Custo Unitário de Execução =&gt;</t>
  </si>
  <si>
    <t>TRANSPORTE DE MAT.DE QUALQUER NATUREZA EM CAÇAMBA</t>
  </si>
  <si>
    <t xml:space="preserve"> 83.30.20 </t>
  </si>
  <si>
    <t>TRANSPORTE EM CAÇAMBA (5m³)</t>
  </si>
  <si>
    <t>DESMATAMENTO, DESTOCAMENTO E LIMPEZA DO TERRENO</t>
  </si>
  <si>
    <t xml:space="preserve"> 50.21.01 </t>
  </si>
  <si>
    <t>CHP-ROCADEIRA ECHO MODELO SRM-3550</t>
  </si>
  <si>
    <t>ESCAVAÇAO MECANICA INCLUSIVE TRANSPORTE ATE 50 M</t>
  </si>
  <si>
    <t>ESCAVAÇAO DE MATERIAL DE 3ª CATEGORIA</t>
  </si>
  <si>
    <t>ESCAVAÇAO E CARGA EM MATERIAL DE 3ª CATEGORIA</t>
  </si>
  <si>
    <t xml:space="preserve"> 50.36.11 </t>
  </si>
  <si>
    <t>CHI/TRATOR DE ESTEIRAS, POTENCIA DE 177HP/132KW, PESO OPERACIONAL DE 16,5T, COM LAMINA COM CAPACIDADE DE 3,18M3, OU EQUIVALENTE</t>
  </si>
  <si>
    <t>ESCAVAÇAO MANUAL DE VALAS</t>
  </si>
  <si>
    <t>ESCAVAÇAO MECANICA DE VALAS COM DESCARGA LATERAL</t>
  </si>
  <si>
    <t>ESCAVAÇAO MECANICA DE VALAS COM DESC. S/ CAMINHOES</t>
  </si>
  <si>
    <t>ESCAVAÇAO EM SOLO MOLE</t>
  </si>
  <si>
    <t>ESCAVAÇAO E CARGA DE VALA EM MATERIAL 3ª CATEGORIA</t>
  </si>
  <si>
    <t>CHP/RETROESCAVADEIRA TRAÇÃO 4X2, 85HP, CAÇAMBA 610MM / 0,22M3 OU EQUIVALENTE</t>
  </si>
  <si>
    <t>REATERRO DE VALA</t>
  </si>
  <si>
    <t>TUBULAO A CEU ABERTO</t>
  </si>
  <si>
    <t xml:space="preserve"> 40.32.20 </t>
  </si>
  <si>
    <t>ESCAVAÇÃO MANUAL DE TUBULÃO A CÉU ABERTO FUSTE E BASE</t>
  </si>
  <si>
    <t>FORMA, ESCORAMENTO, DESFORMA E LIMPEZA EM FUNDAÇAO</t>
  </si>
  <si>
    <t xml:space="preserve"> 71.01.07 </t>
  </si>
  <si>
    <t>TABUA DE PINUS EXP.= 1" L=25 CM</t>
  </si>
  <si>
    <t xml:space="preserve"> 71.14.08 </t>
  </si>
  <si>
    <t>CHAPA DE MADEIRA COMPENSADA RESINADA PARA FORMA DE CONCRETO, DE *2,2 X 1,1* M, E = 12 MM</t>
  </si>
  <si>
    <t xml:space="preserve"> 73.80.10 </t>
  </si>
  <si>
    <t>DESMOLDANTE PARA FORMA DE MADEIRA</t>
  </si>
  <si>
    <t xml:space="preserve"> 88238 </t>
  </si>
  <si>
    <t>AJUDANTE DE ARMADOR COM ENCARGOS COMPLEMENTARES</t>
  </si>
  <si>
    <t xml:space="preserve"> 88245 </t>
  </si>
  <si>
    <t>ARMADOR COM ENCARGOS COMPLEMENTARES</t>
  </si>
  <si>
    <t xml:space="preserve"> 00043132 </t>
  </si>
  <si>
    <t>ARAME RECOZIDO 16 BWG, D = 1,65 MM (0,016 KG/M) OU 18 BWG, D = 1,25 MM (0,01 KG/M)</t>
  </si>
  <si>
    <t xml:space="preserve"> 00000034 </t>
  </si>
  <si>
    <t xml:space="preserve"> 00043055 </t>
  </si>
  <si>
    <t>ACO CA-50, 12,5 MM OU 16,0 MM, VERGALHAO</t>
  </si>
  <si>
    <t xml:space="preserve"> 00000032 </t>
  </si>
  <si>
    <t>ACO CA-50, 6,3 MM, VERGALHAO</t>
  </si>
  <si>
    <t xml:space="preserve"> 00000033 </t>
  </si>
  <si>
    <t>ACO CA-50, 8,0 MM, VERGALHAO</t>
  </si>
  <si>
    <t xml:space="preserve"> 00039017 </t>
  </si>
  <si>
    <t>ESPACADOR / DISTANCIADOR CIRCULAR COM ENTRADA LATERAL, EM PLASTICO, PARA VERGALHAO *4,2 A 12,5* MM, COBRIMENTO 20 MM</t>
  </si>
  <si>
    <t xml:space="preserve"> 00043056 </t>
  </si>
  <si>
    <t>ACO CA-50, 20,0 MM OU 25,0 MM, VERGALHAO</t>
  </si>
  <si>
    <t xml:space="preserve"> 00043059 </t>
  </si>
  <si>
    <t>ACO CA-60, 4,2 MM, OU 5,0 MM, OU 6,0 MM, OU 7,0 MM, VERGALHAO</t>
  </si>
  <si>
    <t xml:space="preserve"> 40.16.01 </t>
  </si>
  <si>
    <t>LANÇAMENTO DE CONCRETO CONVENCIONAL EM FUNDAÇÕES</t>
  </si>
  <si>
    <t>CONCRETO USINADO B1,B2 LANÇADO EM FUNDAÇAO</t>
  </si>
  <si>
    <t xml:space="preserve"> 89.06.28 </t>
  </si>
  <si>
    <t>CONCRETO USINADO FCK&gt;=25 MPA - BRITA 0 E 1 - CONVENCIONAL - SLUMP 10+-2</t>
  </si>
  <si>
    <t>BALDRAME DE ALVENARIA DE BLOCO DE CONCRETO(SAPATA)</t>
  </si>
  <si>
    <t xml:space="preserve"> 40.08.05 </t>
  </si>
  <si>
    <t>CONCRETO 1:4:8, B1-B2 CALCARIA - PREPARO</t>
  </si>
  <si>
    <t xml:space="preserve"> 40.30.32 </t>
  </si>
  <si>
    <t>ALVENARIA BLOCO DE CONCRETO, E = 20CM, A REVESTIR</t>
  </si>
  <si>
    <t xml:space="preserve"> 40.08.07 </t>
  </si>
  <si>
    <t>CONCRETO 1:3:6, B1-B2 CALCARIA - PREPARO</t>
  </si>
  <si>
    <t>TUBO CONC.ARMADO JUNTA ELASTICA,NBR8890 CLASSE EA2</t>
  </si>
  <si>
    <t xml:space="preserve"> 80.90.10 </t>
  </si>
  <si>
    <t>FRETE PARA ELEMENTOS DE CONCRETO</t>
  </si>
  <si>
    <t xml:space="preserve"> 80.05.14 </t>
  </si>
  <si>
    <t>TUBO CONCRETO ARMADO, CLASSE EA-2, PB JE, DN 400 MM (NBR 8890)</t>
  </si>
  <si>
    <t xml:space="preserve"> 80.05.16 </t>
  </si>
  <si>
    <t>TUBO CONCRETO ARMADO, CLASSE EA-2, PB JE, DN 600 MM (NBR 8890)</t>
  </si>
  <si>
    <t xml:space="preserve"> 80.05.18 </t>
  </si>
  <si>
    <t>TUBO CONCRETO ARMADO, CLASSE EA-2, PB JE, DN 800 MM (NBR 8890)</t>
  </si>
  <si>
    <t xml:space="preserve"> 80.05.20 </t>
  </si>
  <si>
    <t>TUBO CONCRETO ARMADO, CLASSE EA-2, PB JE, DN 1000 MM (NBR 8890)</t>
  </si>
  <si>
    <t xml:space="preserve"> 88309 </t>
  </si>
  <si>
    <t xml:space="preserve"> 023438 </t>
  </si>
  <si>
    <t>SBC</t>
  </si>
  <si>
    <t>TUBO CONCR.ARM.ESGOTO SANITARIO PBJE EA2 1200mm</t>
  </si>
  <si>
    <t xml:space="preserve"> 023439 </t>
  </si>
  <si>
    <t>TUBO CONCR.ARM.ESGOTO SANITARIO PBJE EA2 1500mm</t>
  </si>
  <si>
    <t>TUBO CORRUGADO POLIETILENO ALTA DENSIDADE PEAD N12</t>
  </si>
  <si>
    <t xml:space="preserve"> 55.10.05 </t>
  </si>
  <si>
    <t>AJUDANTE</t>
  </si>
  <si>
    <t xml:space="preserve"> 73.23.04 </t>
  </si>
  <si>
    <t>TUBO CORRUGADO PEAD NÃO PERFURADO, PAREDE DUPLA, INTERNA LISA, DN 600MM (NBR 21138-3) SN-4 OU EQUIVALENTE</t>
  </si>
  <si>
    <t xml:space="preserve"> 73.23.11 </t>
  </si>
  <si>
    <t>TUBO CORRUGADO PEAD NÃO PERFURADO, PAREDE DUPLA, INTERNA LISA, DN 800MM (NBR 21138-3) SN-4 OU EQUIVALENTE</t>
  </si>
  <si>
    <t xml:space="preserve"> 73.23.08 </t>
  </si>
  <si>
    <t>TUBO CORRUGADO PEAD NÃO PERFURADO, PAREDE DUPLA, INTERNA LISA, DN 1200MM (NBR 21138-3) SN-4 OU EQUIVALENTE</t>
  </si>
  <si>
    <t>REDE TUB. CONCRETO CIMENTO ARI PLUS RS CLASSE PA-1</t>
  </si>
  <si>
    <t xml:space="preserve"> 40.32.22 </t>
  </si>
  <si>
    <t>REGULARIZACAO E COMPACTACAO MANUAL DE TERRENO</t>
  </si>
  <si>
    <t xml:space="preserve"> 50.20.07 </t>
  </si>
  <si>
    <t>CHI/RETROESCAVADEIRA TRAÇÃO 4X2, 85HP, CAÇAMBA 610MM / 0,22M3 OU EQUIVALENTE</t>
  </si>
  <si>
    <t xml:space="preserve"> 80.04.53 </t>
  </si>
  <si>
    <t>TUBO CONCRETO ARMADO, CLASSE PA-1, PB, DN 400 MM (NBR 8890)</t>
  </si>
  <si>
    <t xml:space="preserve"> 80.04.55 </t>
  </si>
  <si>
    <t>TUBO CONCRETO ARMADO, CLASSE PA-1, PB, DN 600 MM (NBR 8890)</t>
  </si>
  <si>
    <t xml:space="preserve"> 80.04.57 </t>
  </si>
  <si>
    <t>TUBO CONCRETO ARMADO, CLASSE PA-1, PB, DN 800 MM (NBR 8890)</t>
  </si>
  <si>
    <t xml:space="preserve"> 80.04.59 </t>
  </si>
  <si>
    <t>TUBO CONCRETO ARMADO, CLASSE PA-1, PB, DN 1000 MM (NBR 8890)</t>
  </si>
  <si>
    <t xml:space="preserve"> 80.04.61 </t>
  </si>
  <si>
    <t>TUBO CONCRETO ARMADO, CLASSE PA-1, PB, DN 1200 MM (NBR 8890)</t>
  </si>
  <si>
    <t xml:space="preserve"> 80.04.64 </t>
  </si>
  <si>
    <t>TUBO CONCRETO ARMADO, CLASSE PA-1, PB, DN 1500 MM (NBR 8890)</t>
  </si>
  <si>
    <t>REDE TUB. CONCRETO CIMENTO ARI PLUS RS CLASSE PA-2</t>
  </si>
  <si>
    <t xml:space="preserve"> 80.04.73 </t>
  </si>
  <si>
    <t>TUBO CONCRETO ARMADO, CLASSE PA-2, PB, DN 400 MM (NBR 8890)</t>
  </si>
  <si>
    <t xml:space="preserve"> 80.04.75 </t>
  </si>
  <si>
    <t>TUBO CONCRETO ARMADO, CLASSE PA-2, PB, DN 600 MM (NBR 8890)</t>
  </si>
  <si>
    <t xml:space="preserve"> 80.04.77 </t>
  </si>
  <si>
    <t>TUBO CONCRETO ARMADO, CLASSE PA-2, PB, DN 800 MM (NBR 8890)</t>
  </si>
  <si>
    <t xml:space="preserve"> 80.04.79 </t>
  </si>
  <si>
    <t>TUBO CONCRETO ARMADO, CLASSE PA-2, PB, DN 1000 MM (NBR 8890)</t>
  </si>
  <si>
    <t xml:space="preserve"> 80.04.81 </t>
  </si>
  <si>
    <t>TUBO CONCRETO ARMADO, CLASSE PA-2, PB, DN 1200 MM (NBR 8890)</t>
  </si>
  <si>
    <t xml:space="preserve"> 80.04.84 </t>
  </si>
  <si>
    <t>TUBO CONCRETO ARMADO, CLASSE PA-2, PB, DN 1500 MM (NBR 8890)</t>
  </si>
  <si>
    <t>REDE TUB.CONCRETO CIMENTO ARI PLUS RS CLASSE PA-3</t>
  </si>
  <si>
    <t xml:space="preserve"> 80.04.91 </t>
  </si>
  <si>
    <t>TUBO CONCRETO ARMADO, CLASSE PA-3, PB, DN 600 MM (NBR 8890)</t>
  </si>
  <si>
    <t xml:space="preserve"> 80.04.93 </t>
  </si>
  <si>
    <t>TUBO CONCRETO ARMADO, CLASSE PA-3, PB, DN 800 MM (NBR 8890)</t>
  </si>
  <si>
    <t xml:space="preserve"> 80.04.95 </t>
  </si>
  <si>
    <t>TUBO CONCRETO ARMADO, CLASSE PA-3, PB, DN 1000 MM (NBR 8890)</t>
  </si>
  <si>
    <t xml:space="preserve"> 80.04.97 </t>
  </si>
  <si>
    <t>TUBO CONCRETO ARMADO, CLASSE PA-3, PB, DN 1200 MM (NBR 8890)</t>
  </si>
  <si>
    <t xml:space="preserve"> 80.04.99 </t>
  </si>
  <si>
    <t>TUBO CONCRETO ARMADO, CLASSE PA-3, PB, DN 1500 MM (NBR 8890)</t>
  </si>
  <si>
    <t>CONCRETO PARA BERÇO DE REDE TUBULAR</t>
  </si>
  <si>
    <t xml:space="preserve"> 50.05.10 </t>
  </si>
  <si>
    <t>CHP/BETONEIRA 320 L, SEM CARREGADOR</t>
  </si>
  <si>
    <t>FORMA PARA BERÇO</t>
  </si>
  <si>
    <t>ALA DE REDE TUBULAR</t>
  </si>
  <si>
    <t xml:space="preserve"> 40.20.17 </t>
  </si>
  <si>
    <t>FORMA DE COMPENSADO RESINADO E=12MM TIPO C (5 APR)</t>
  </si>
  <si>
    <t>CAIXA PARA BOCA LOBO</t>
  </si>
  <si>
    <t xml:space="preserve"> 40.20.05 </t>
  </si>
  <si>
    <t>FORMA DE TABUA DE PINHO DE 3a. TIPO B (3 APROV.)</t>
  </si>
  <si>
    <t xml:space="preserve"> 40.22.10 </t>
  </si>
  <si>
    <t>ACO CA-50, D&lt;= 12.7MM - CORTE,DOBRAMENTO,COLOCACAO</t>
  </si>
  <si>
    <t>CAIXA DE PASSAGEM TIPO A - PADRAO SUDECAP</t>
  </si>
  <si>
    <t>CAIXA DE PASSAGEM TIPO B - PADRAO SUDECAP</t>
  </si>
  <si>
    <t>CAIXA DE PASSAGEM TIPO C - PADRAO SUDECAP</t>
  </si>
  <si>
    <t>LASTRO DE PEDRA BRITADA</t>
  </si>
  <si>
    <t>LASTRO DE PEDRA</t>
  </si>
  <si>
    <t xml:space="preserve"> 40.09.23 </t>
  </si>
  <si>
    <t>CONCRETO FCK &gt;= 20 MPA, BRITA CALCÁRIA, PREPARADO EM OBRA E LANÇADO EM FUNDAÇÃO</t>
  </si>
  <si>
    <t xml:space="preserve"> ED-48220 </t>
  </si>
  <si>
    <t>ALVENARIA DE BLOCO DE CONCRETO CHEIO SEM ARMAÇÃO, EM CONCRETO COM FCK DE 20MPA , ESP. 19CM, PARA REVESTIMENTO, INCLUSIVE ARGAMASSA PARA ASSENTAMENTO (DETALHE D - CADERNO SEDS)</t>
  </si>
  <si>
    <t xml:space="preserve"> 87879 </t>
  </si>
  <si>
    <t>CHAPISCO APLICADO EM ALVENARIAS E ESTRUTURAS DE CONCRETO INTERNAS, COM COLHER DE PEDREIRO.  ARGAMASSA TRAÇO 1:3 COM PREPARO EM BETONEIRA 400L. AF_06/2014</t>
  </si>
  <si>
    <t>REVE - REVESTIMENTO E TRATAMENTO DE SUPERFÍCIES</t>
  </si>
  <si>
    <t xml:space="preserve"> ED-50762 </t>
  </si>
  <si>
    <t>REVESTIMENTO COM ARGAMASSA EM CAMADA ÚNICA, APLICADO EM PAREDE, TRAÇO 1:3 (CIMENTO E AREIA), ESP. 20MM, APLICAÇÃO MANUAL, PREPARO MECÂNICO</t>
  </si>
  <si>
    <t>POÇO DE VISITA TIPO A - PADRAO SUDECAP</t>
  </si>
  <si>
    <t>POÇO DE VISITA TIPO B - PADRAO SUDECAP</t>
  </si>
  <si>
    <t>POÇO DE VISITA TIPO C - PADRAO SUDECAP</t>
  </si>
  <si>
    <t>CHAMINE DE POÇO DE VISITA - PADRAO SUDECAP</t>
  </si>
  <si>
    <t xml:space="preserve"> 40.22.05 </t>
  </si>
  <si>
    <t>ACO CA-25 - DEGRAUS</t>
  </si>
  <si>
    <t xml:space="preserve"> 80.06.07 </t>
  </si>
  <si>
    <t>TUBO DE CONCRETO MF CA-1 D= 800 MM</t>
  </si>
  <si>
    <t xml:space="preserve"> 80.35.29 </t>
  </si>
  <si>
    <t>TAMPAO FOFO ARTICULADO, CLASSE D400 CARGA MAX 40 T, REDONDO TAMPA *600 MM, REDE PLUVIAL/ESGOTO</t>
  </si>
  <si>
    <t>DESCIDA D'AGUA TIPO DEGRAU - PADRAO SUDECAP</t>
  </si>
  <si>
    <t>DESCIDA D'AGUA TIPO CALHA - PADRAO SUDECAP</t>
  </si>
  <si>
    <t>C</t>
  </si>
  <si>
    <t>Preço Unitário</t>
  </si>
  <si>
    <t>M1097</t>
  </si>
  <si>
    <t>Pedra de mão ou rachão</t>
  </si>
  <si>
    <t>Custo Total do Material =&gt;</t>
  </si>
  <si>
    <t>D</t>
  </si>
  <si>
    <t>Atividades Auxiliares</t>
  </si>
  <si>
    <t>Concreto fck = 20 MPa - confecção em betoneira e lançamento manual - areia e brita comerciais</t>
  </si>
  <si>
    <t>Escavação manual em material de 1ª categoria na profundidade de até 1 m</t>
  </si>
  <si>
    <t>Fôrmas de tábuas de pinho para dispositivos de drenagem - utilização de 3 vezes - confecção, instalação e retirada</t>
  </si>
  <si>
    <t>Custo Total das Atividades =&gt;</t>
  </si>
  <si>
    <t>E</t>
  </si>
  <si>
    <t>Tempos Fixos</t>
  </si>
  <si>
    <t>Tempo Fixo</t>
  </si>
  <si>
    <t>Carga, manobra e descarga de agregados ou solos em caminhão basculante de 10 m³ - carga com carregadeira de 3,40 m³(exclusa) e descarga livre</t>
  </si>
  <si>
    <t>t</t>
  </si>
  <si>
    <t>Custo Total dos Tempos Fixos =&gt;</t>
  </si>
  <si>
    <t>DRENO - PADRAO SUDECAP</t>
  </si>
  <si>
    <t xml:space="preserve"> 73.20.06 </t>
  </si>
  <si>
    <t>TUBO EM PVC PERFURADO CORRUGADO PARA DRENAGEM DN 8" 200MM</t>
  </si>
  <si>
    <t xml:space="preserve"> 63.04.02 </t>
  </si>
  <si>
    <t>AREIA/CASCALHO PARA DRENO</t>
  </si>
  <si>
    <t xml:space="preserve"> 73.20.05 </t>
  </si>
  <si>
    <t>TUBO EM PVC PERFURADO CORRUGADO PARA DRENAGEM DN 6" 160MM</t>
  </si>
  <si>
    <t xml:space="preserve"> 61.20.07 </t>
  </si>
  <si>
    <t>MANTA GEOTEXTIL RESIST.TRAÇAO 16 KN/M (300 G/M2)</t>
  </si>
  <si>
    <t>BARRAGEM - PADRAO SUDECAP</t>
  </si>
  <si>
    <t xml:space="preserve"> 83.07.26 </t>
  </si>
  <si>
    <t>SACO DE RAFIA PARA ENTULHO, NOVO, LISO (SEM CLICHE), *60 x 90* CM</t>
  </si>
  <si>
    <t>Apiloamento manual</t>
  </si>
  <si>
    <t>Enchimento de junta de concreto com argamassa asfáltica de densidade 1.700 kg/m³ - espessura de 1 cm</t>
  </si>
  <si>
    <t>kg</t>
  </si>
  <si>
    <t>Escavação mecânica de vala trapezoidal ou triangular em material de 1ª categoria para drenagem superficial comretroescavadeira - 0,30 m² ≤ seção &lt; 0,50 m²</t>
  </si>
  <si>
    <t>Guia de madeira de 2,5 x 8,0 cm - confecção e instalação</t>
  </si>
  <si>
    <t>Escavação mecânica de vala trapezoidal ou triangular em material de 1ª categoria para drenagem superficial comretroescavadeira - 0,10 m² ≤ seção &lt; 0,15 m²</t>
  </si>
  <si>
    <t>CANALETA - PADRAO SUDECAP</t>
  </si>
  <si>
    <t xml:space="preserve"> 80.37.44 </t>
  </si>
  <si>
    <t>GRELHA FOFO SIMPLES COM REQUADRO, CARGA MAXIMA 1,5 T, 200 X 1000 MM, E= *15* MM</t>
  </si>
  <si>
    <t xml:space="preserve"> 80.10.04 </t>
  </si>
  <si>
    <t>CALHA/CANALETA DE CONCRETO SIMPLES, TIPO MEIA CANA, D = 20 CM, PARA AGUA PLUVIAL</t>
  </si>
  <si>
    <t xml:space="preserve"> 80.10.05 </t>
  </si>
  <si>
    <t>CALHA/CANALETA DE CONCRETO SIMPLES, TIPO MEIA CANA, D = 30 CM, PARA AGUA PLUVIAL</t>
  </si>
  <si>
    <t xml:space="preserve"> 80.10.06 </t>
  </si>
  <si>
    <t>CALHA/CANALETA DE CONCRETO SIMPLES, TIPO MEIA CANA, D= 40 CM, PARA AGUA PLUVIAL</t>
  </si>
  <si>
    <t xml:space="preserve"> 80.10.07 </t>
  </si>
  <si>
    <t>CALHA/CANALETA DE CONCRETO SIMPLES, TIPO MEIA CANA, D = 50 CM, PARA AGUA PLUVIAL</t>
  </si>
  <si>
    <t xml:space="preserve"> 80.10.08 </t>
  </si>
  <si>
    <t>CALHA/CANALETA DE CONCRETO SIMPLES, TIPO MEIA CANA, D = 60 CM, PARA AGUA PLUVIAL</t>
  </si>
  <si>
    <t>ESCORAMENTO DESCONTINUO DE VALAS - PADRAO SUDECAP</t>
  </si>
  <si>
    <t xml:space="preserve"> 71.02.20 </t>
  </si>
  <si>
    <t>PRANCHAO DE PARAJU</t>
  </si>
  <si>
    <t xml:space="preserve"> 71.30.06 </t>
  </si>
  <si>
    <t>MADEIRA ROLICA D= 11 A 15 CM COMPRIMENTO 6 METROS</t>
  </si>
  <si>
    <t>ESCORAMENTO CONTINUO DE VALAS - PADRAO SUDECAP</t>
  </si>
  <si>
    <t xml:space="preserve"> 50.04.10 </t>
  </si>
  <si>
    <t>CHP/BATE ESTACA MAGAN 850 PM, 44 HP</t>
  </si>
  <si>
    <t xml:space="preserve"> 50.31.11 </t>
  </si>
  <si>
    <t>CHI/GRUPO DE SOLDAGEM C/GERADOR A DIESEL PARA SOLDA ELETRICA, SOBRE 02 RODAS, COM MOTOR 4 CILINDROS, 375A TN5 B/56 C/3 KVA, OU EQUIVALENTE</t>
  </si>
  <si>
    <t xml:space="preserve"> 55.10.90 </t>
  </si>
  <si>
    <t>SOLDADOR</t>
  </si>
  <si>
    <t xml:space="preserve"> 50.27.17 </t>
  </si>
  <si>
    <t>CHI/ GUINDASTE HIDRAULICO AUTOPROPELIDO, COM LANCA TELESCOPICA 28,80 M, CAPACIDADE MAXIMA 30 T, POTENCIA 97 KW, TRACAO 4 X 4</t>
  </si>
  <si>
    <t xml:space="preserve"> 50.31.10 </t>
  </si>
  <si>
    <t>CHP/GRUPO DE SOLDAGEM C/GERADOR A DIESEL PARA SOLDA ELETRICA, SOBRE 02 RODAS, COM MOTOR 4 CILINDROS, 375A TN5 B/56 C/3 KVA, OU EQUIVALENTE</t>
  </si>
  <si>
    <t xml:space="preserve"> 50.27.16 </t>
  </si>
  <si>
    <t>CHP/ GUINDASTE HIDRAULICO AUTOPROPELIDO, COM LANCA TELESCOPICA 28,80 M, CAPACIDADE MAXIMA 30 T, POTENCIA 97 KW, TRACAO 4 X 4</t>
  </si>
  <si>
    <t xml:space="preserve"> 66.35.10 </t>
  </si>
  <si>
    <t>PERFIL "I" DE ACO LAMINADO, "I" 203  X  34,3</t>
  </si>
  <si>
    <t xml:space="preserve"> 77.50.35 </t>
  </si>
  <si>
    <t>ELETRODO REVESTIDO AWS - E7018, DIAMETRO IGUAL A 4,00 MM</t>
  </si>
  <si>
    <t>ESTRUTURA DE ESCORAMENTO</t>
  </si>
  <si>
    <t>Adensamento de concreto por vibrador de imersão</t>
  </si>
  <si>
    <t>Argamassa de cimento e areia 1:3 - confecção em betoneira e lançamento manual - areia comercial</t>
  </si>
  <si>
    <t>Armação em aço CA-50 - fornecimento, preparo e colocação</t>
  </si>
  <si>
    <t>Concreto magro - confecção em betoneira e lançamento manual - areia e brita comerciais</t>
  </si>
  <si>
    <t xml:space="preserve"> 00001379 </t>
  </si>
  <si>
    <t>CIMENTO PORTLAND COMPOSTO CP II-32</t>
  </si>
  <si>
    <t>ALVENARIA DE BLOCO DE CONCRETO</t>
  </si>
  <si>
    <t xml:space="preserve"> 40.24.23 </t>
  </si>
  <si>
    <t>ARGAMASSA DE CIMENTO E AREIA 1:7</t>
  </si>
  <si>
    <t xml:space="preserve"> 79.10.07 </t>
  </si>
  <si>
    <t>BLOCO DE CONCRETO VAZADO 3,0MPA DE VEDAÇÃO 14X19X39 CM  C/ FRETE</t>
  </si>
  <si>
    <t xml:space="preserve"> 79.10.08 </t>
  </si>
  <si>
    <t>BLOCO DE CONCRETO VAZADO 3,0MPA DE VEDAÇÃO 19X19X39 CM  C/ FRETE</t>
  </si>
  <si>
    <t>FCK &gt;= 25 MPA, BRITA CALCÁRIA, PREPARADO EM OBRA E LANÇADO EM ESTRUTURA</t>
  </si>
  <si>
    <t>CONCRETO CONVENCIONAL B1,B2 LANÇADO EM ESTRUTURA</t>
  </si>
  <si>
    <t xml:space="preserve"> 00034580 </t>
  </si>
  <si>
    <t>BLOCO DE CONCRETO ESTRUTURAL 19 X 19 X 39 CM, FBK 8 MPA (NBR 6136)</t>
  </si>
  <si>
    <t xml:space="preserve"> 80.02.22 </t>
  </si>
  <si>
    <t>TUBO DE CONCRETO SIMPLES POROSO, MACHO/FEMEA, DN 200 MM</t>
  </si>
  <si>
    <t>CONCRETO DE REGULARIZAÇAO</t>
  </si>
  <si>
    <t>FORMA INCLUSIVE DESFORMA E LIMPEZA</t>
  </si>
  <si>
    <t xml:space="preserve"> 71.14.14 </t>
  </si>
  <si>
    <t>CHAPA DE MADEIRA COMPENSADA RESINADA PARA FORMA DE CONCRETO, DE *2,2 X 1,1* M, E = 20 MM</t>
  </si>
  <si>
    <t>ARMAÇAO INCLUSIVE CORTE, DOBRA E COLOCAÇAO</t>
  </si>
  <si>
    <t>JUNTA ELASTICA</t>
  </si>
  <si>
    <t xml:space="preserve"> 61.15.07 </t>
  </si>
  <si>
    <t>JUNTA DILATACAO ELASTICA PARA CONCRETO (FUGENBAND OU EQUIVALENTE) O-22, ATE 30 MCA</t>
  </si>
  <si>
    <t xml:space="preserve"> 61.15.05 </t>
  </si>
  <si>
    <t>JUNTA DILATACAO ELASTICA PARA CONCRETO (FUGENBAND OU EQUIVALENTE) O-12, ATE 5 MCA</t>
  </si>
  <si>
    <t>CONCRETO ESTRUTURAL, FORN. APLICAÇAO E ADENSAMENTO</t>
  </si>
  <si>
    <t xml:space="preserve"> 89.06.30 </t>
  </si>
  <si>
    <t>CONCRETO USINADO FCK&gt;=30 MPA - BRITA 0 E 1 - CONVENCIONAL - SLUMP 10+-2</t>
  </si>
  <si>
    <t>MANTA DRENANTE GEOTEXTIL</t>
  </si>
  <si>
    <t>DRENO BARBACAN</t>
  </si>
  <si>
    <t xml:space="preserve"> 73.24.02 </t>
  </si>
  <si>
    <t>TUBO PVC ESGOTO P/B SERIE NORMAL (NBR 5688) D= 50MM X 6M</t>
  </si>
  <si>
    <t xml:space="preserve"> 73.24.03 </t>
  </si>
  <si>
    <t>TUBO PVC ESGOTO P/B SERIE NORMAL (NBR 5688) D= 75MM X 6M</t>
  </si>
  <si>
    <t xml:space="preserve"> 73.24.53 </t>
  </si>
  <si>
    <t>TUBO PVC ESGOTO D= 100MM X 6M PLASTUBOS</t>
  </si>
  <si>
    <t>DRENOS DE GALERIA</t>
  </si>
  <si>
    <t xml:space="preserve"> 63.02.18 </t>
  </si>
  <si>
    <t>PEDRA DE MÃO (CALÇADÃO) DE CALCÁRIO COM FRETE</t>
  </si>
  <si>
    <t xml:space="preserve"> 73.24.06 </t>
  </si>
  <si>
    <t>TUBO PVC ESGOTO P/B SERIE NORMAL (NBR 5688) D= 200MM X 6M</t>
  </si>
  <si>
    <t>ALA DE GALERIA CELULAR</t>
  </si>
  <si>
    <t xml:space="preserve"> 5631 </t>
  </si>
  <si>
    <t>ESCAVADEIRA HIDRÁULICA SOBRE ESTEIRAS, CAÇAMBA 0,80 M3, PESO OPERACIONAL 17 T, POTENCIA BRUTA 111 HP - CHP DIURNO. AF_06/2014</t>
  </si>
  <si>
    <t xml:space="preserve"> 5632 </t>
  </si>
  <si>
    <t>ESCAVADEIRA HIDRÁULICA SOBRE ESTEIRAS, CAÇAMBA 0,80 M3, PESO OPERACIONAL 17 T, POTENCIA BRUTA 111 HP - CHI DIURNO. AF_06/2014</t>
  </si>
  <si>
    <t xml:space="preserve"> 88246 </t>
  </si>
  <si>
    <t>ASSENTADOR DE TUBOS COM ENCARGOS COMPLEMENTARES</t>
  </si>
  <si>
    <t xml:space="preserve"> 00037478 </t>
  </si>
  <si>
    <t>ADUELA/ GALERIA PRE-MOLDADA DE CONCRETO ARMADO, SECAO RETANGULAR INTERNA DE 2,00 X 2,00 M (L X A), MISULA DE 20 X 20 CM, C = 1,00 M, ESPESSURA MIN = 15 CM, TB-45 E FCK DO CONCRETO = 30 MPA</t>
  </si>
  <si>
    <t xml:space="preserve"> 00037476 </t>
  </si>
  <si>
    <t>ADUELA/ GALERIA PRE-MOLDADA DE CONCRETO ARMADO, SECAO QUADRADA INTERNA DE 1,50 X 1,50 M (L X A), MISULA DE 20 X 20 CM, C = 1,00 M, ESPESSURA MIN = 15 CM, TB-45 E FCK DO CONCRETO = 30 MPA</t>
  </si>
  <si>
    <t>GRELHA</t>
  </si>
  <si>
    <t xml:space="preserve"> 48.43.40 </t>
  </si>
  <si>
    <t>CONJUNTO QUADRO E GRELHA DE PV DE CANAL, I = 6"</t>
  </si>
  <si>
    <t>GRELHAS E GRADES</t>
  </si>
  <si>
    <t>CJ</t>
  </si>
  <si>
    <t xml:space="preserve"> 50.10.82 </t>
  </si>
  <si>
    <t>CHP/CAM.GUINDAUTO MADAL PKB - 6500 OU EQUIVALENTE</t>
  </si>
  <si>
    <t xml:space="preserve"> 68.07.06 </t>
  </si>
  <si>
    <t>CIMENTO ASFALTICO DE PETROLEO A GRANEL (CAP) 50/70 (COLETADO NA ANP ACRESCIDO DE ICMS)</t>
  </si>
  <si>
    <t>GABIAO</t>
  </si>
  <si>
    <t xml:space="preserve"> 60.28.10 </t>
  </si>
  <si>
    <t>GABIAO CAIXA MALHA HEXAGONAL 8X10CM FIO 2,7MM (NBR 10.514:1988/8964:2013) 3,0x1,0x1,0M ZN/AL + PVC</t>
  </si>
  <si>
    <t xml:space="preserve"> 60.35.61 </t>
  </si>
  <si>
    <t>ARAME DE AÇO ZN/AL + PVC FIO 2,2MM</t>
  </si>
  <si>
    <t xml:space="preserve"> 60.28.11 </t>
  </si>
  <si>
    <t>GABIAO CAIXA MALHA HEXAGONAL 8X10CM FIO 2,7MM (NBR 10.514:1988/8964:2013) 3,0X1,0X1,0M ZN/AL</t>
  </si>
  <si>
    <t xml:space="preserve"> 60.35.71 </t>
  </si>
  <si>
    <t>ARAME DE AÇO ZN/AL FIO 2,2MM</t>
  </si>
  <si>
    <t xml:space="preserve"> 60.28.14 </t>
  </si>
  <si>
    <t>GABIAO MANTA (COLCHAO) MALHA HEXAGONAL 6X8CM FIO 2MM (NBR 10.514:1988/8964:2013) 4,0x2,0x0,30M  ZN/AL + PVC</t>
  </si>
  <si>
    <t xml:space="preserve"> 60.28.15 </t>
  </si>
  <si>
    <t>GABIAO SACO MALHA HEXAGONAL 8X10CM FIO 2,4MM (NBR 10.514:1988/8964:2013) DIMENSÕES: 3,0X0,65M ZN/AL + PVC</t>
  </si>
  <si>
    <t>FORMA, ESCORAMENTO, DESFORMA E LIMPEZA - ESTRUTURA</t>
  </si>
  <si>
    <t xml:space="preserve"> 66.05.06 </t>
  </si>
  <si>
    <t>LOCACAO DE ESCORA METALICA TELESCOPICA, COM ALTURA REGULAVEL DE *1,80* A *3,20* M, COM CAPACIDADE DE CARGA DE NO MINIMO 1000 KGF (10 KN), INCLUSO TRIPE E FORCADO</t>
  </si>
  <si>
    <t>CONCRETO USINADO B1,B2 LANÇADO EM ESTRUTURA</t>
  </si>
  <si>
    <t xml:space="preserve"> 89.07.15 </t>
  </si>
  <si>
    <t>CONCRETO USINADO FCK&gt;=30 MPA - BRITA 0 E 1 - BOMBEÁVEL - SLUMP 10+-2</t>
  </si>
  <si>
    <t>TUBO PVC ESGOTO, PB, VIROLA E ANEL, INCL. CONEXOES</t>
  </si>
  <si>
    <t xml:space="preserve"> 73.24.05 </t>
  </si>
  <si>
    <t>TUBO PVC ESGOTO P/B SERIE NORMAL (NBR 5688) D= 150MM X 6M</t>
  </si>
  <si>
    <t xml:space="preserve"> 73.27.11 </t>
  </si>
  <si>
    <t>ANEL DE BORRACHA P/TUBO PVC ESGOTO SÉRIE NORMAL DN 150MM</t>
  </si>
  <si>
    <t xml:space="preserve"> 73.27.12 </t>
  </si>
  <si>
    <t>ANEL DE BORRACHA P/TUBO PVC ESGOTO SÉRIE NORMAL DN 200MM</t>
  </si>
  <si>
    <t>ESQV - ESQUADRIAS/FERRAGENS/VIDROS</t>
  </si>
  <si>
    <t xml:space="preserve"> 88251 </t>
  </si>
  <si>
    <t>AUXILIAR DE SERRALHEIRO COM ENCARGOS COMPLEMENTARES</t>
  </si>
  <si>
    <t xml:space="preserve"> 88315 </t>
  </si>
  <si>
    <t>SERRALHEIRO COM ENCARGOS COMPLEMENTARES</t>
  </si>
  <si>
    <t xml:space="preserve"> 00000546 </t>
  </si>
  <si>
    <t>BARRA DE ACO CHATA, RETANGULAR (QUALQUER BITOLA)</t>
  </si>
  <si>
    <t xml:space="preserve"> 00001332 </t>
  </si>
  <si>
    <t>CHAPA DE ACO GROSSA, ASTM A36, E = 3/8 " (9,53 MM) 74,69 KG/M2</t>
  </si>
  <si>
    <t xml:space="preserve"> 00011002 </t>
  </si>
  <si>
    <t>ELETRODO REVESTIDO AWS - E6013, DIAMETRO IGUAL A 2,50 MM</t>
  </si>
  <si>
    <t xml:space="preserve"> 00011964 </t>
  </si>
  <si>
    <t>PARAFUSO DE ACO TIPO CHUMBADOR PARABOLT, DIAMETRO 3/8", COMPRIMENTO 75 MM</t>
  </si>
  <si>
    <t xml:space="preserve"> 00021012 </t>
  </si>
  <si>
    <t>TUBO ACO GALVANIZADO COM COSTURA, CLASSE LEVE, DN 40 MM ( 1 1/2"),  E = 3,00 MM,  *3,48* KG/M (NBR 5580)</t>
  </si>
  <si>
    <t xml:space="preserve"> 00021013 </t>
  </si>
  <si>
    <t>TUBO ACO GALVANIZADO COM COSTURA, CLASSE LEVE, DN 50 MM ( 2"),  E = 3,00 MM,  *4,40* KG/M (NBR 5580)</t>
  </si>
  <si>
    <t>REVESTIMENTO COM ARGAMASSA DE CIMENTO, CAL E AREIA</t>
  </si>
  <si>
    <t>PISO DE LADRILHO HIDRAULICO</t>
  </si>
  <si>
    <t xml:space="preserve"> 55.10.77 </t>
  </si>
  <si>
    <t>PEDREIRO DE ACABAMENTO</t>
  </si>
  <si>
    <t xml:space="preserve"> 82.13.10 </t>
  </si>
  <si>
    <t>LADRILHO HIDRAUL. AMARELO/VERM. 20X20CM DIRECIONAL</t>
  </si>
  <si>
    <t xml:space="preserve"> 82.13.11 </t>
  </si>
  <si>
    <t>LADRILHO HIDRAULICO, *20 X 20* CM, E= 2 CM, TATIL ALERTA OU DIRECIONAL, AMARELO</t>
  </si>
  <si>
    <t>REFORÇO DO SUB-LEITO COMPACTADO EXCL.ESCAV.E CARGA</t>
  </si>
  <si>
    <t xml:space="preserve"> 00004748 </t>
  </si>
  <si>
    <t>PEDRA BRITADA OU BICA CORRIDA, NAO CLASSIFICADA (POSTO PEDREIRA/FORNECEDOR, SEM FRETE)</t>
  </si>
  <si>
    <t>PINTURA DE LIGAÇAO COM RR-1C</t>
  </si>
  <si>
    <t>CORTE MECAN. C/ SERRA CIRCULAR EM CONCRETO/ASFALTO</t>
  </si>
  <si>
    <t xml:space="preserve"> 50.13.78 </t>
  </si>
  <si>
    <t>CHP/COMPACTADOR VIBRATÓRIO DE PLACA 3,0 HP DIESEL OU EQUIVALENTE</t>
  </si>
  <si>
    <t xml:space="preserve"> 50.13.79 </t>
  </si>
  <si>
    <t>CHI/COMPACTADOR VIBRATÓRIO DE PLACA 3,0 HP DIESEL OU EQUIVALENTE</t>
  </si>
  <si>
    <t>PAVIMENTO INTERTRAVADO EM BLOCO DE CONCRETO</t>
  </si>
  <si>
    <t xml:space="preserve"> 55.10.45 </t>
  </si>
  <si>
    <t>CALCETEIRO</t>
  </si>
  <si>
    <t xml:space="preserve"> 76.15.10 </t>
  </si>
  <si>
    <t>PISO CONCRETO INTERTR. TIPO S E=6,0 CM FCK = 35MPA</t>
  </si>
  <si>
    <t xml:space="preserve"> 76.15.69 </t>
  </si>
  <si>
    <t>PISO DE CONCRETO INTERTRAVADO TIPO S E=8,0CM 35MPA</t>
  </si>
  <si>
    <t xml:space="preserve"> 40.31.05 </t>
  </si>
  <si>
    <t>EMBOCO COM ARGAMASSA 1:7</t>
  </si>
  <si>
    <t>REVESTIMENTOS</t>
  </si>
  <si>
    <t xml:space="preserve"> 40.31.02 </t>
  </si>
  <si>
    <t>CHAPISCO COM ARGAMASSA 1:3, A COLHER</t>
  </si>
  <si>
    <t xml:space="preserve"> 40.32.30 </t>
  </si>
  <si>
    <t>REATERRO MANUAL DE VALAS</t>
  </si>
  <si>
    <t xml:space="preserve"> 40.31.03 </t>
  </si>
  <si>
    <t>CHAPISCO COM ARGAMASSA 1:3, A PENEIRA</t>
  </si>
  <si>
    <t xml:space="preserve"> 79.02.05 </t>
  </si>
  <si>
    <t>TIJOLO CERAM. MACICO REQUEIMADO 20X10X5CM C/FRETE</t>
  </si>
  <si>
    <t xml:space="preserve"> 40.22.20 </t>
  </si>
  <si>
    <t>ACO CA-60 - CORTE, DOBRAMENTO E COLOCACAO</t>
  </si>
  <si>
    <t xml:space="preserve"> 40.24.17 </t>
  </si>
  <si>
    <t>ARGAMASSA DE CIMENTO E AREIA 1:4</t>
  </si>
  <si>
    <t xml:space="preserve"> 40.30.30 </t>
  </si>
  <si>
    <t>ALVENARIA BLOCO DE CONCRETO, E = 10CM, A REVESTIR</t>
  </si>
  <si>
    <t xml:space="preserve"> 71.04.03 </t>
  </si>
  <si>
    <t>PECA DE PARAJU BRUTO  6X5,5 CM</t>
  </si>
  <si>
    <t xml:space="preserve"> 67.85.10 </t>
  </si>
  <si>
    <t>CALHA / RUFO DE CHAPA GALV. No.22 GSG, DESENV=1.0M</t>
  </si>
  <si>
    <t>REMOÇAO DE CERCA E ALAMBRADO</t>
  </si>
  <si>
    <t xml:space="preserve"> 04.21.15 </t>
  </si>
  <si>
    <t>FCK &gt;= 15 MPA, BRITA CALCÁRIA, PREPARADO EM OBRA E LANÇADO EM FUNDAÇÃO</t>
  </si>
  <si>
    <t>CONCRETO CONVENCIONAL B1,B2 LANÇADO EM FUNDAÇAO</t>
  </si>
  <si>
    <t xml:space="preserve"> 60.35.17 </t>
  </si>
  <si>
    <t>ARAME DE ACO OVALADO 15 X 17 ( 45,7 KG, 700 KGF), ROLO 1000 M</t>
  </si>
  <si>
    <t xml:space="preserve"> 60.30.35 </t>
  </si>
  <si>
    <t>TELA DE ARAME GALV QUADRANGULAR / LOSANGULAR,  FIO 2,77 MM (12 BWG), MALHA  5 X 5 CM, H = 2 M</t>
  </si>
  <si>
    <t xml:space="preserve"> 60.35.51 </t>
  </si>
  <si>
    <t>ARAME FARPADO GALVANIZADO, 16 BWG (1,65 MM), CLASSE 250</t>
  </si>
  <si>
    <t xml:space="preserve"> 76.12.07 </t>
  </si>
  <si>
    <t>MOURAO DE CONCRETO PV=SECAO T 3,2M ESTICADOR</t>
  </si>
  <si>
    <t xml:space="preserve"> 76.12.09 </t>
  </si>
  <si>
    <t>MOURAO DE CONCRETO RETO SECAO T 2,45M</t>
  </si>
  <si>
    <t xml:space="preserve"> 76.12.05 </t>
  </si>
  <si>
    <t>MOURAO CONCRETO CURVO, SECAO "T", H = 2,80 M + CURVA COM 0,45 M, COM FUROS PARA FIOS</t>
  </si>
  <si>
    <t>MATED-11322</t>
  </si>
  <si>
    <t>ARAME FARPADO ( DIMENSÕES DA TRAMA: 100X100MM|BITOLA: 16 BWG)</t>
  </si>
  <si>
    <t>MATED-12852</t>
  </si>
  <si>
    <t>ARAME GALVANIZADO ( BITOLA: 16BWG|DIÂMETRO DO FIO: 1,65MM|MASSA LINEAR: 0,0166KG/M)</t>
  </si>
  <si>
    <t>MATED-12846</t>
  </si>
  <si>
    <t>MOURÃO ESTICADOR ( MATERIAL: CONCRETO ARMADO|TIPO: CURVO OU PONTA VIRADA PARA 11 FIOS |ALTURA MÍNIMA: 300CM| MÁXIMA: 310CM)</t>
  </si>
  <si>
    <t>MATED-12838</t>
  </si>
  <si>
    <t>MOURÃO (MATERIAL: CONCRETO ARMADO|TIPO: CURVO OU PONTA VIRADA PARA 11 FIOS|ALTURA MÍNIMA: 320CM|MÁXIMA: 330CM)</t>
  </si>
  <si>
    <t>MATED-11267</t>
  </si>
  <si>
    <t>TELA DE ARAME GALVANIZADO PARA ALAMBRADO (DIMENSÕES DA TRAMA: 2X2" [50,8MM]| TIPO DA MALHA: LOSANGULAR|BITOLA DO FIO : BWG 12 [2,76MM]|PESO: 2, 85KG/M2)</t>
  </si>
  <si>
    <t>ED-48315</t>
  </si>
  <si>
    <t>CONCRETO NÃO ESTRUTURAL, PREPARADO EM OBRA COM BETONEIRA, CONTROLE "B", COM FCK 15 MPA, BRITA Nº (1 E 2), CONSISTÊNCIA PARA VIBRAÇÃO (FABRICAÇÃO)</t>
  </si>
  <si>
    <t>ED-51107</t>
  </si>
  <si>
    <t>ESCAVAÇÃO MANUAL DE VALA COM PROFUNDIDADE MENOR OU IGUAL A 1,5M</t>
  </si>
  <si>
    <t>ED-48324</t>
  </si>
  <si>
    <t>TRANSPORTE, LANÇAMENTO E ADENSAMENTO E ACABAMENTO DE CONCRETO EM FUNDAÇÃO/RADIER</t>
  </si>
  <si>
    <t>FCK &gt;= 25 MPA, BRITA CALCÁRIA, USINADO BOMBEÁVEL, LANÇADO EM ESTRUTURA</t>
  </si>
  <si>
    <t xml:space="preserve"> 40.22.12 </t>
  </si>
  <si>
    <t>ACO CA-50, D &gt; 12.7MM - CORTE,DOBRAMENTO,COLOCACAO</t>
  </si>
  <si>
    <t>DE REVESTIMENTO ASFALTICO COM EQUIP. PNEUMATICO</t>
  </si>
  <si>
    <t>MANUAL</t>
  </si>
  <si>
    <t>DMT  &gt; 5 KM</t>
  </si>
  <si>
    <t xml:space="preserve"> 96542 </t>
  </si>
  <si>
    <t>FABRICAÇÃO, MONTAGEM E DESMONTAGEM DE FÔRMA PARA VIGA BALDRAME, EM CHAPA DE MADEIRA COMPENSADA RESINADA, E=17 MM, 4 UTILIZAÇÕES. AF_06/2017</t>
  </si>
  <si>
    <t xml:space="preserve"> 00009841 </t>
  </si>
  <si>
    <t>TUBO PVC, SERIE R, DN 100 MM, PARA ESGOTO OU AGUAS PLUVIAIS PREDIAIS (NBR 5688)</t>
  </si>
  <si>
    <t xml:space="preserve"> 00043058 </t>
  </si>
  <si>
    <t>ACO CA-50, 10,0 MM, OU 12,5 MM, OU 16,0 MM, OU 20,0 MM, DOBRADO E CORTADO</t>
  </si>
  <si>
    <t xml:space="preserve"> ED-8487 </t>
  </si>
  <si>
    <t>CONCRETO ESTRUTURAL, PREPARADO EM OBRA COM BETONEIRA, CONTROLE "A", COM FCK 25 MPA, BRITA Nº (1 E 2), CONSISTÊNCIA PARA VIBRAÇÃO (FABRICAÇÃO)</t>
  </si>
  <si>
    <t xml:space="preserve"> 00036154 </t>
  </si>
  <si>
    <t>BLOQUETE/PISO INTERTRAVADO DE CONCRETO - MODELO ONDA/16 FACES/RETANGULAR/TIJOLINHO/PAVER/HOLANDES/PARALELEPIPEDO, 20 CM X 10 CM, E = 8 CM, RESISTENCIA DE 35 MPA (NBR 9781), COLORIDO</t>
  </si>
  <si>
    <t xml:space="preserve"> 89.34.06 </t>
  </si>
  <si>
    <t>FORNECIMENTO DE GRAMA SAO CARLOS (AXONAPUS)</t>
  </si>
  <si>
    <t>E9575</t>
  </si>
  <si>
    <t>Caminhão basculante com caçamba estanque com capacidade de 14 m³ - 188 kW</t>
  </si>
  <si>
    <t>E9584</t>
  </si>
  <si>
    <t>Carregadeira de pneus com capacidade de 1,72 m³ - 113 kW</t>
  </si>
  <si>
    <t>E9023</t>
  </si>
  <si>
    <t>Guindaste móvel sobre esteiras com dragline com capacidade de 1,9 a 2,3 m³ - 270 kW</t>
  </si>
  <si>
    <t>BOMBA D'AGUA E LAMA</t>
  </si>
  <si>
    <t xml:space="preserve"> 54.06.02 </t>
  </si>
  <si>
    <t>BOMBA HIDROSUL ASI-250 (36 M3/H 2") OU EQUIVALENTE</t>
  </si>
  <si>
    <t xml:space="preserve"> 73.80.35 </t>
  </si>
  <si>
    <t>MANGOTE ESPIRAFLEX P/ BOMBA D=2" COR LARANJA</t>
  </si>
  <si>
    <t xml:space="preserve"> 54.06.04 </t>
  </si>
  <si>
    <t>BOMBA HIDROSUL ASI-500 (72 M3/H 3") OU EQUIVALENTE</t>
  </si>
  <si>
    <t xml:space="preserve"> 73.80.36 </t>
  </si>
  <si>
    <t>MANGOTE ESPIRAFLEX P/ BOMBA D=3" COR LARANJA</t>
  </si>
  <si>
    <t>CARREGADEIRA</t>
  </si>
  <si>
    <t xml:space="preserve"> 54.11.28 </t>
  </si>
  <si>
    <t>PÁ CARREGADEIRA 140HP CAPACIDADE CAÇAMBA 1,7M3 OU EQUIVALENTE</t>
  </si>
  <si>
    <t xml:space="preserve"> 55.05.49 </t>
  </si>
  <si>
    <t>OPERADOR DE CARREGADEIRA</t>
  </si>
  <si>
    <t xml:space="preserve">SINAPI - 11/2022 - Minas Gerais
SBC - 12/2022 - Minas Gerais
SICRO3 - 07/2022 - Minas Gerais
SETOP - 10/2022 - Minas Gerais
SUDECAP - 10/2022 - Minas Gerais COPASA - 10/2022 - Minas Gerais
</t>
  </si>
  <si>
    <t>hora</t>
  </si>
  <si>
    <t xml:space="preserve"> 7.124 </t>
  </si>
  <si>
    <t xml:space="preserve"> CPU-051 </t>
  </si>
  <si>
    <t>GALERIA EM PVC HELICOIDAL TIPO RIB LOC D=0,40m</t>
  </si>
  <si>
    <t xml:space="preserve"> 7.125 </t>
  </si>
  <si>
    <t xml:space="preserve"> CPU-052 </t>
  </si>
  <si>
    <t>GALERIA EM PVC HELICOIDAL TIPO RIB LOC D=0,60m</t>
  </si>
  <si>
    <t xml:space="preserve"> 7.126 </t>
  </si>
  <si>
    <t xml:space="preserve"> CPU-053 </t>
  </si>
  <si>
    <t>GALERIA EM PVC HELICOIDAL TIPO RIB LOC D=0,80m</t>
  </si>
  <si>
    <t xml:space="preserve"> 7.127 </t>
  </si>
  <si>
    <t xml:space="preserve"> CPU-054 </t>
  </si>
  <si>
    <t>GALERIA EM PVC HELICOIDAL TIPO RIB LOC D=1,00m</t>
  </si>
  <si>
    <t xml:space="preserve"> 7.128 </t>
  </si>
  <si>
    <t xml:space="preserve"> CPU-055 </t>
  </si>
  <si>
    <t xml:space="preserve"> 9.8 </t>
  </si>
  <si>
    <t>SEINFRA</t>
  </si>
  <si>
    <t>TUBO DE PVC HELICOIDAL "RIB LOC" D=0,40m, INCLUSIVE ADESIVO E JUNTAS</t>
  </si>
  <si>
    <t>TUBO DE PVC HELICOIDAL "RIB LOC" D=0,60m, INCLUSIVE ADESIVO E JUNTAS</t>
  </si>
  <si>
    <t>TUBO DE PVC HELICOIDAL "RIB LOC" D=0,80m, INCLUSIVE ADESIVO E JUNTAS</t>
  </si>
  <si>
    <t>TUBO DE PVC HELICOIDAL "RIB LOC" D=1,00m, INCLUSIVE ADESIVO E JUNTAS</t>
  </si>
  <si>
    <t>CHI/BETONEIRA 320 L, SEM CARREGADOR</t>
  </si>
  <si>
    <t>OPERADOR DE BETONEIRA</t>
  </si>
  <si>
    <t xml:space="preserve"> 55.05.21 </t>
  </si>
  <si>
    <t xml:space="preserve"> 50.05.11 </t>
  </si>
  <si>
    <t xml:space="preserve"> I6712 </t>
  </si>
  <si>
    <t xml:space="preserve"> I6710 </t>
  </si>
  <si>
    <t xml:space="preserve"> I6708 </t>
  </si>
  <si>
    <t xml:space="preserve"> I6706 </t>
  </si>
  <si>
    <t xml:space="preserve"> 15.19 </t>
  </si>
  <si>
    <t xml:space="preserve"> RO-41763 </t>
  </si>
  <si>
    <t>Defensa Singela semi-maleável SV-DSM-02 (Execução, incluindo fornecimento, colocação e transporte de todos os materiais)</t>
  </si>
  <si>
    <t xml:space="preserve"> 6.10 </t>
  </si>
  <si>
    <t xml:space="preserve"> CPU-106 </t>
  </si>
  <si>
    <t>CRAVAÇÃO DE ESTACA DE EUCALIPTO DIÂMETRO ENTRE 20 E 25 CM - INCLUSIVE ESTACA DE EUCALIPTO</t>
  </si>
  <si>
    <t xml:space="preserve"> CPU-104 </t>
  </si>
  <si>
    <t>EXECUÇÃO DE MURO DE CONTENÇÃO MODULAR EM BLOCO PRÉ-MOLDADO DE CONCRETO FCK 25 MPA (DIMENSÕES BLOCO 1,60 X 0,80 X 0,60)</t>
  </si>
  <si>
    <t xml:space="preserve"> CPU-105 </t>
  </si>
  <si>
    <t>GEOGRELHA TECIDA COM FILAMENTOS DE POLIESTER + PVC, RESISTENCIA LONGITUDINAL: 90 KN/M, RESISTENCIA TRANSVERSAL: 30 KN/M</t>
  </si>
  <si>
    <t>DMT &gt; 10KM</t>
  </si>
  <si>
    <t xml:space="preserve"> 89843 </t>
  </si>
  <si>
    <t>BATE-ESTACAS POR GRAVIDADE, POTÊNCIA DE 160 HP, PESO DO MARTELO ATÉ 3 TONELADAS - CHP DIURNO. AF_11/2014</t>
  </si>
  <si>
    <t xml:space="preserve"> 101426 </t>
  </si>
  <si>
    <t>OPERADOR DE BATE-ESTACA COM ENCARGOS COMPLEMENTARES</t>
  </si>
  <si>
    <t xml:space="preserve"> 00002731 </t>
  </si>
  <si>
    <t>POSTE ROLICO DE MADEIRA TRATADA, D = 20 A 25 CM, H = 12,00 M, EM EUCALIPTO OU EQUIVALENTE DA REGIAO</t>
  </si>
  <si>
    <t xml:space="preserve"> CPU-103 </t>
  </si>
  <si>
    <t>FABRICAÇÃO DE BLOCO DE CONCRETO PRÉ-MOLDADO 1,60 X 0,80 X 0,60</t>
  </si>
  <si>
    <t xml:space="preserve"> 88286 </t>
  </si>
  <si>
    <t>MOTORISTA OPERADOR DE MUNCK COM ENCARGOS COMPLEMENTARES</t>
  </si>
  <si>
    <t xml:space="preserve"> 2455 </t>
  </si>
  <si>
    <t>ORSE</t>
  </si>
  <si>
    <t>Aluguel de caminhão guindauto 3,0 t ( m. benz - 1215 c/48- 143,0 hp h</t>
  </si>
  <si>
    <t xml:space="preserve"> 00034804 </t>
  </si>
  <si>
    <t>GEOGRELHA TECIDA COM FILAMENTOS DE POLIESTER + PVC, RESISTENCIA LONGITUDINAL: 90 KN/M, RESISTENCIA TRANSVERSAL: 30 KN/M, ALONGAMENTO = 12 POR CENTO</t>
  </si>
  <si>
    <t>%</t>
  </si>
  <si>
    <t>R$</t>
  </si>
  <si>
    <t>CONSTRUTORA SINARCO LTDA</t>
  </si>
  <si>
    <t>CNPJ 03.367.118/0001-40</t>
  </si>
  <si>
    <t xml:space="preserve">Cristiano Mendonça de Novaes </t>
  </si>
  <si>
    <t xml:space="preserve">Presidente Diretor </t>
  </si>
  <si>
    <t>CPF 006.488.636-03</t>
  </si>
  <si>
    <t xml:space="preserve">DEMONSTRATIVO DOS ENCARGOS SOCIAIS - OBRAS DE EDIFICAÇÃO </t>
  </si>
  <si>
    <t>MINAS GERAIS</t>
  </si>
  <si>
    <t>VIGÊNCIA A PARTIR DE 12/2022</t>
  </si>
  <si>
    <t>ENCARGOS SOCIAIS SOBRE A MÃO DE OBRA</t>
  </si>
  <si>
    <t>CÓDIGO</t>
  </si>
  <si>
    <t>DESCRIÇÃO</t>
  </si>
  <si>
    <t>COM DESONERAÇÃO</t>
  </si>
  <si>
    <t>SEM DESONERAÇÃO</t>
  </si>
  <si>
    <t>HORISTA
%</t>
  </si>
  <si>
    <t>MENSALISTA
%</t>
  </si>
  <si>
    <t>GRUPO A</t>
  </si>
  <si>
    <t>A1</t>
  </si>
  <si>
    <t>INSS</t>
  </si>
  <si>
    <t>A2</t>
  </si>
  <si>
    <t>SESI</t>
  </si>
  <si>
    <t>A3</t>
  </si>
  <si>
    <t>SENAI</t>
  </si>
  <si>
    <t>A4</t>
  </si>
  <si>
    <t>INCRA</t>
  </si>
  <si>
    <t>A5</t>
  </si>
  <si>
    <t>SEBRAE</t>
  </si>
  <si>
    <t>A6</t>
  </si>
  <si>
    <t>Salário Educação</t>
  </si>
  <si>
    <t>A7</t>
  </si>
  <si>
    <t>Seguro Contra Acidentes de Trabalho</t>
  </si>
  <si>
    <t>A8</t>
  </si>
  <si>
    <t>FGTS</t>
  </si>
  <si>
    <t>A9</t>
  </si>
  <si>
    <t>SECONCI</t>
  </si>
  <si>
    <t>GRUPO B</t>
  </si>
  <si>
    <t>B1</t>
  </si>
  <si>
    <t>Repouso Semanal Remunerado</t>
  </si>
  <si>
    <t>Não Incide</t>
  </si>
  <si>
    <t>B2</t>
  </si>
  <si>
    <t>Feriados</t>
  </si>
  <si>
    <t>B3</t>
  </si>
  <si>
    <t>Auxílio - Enfermidade</t>
  </si>
  <si>
    <t>B4</t>
  </si>
  <si>
    <t>13º Salário</t>
  </si>
  <si>
    <t>B5</t>
  </si>
  <si>
    <t>Licença Paternidade</t>
  </si>
  <si>
    <t>B6</t>
  </si>
  <si>
    <t>Faltas Justificadas</t>
  </si>
  <si>
    <t>B7</t>
  </si>
  <si>
    <t>Dias de Chuva</t>
  </si>
  <si>
    <t>B8</t>
  </si>
  <si>
    <t>Auxílio Acidente de Trabalho</t>
  </si>
  <si>
    <t>B9</t>
  </si>
  <si>
    <t>Férias Gozadas</t>
  </si>
  <si>
    <t>B10</t>
  </si>
  <si>
    <t>Salário Maternidade</t>
  </si>
  <si>
    <t>GRUPO C</t>
  </si>
  <si>
    <t>C1</t>
  </si>
  <si>
    <t>Aviso Prévio Indenizado</t>
  </si>
  <si>
    <t>C2</t>
  </si>
  <si>
    <t>Aviso Prévio Trabalhado</t>
  </si>
  <si>
    <t>C3</t>
  </si>
  <si>
    <t>Férias Indenizadas</t>
  </si>
  <si>
    <t>C4</t>
  </si>
  <si>
    <t>Depósito Rescisão Sem Justa Causa</t>
  </si>
  <si>
    <t>C5</t>
  </si>
  <si>
    <t>Indenização Adicional</t>
  </si>
  <si>
    <t>GRUPO D</t>
  </si>
  <si>
    <t>D1</t>
  </si>
  <si>
    <t>Reincidência de Grupo A sobre Grupo B</t>
  </si>
  <si>
    <t>D2</t>
  </si>
  <si>
    <t>Reincidência de Grupo A sobre Aviso Prévio Trabalhado e Reincidência do FGTS sobre Aviso Prévio Indenizado</t>
  </si>
  <si>
    <t>TOTAL (A+B+C+D)</t>
  </si>
  <si>
    <t>Fonte: Informação Di as de Chuva – INMET</t>
  </si>
  <si>
    <t>Fonte SINAPI:</t>
  </si>
  <si>
    <t>DEMONSTRATIVO DOS ENCARGOS SOCIAIS - OBRAS RODOVIÁRIAS</t>
  </si>
  <si>
    <t>SALÁRIO EDUCAÇÃO</t>
  </si>
  <si>
    <t>RAT-RISTCO DE ACIDENTE TRABALHO X FAT - FATOR ACIDENTÁRIO DE PREVENÇÃO</t>
  </si>
  <si>
    <t>REPOUSO SEMANAL</t>
  </si>
  <si>
    <t>FÉRIAS</t>
  </si>
  <si>
    <t>FERIADOS</t>
  </si>
  <si>
    <t>FALTAS JUSTIFICADAS</t>
  </si>
  <si>
    <t>AUXÍLIO ENFERMIDADE E ACID. TRABALHO</t>
  </si>
  <si>
    <t>DESCANSO PATERNIDADE</t>
  </si>
  <si>
    <t>13º SALÁRIO</t>
  </si>
  <si>
    <t>MULTA SOBRE FGTS (s/ justa causa)</t>
  </si>
  <si>
    <t>MULTA S/ FGTS-ADICIONAL (s/ justa causa)</t>
  </si>
  <si>
    <t>AVISO PRÉVIO INDEZINADO</t>
  </si>
  <si>
    <t>ACICIONAL A.P. (1/12 s/ férias e 13º Salário)</t>
  </si>
  <si>
    <t>INDENIZAÇÃO ADICIONAL</t>
  </si>
  <si>
    <t>REINCIDÊNCIA DE GRUPO A SOBRE GRUPO B</t>
  </si>
  <si>
    <t>REINCIDÊNCIA FGTS S/ADIC. A.P. NO 13º SALÁRIO E 1/3 FÉRIAS</t>
  </si>
  <si>
    <t>REINCIDÊNCIA DO FGTS S/ADIC. A.P. NO 13º SALÁRIO E 1/3 FÉRIAS - ADICIONAL</t>
  </si>
  <si>
    <t>LICENÇA MATERNIDADE</t>
  </si>
</sst>
</file>

<file path=xl/styles.xml><?xml version="1.0" encoding="utf-8"?>
<styleSheet xmlns="http://schemas.openxmlformats.org/spreadsheetml/2006/main">
  <numFmts count="19">
    <numFmt numFmtId="44" formatCode="_-&quot;R$&quot;\ * #,##0.00_-;\-&quot;R$&quot;\ * #,##0.00_-;_-&quot;R$&quot;\ * &quot;-&quot;??_-;_-@_-"/>
    <numFmt numFmtId="43" formatCode="_-* #,##0.00_-;\-* #,##0.00_-;_-* &quot;-&quot;??_-;_-@_-"/>
    <numFmt numFmtId="164" formatCode="#,##0.00\ %"/>
    <numFmt numFmtId="165" formatCode="#,##0.0000000"/>
    <numFmt numFmtId="166" formatCode="_(&quot;R$ &quot;* #,##0.00_);_(&quot;R$ &quot;* \(#,##0.00\);_(&quot;R$ &quot;* &quot;-&quot;??_);_(@_)"/>
    <numFmt numFmtId="167" formatCode="_(* #,##0.00_);_(* \(#,##0.00\);_(* &quot;-&quot;??_);_(@_)"/>
    <numFmt numFmtId="168" formatCode="_([$€-2]* #,##0.00_);_([$€-2]* \(#,##0.00\);_([$€-2]* \-??_)"/>
    <numFmt numFmtId="169" formatCode="_([$€]* #,##0.00_);_([$€]* \(#,##0.00\);_([$€]* &quot;-&quot;??_);_(@_)"/>
    <numFmt numFmtId="170" formatCode="_-* #,##0\ _P_t_s_-;\-* #,##0\ _P_t_s_-;_-* &quot;-&quot;\ _P_t_s_-;_-@_-"/>
    <numFmt numFmtId="171" formatCode="_-* #,##0.00\ _P_t_s_-;\-* #,##0.00\ _P_t_s_-;_-* &quot;-&quot;??\ _P_t_s_-;_-@_-"/>
    <numFmt numFmtId="172" formatCode="_-&quot;R$ &quot;* #,##0.00_-;&quot;-R$ &quot;* #,##0.00_-;_-&quot;R$ &quot;* \-??_-;_-@_-"/>
    <numFmt numFmtId="173" formatCode="_-* #,##0\ &quot;Pts&quot;_-;\-* #,##0\ &quot;Pts&quot;_-;_-* &quot;-&quot;\ &quot;Pts&quot;_-;_-@_-"/>
    <numFmt numFmtId="174" formatCode="_-* #,##0.00\ &quot;Pts&quot;_-;\-* #,##0.00\ &quot;Pts&quot;_-;_-* &quot;-&quot;??\ &quot;Pts&quot;_-;_-@_-"/>
    <numFmt numFmtId="175" formatCode="General_)"/>
    <numFmt numFmtId="176" formatCode="[$-416]mmm\-yy;@"/>
    <numFmt numFmtId="177" formatCode="_(* #,##0.00_);_(* \(#,##0.00\);_(* \-??_);_(@_)"/>
    <numFmt numFmtId="178" formatCode="&quot;R$ &quot;#,##0_);\(&quot;R$ &quot;#,##0\)"/>
    <numFmt numFmtId="179" formatCode="_-* #,##0.00_-;\-* #,##0.00_-;_-* \-??_-;_-@_-"/>
    <numFmt numFmtId="180" formatCode="#,##0.0000"/>
  </numFmts>
  <fonts count="71">
    <font>
      <sz val="11"/>
      <name val="Arial"/>
      <family val="1"/>
    </font>
    <font>
      <sz val="11"/>
      <color theme="1"/>
      <name val="Calibri"/>
      <family val="2"/>
      <scheme val="minor"/>
    </font>
    <font>
      <sz val="11"/>
      <color theme="1"/>
      <name val="Calibri"/>
      <family val="2"/>
      <scheme val="minor"/>
    </font>
    <font>
      <sz val="11"/>
      <color theme="1"/>
      <name val="Calibri"/>
      <family val="2"/>
      <scheme val="minor"/>
    </font>
    <font>
      <b/>
      <sz val="11"/>
      <name val="Arial"/>
      <family val="1"/>
    </font>
    <font>
      <b/>
      <sz val="11"/>
      <name val="Arial"/>
      <family val="1"/>
    </font>
    <font>
      <b/>
      <sz val="11"/>
      <name val="Arial"/>
      <family val="1"/>
    </font>
    <font>
      <b/>
      <sz val="11"/>
      <name val="Arial"/>
      <family val="1"/>
    </font>
    <font>
      <b/>
      <sz val="10"/>
      <color rgb="FF000000"/>
      <name val="Arial"/>
      <family val="1"/>
    </font>
    <font>
      <b/>
      <sz val="10"/>
      <name val="Arial"/>
      <family val="1"/>
    </font>
    <font>
      <sz val="10"/>
      <color rgb="FF000000"/>
      <name val="Arial"/>
      <family val="1"/>
    </font>
    <font>
      <sz val="10"/>
      <name val="Arial"/>
      <family val="1"/>
    </font>
    <font>
      <b/>
      <sz val="10"/>
      <name val="Arial"/>
      <family val="1"/>
    </font>
    <font>
      <b/>
      <sz val="10"/>
      <name val="Arial"/>
      <family val="2"/>
    </font>
    <font>
      <b/>
      <sz val="12"/>
      <name val="Arial"/>
      <family val="1"/>
    </font>
    <font>
      <sz val="12"/>
      <name val="Arial"/>
      <family val="2"/>
    </font>
    <font>
      <sz val="10"/>
      <name val="Arial"/>
      <family val="2"/>
    </font>
    <font>
      <sz val="11"/>
      <name val="Times New Roman"/>
      <family val="1"/>
    </font>
    <font>
      <b/>
      <sz val="11"/>
      <name val="Times New Roman"/>
      <family val="1"/>
    </font>
    <font>
      <sz val="11"/>
      <color theme="1"/>
      <name val="Times New Roman"/>
      <family val="1"/>
    </font>
    <font>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0"/>
      <name val="Arial"/>
      <family val="2"/>
      <charset val="1"/>
    </font>
    <font>
      <sz val="11"/>
      <color indexed="8"/>
      <name val="Calibri"/>
      <family val="2"/>
      <charset val="1"/>
    </font>
    <font>
      <b/>
      <sz val="18"/>
      <color indexed="56"/>
      <name val="Cambria"/>
      <family val="2"/>
      <charset val="1"/>
    </font>
    <font>
      <u/>
      <sz val="10"/>
      <color indexed="36"/>
      <name val="Arial"/>
      <family val="2"/>
    </font>
    <font>
      <sz val="11"/>
      <color indexed="20"/>
      <name val="Calibri"/>
      <family val="2"/>
    </font>
    <font>
      <sz val="10"/>
      <name val="Courier New"/>
      <family val="3"/>
      <charset val="1"/>
    </font>
    <font>
      <sz val="11"/>
      <color theme="1"/>
      <name val="Calibri"/>
      <family val="2"/>
    </font>
    <font>
      <sz val="10"/>
      <color rgb="FF000000"/>
      <name val="Times New Roman"/>
      <family val="1"/>
    </font>
    <font>
      <sz val="11"/>
      <color indexed="60"/>
      <name val="Calibri"/>
      <family val="2"/>
    </font>
    <font>
      <sz val="10"/>
      <name val="Courier"/>
      <family val="3"/>
    </font>
    <font>
      <sz val="8"/>
      <name val="Arial"/>
      <family val="2"/>
      <charset val="1"/>
    </font>
    <font>
      <sz val="14"/>
      <name val="Arial"/>
      <family val="2"/>
    </font>
    <font>
      <sz val="10"/>
      <name val="Arial"/>
      <family val="2"/>
    </font>
    <font>
      <sz val="11"/>
      <color rgb="FF000000"/>
      <name val="Calibri"/>
      <family val="2"/>
    </font>
    <font>
      <b/>
      <sz val="8"/>
      <name val="Times New Roman"/>
      <family val="1"/>
    </font>
    <font>
      <b/>
      <sz val="11"/>
      <color indexed="63"/>
      <name val="Calibri"/>
      <family val="2"/>
    </font>
    <font>
      <b/>
      <sz val="10"/>
      <color indexed="53"/>
      <name val="Arial Black"/>
      <family val="2"/>
      <charset val="1"/>
    </font>
    <font>
      <b/>
      <sz val="9"/>
      <name val="Times New Roman"/>
      <family val="1"/>
    </font>
    <font>
      <sz val="11"/>
      <color rgb="FF000000"/>
      <name val="Calibri"/>
      <family val="2"/>
      <charset val="1"/>
    </font>
    <font>
      <sz val="11"/>
      <color indexed="10"/>
      <name val="Calibri"/>
      <family val="2"/>
    </font>
    <font>
      <i/>
      <sz val="11"/>
      <color indexed="23"/>
      <name val="Calibri"/>
      <family val="2"/>
    </font>
    <font>
      <b/>
      <sz val="15"/>
      <color indexed="48"/>
      <name val="Calibri"/>
      <family val="2"/>
      <charset val="1"/>
    </font>
    <font>
      <b/>
      <sz val="15"/>
      <color indexed="56"/>
      <name val="Calibri"/>
      <family val="2"/>
    </font>
    <font>
      <b/>
      <sz val="15"/>
      <color indexed="54"/>
      <name val="Calibri"/>
      <family val="2"/>
    </font>
    <font>
      <b/>
      <sz val="13"/>
      <color indexed="54"/>
      <name val="Calibri"/>
      <family val="2"/>
    </font>
    <font>
      <b/>
      <sz val="13"/>
      <color indexed="56"/>
      <name val="Calibri"/>
      <family val="2"/>
    </font>
    <font>
      <b/>
      <sz val="11"/>
      <color indexed="54"/>
      <name val="Calibri"/>
      <family val="2"/>
    </font>
    <font>
      <b/>
      <sz val="11"/>
      <color indexed="56"/>
      <name val="Calibri"/>
      <family val="2"/>
    </font>
    <font>
      <sz val="18"/>
      <color indexed="54"/>
      <name val="Calibri Light"/>
      <family val="2"/>
    </font>
    <font>
      <b/>
      <sz val="18"/>
      <color indexed="56"/>
      <name val="Cambria"/>
      <family val="2"/>
    </font>
    <font>
      <b/>
      <sz val="11"/>
      <color indexed="8"/>
      <name val="Calibri"/>
      <family val="2"/>
    </font>
    <font>
      <b/>
      <sz val="12"/>
      <name val="Calibri"/>
      <family val="2"/>
      <scheme val="minor"/>
    </font>
    <font>
      <b/>
      <sz val="14"/>
      <name val="Arial"/>
      <family val="2"/>
    </font>
    <font>
      <sz val="11"/>
      <name val="Arial"/>
      <family val="1"/>
    </font>
    <font>
      <sz val="11"/>
      <color theme="0"/>
      <name val="Calibri"/>
      <family val="2"/>
      <scheme val="minor"/>
    </font>
    <font>
      <b/>
      <sz val="11"/>
      <color theme="1"/>
      <name val="Times New Roman"/>
      <family val="1"/>
    </font>
    <font>
      <b/>
      <sz val="12"/>
      <color theme="1"/>
      <name val="Calibri"/>
      <family val="2"/>
      <scheme val="minor"/>
    </font>
    <font>
      <sz val="10"/>
      <color theme="1"/>
      <name val="Calibri"/>
      <family val="2"/>
      <scheme val="minor"/>
    </font>
    <font>
      <b/>
      <sz val="13"/>
      <name val="Arial"/>
      <family val="2"/>
    </font>
    <font>
      <b/>
      <sz val="10"/>
      <color theme="0"/>
      <name val="Calibri"/>
      <family val="2"/>
      <scheme val="minor"/>
    </font>
    <font>
      <b/>
      <sz val="10"/>
      <color theme="1"/>
      <name val="Calibri"/>
      <family val="2"/>
      <scheme val="minor"/>
    </font>
    <font>
      <b/>
      <sz val="14"/>
      <name val="Arial"/>
      <family val="1"/>
    </font>
    <font>
      <sz val="14"/>
      <name val="Arial"/>
      <family val="1"/>
    </font>
  </fonts>
  <fills count="61">
    <fill>
      <patternFill patternType="none"/>
    </fill>
    <fill>
      <patternFill patternType="gray125"/>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D6D6D6"/>
      </patternFill>
    </fill>
    <fill>
      <patternFill patternType="solid">
        <fgColor rgb="FFEFEFEF"/>
      </patternFill>
    </fill>
    <fill>
      <patternFill patternType="solid">
        <fgColor rgb="FFFFFFFF"/>
      </patternFill>
    </fill>
    <fill>
      <patternFill patternType="solid">
        <fgColor rgb="FFFFFFFF"/>
      </patternFill>
    </fill>
    <fill>
      <patternFill patternType="solid">
        <fgColor rgb="FFFFFFFF"/>
      </patternFill>
    </fill>
    <fill>
      <patternFill patternType="solid">
        <fgColor theme="3" tint="0.39997558519241921"/>
        <bgColor indexed="64"/>
      </patternFill>
    </fill>
    <fill>
      <patternFill patternType="solid">
        <fgColor theme="0" tint="-4.9989318521683403E-2"/>
        <bgColor indexed="64"/>
      </patternFill>
    </fill>
    <fill>
      <patternFill patternType="solid">
        <fgColor indexed="27"/>
        <bgColor indexed="41"/>
      </patternFill>
    </fill>
    <fill>
      <patternFill patternType="solid">
        <fgColor indexed="31"/>
      </patternFill>
    </fill>
    <fill>
      <patternFill patternType="solid">
        <fgColor indexed="47"/>
        <bgColor indexed="42"/>
      </patternFill>
    </fill>
    <fill>
      <patternFill patternType="solid">
        <fgColor indexed="45"/>
      </patternFill>
    </fill>
    <fill>
      <patternFill patternType="solid">
        <fgColor indexed="42"/>
        <bgColor indexed="31"/>
      </patternFill>
    </fill>
    <fill>
      <patternFill patternType="solid">
        <fgColor indexed="42"/>
      </patternFill>
    </fill>
    <fill>
      <patternFill patternType="solid">
        <fgColor indexed="26"/>
        <bgColor indexed="9"/>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43"/>
        <bgColor indexed="26"/>
      </patternFill>
    </fill>
    <fill>
      <patternFill patternType="solid">
        <fgColor indexed="24"/>
        <bgColor indexed="46"/>
      </patternFill>
    </fill>
    <fill>
      <patternFill patternType="solid">
        <fgColor indexed="51"/>
      </patternFill>
    </fill>
    <fill>
      <patternFill patternType="solid">
        <fgColor indexed="30"/>
      </patternFill>
    </fill>
    <fill>
      <patternFill patternType="solid">
        <fgColor indexed="22"/>
        <bgColor indexed="44"/>
      </patternFill>
    </fill>
    <fill>
      <patternFill patternType="solid">
        <fgColor indexed="36"/>
      </patternFill>
    </fill>
    <fill>
      <patternFill patternType="solid">
        <fgColor indexed="49"/>
        <bgColor indexed="40"/>
      </patternFill>
    </fill>
    <fill>
      <patternFill patternType="solid">
        <fgColor indexed="49"/>
      </patternFill>
    </fill>
    <fill>
      <patternFill patternType="solid">
        <fgColor indexed="57"/>
        <bgColor indexed="21"/>
      </patternFill>
    </fill>
    <fill>
      <patternFill patternType="solid">
        <fgColor indexed="52"/>
      </patternFill>
    </fill>
    <fill>
      <patternFill patternType="solid">
        <fgColor indexed="9"/>
        <bgColor indexed="41"/>
      </patternFill>
    </fill>
    <fill>
      <patternFill patternType="solid">
        <fgColor indexed="22"/>
      </patternFill>
    </fill>
    <fill>
      <patternFill patternType="solid">
        <fgColor indexed="55"/>
        <bgColor indexed="46"/>
      </patternFill>
    </fill>
    <fill>
      <patternFill patternType="solid">
        <fgColor indexed="55"/>
      </patternFill>
    </fill>
    <fill>
      <patternFill patternType="solid">
        <fgColor indexed="62"/>
      </patternFill>
    </fill>
    <fill>
      <patternFill patternType="solid">
        <fgColor indexed="53"/>
        <bgColor indexed="52"/>
      </patternFill>
    </fill>
    <fill>
      <patternFill patternType="solid">
        <fgColor indexed="10"/>
      </patternFill>
    </fill>
    <fill>
      <patternFill patternType="solid">
        <fgColor indexed="57"/>
      </patternFill>
    </fill>
    <fill>
      <patternFill patternType="solid">
        <fgColor indexed="51"/>
        <bgColor indexed="13"/>
      </patternFill>
    </fill>
    <fill>
      <patternFill patternType="solid">
        <fgColor indexed="62"/>
        <bgColor indexed="56"/>
      </patternFill>
    </fill>
    <fill>
      <patternFill patternType="solid">
        <fgColor indexed="53"/>
      </patternFill>
    </fill>
    <fill>
      <patternFill patternType="solid">
        <fgColor indexed="31"/>
        <bgColor indexed="22"/>
      </patternFill>
    </fill>
    <fill>
      <patternFill patternType="solid">
        <fgColor indexed="45"/>
        <bgColor indexed="29"/>
      </patternFill>
    </fill>
    <fill>
      <patternFill patternType="solid">
        <fgColor indexed="43"/>
      </patternFill>
    </fill>
    <fill>
      <patternFill patternType="solid">
        <fgColor indexed="26"/>
      </patternFill>
    </fill>
    <fill>
      <patternFill patternType="solid">
        <fgColor indexed="8"/>
        <bgColor indexed="64"/>
      </patternFill>
    </fill>
    <fill>
      <patternFill patternType="solid">
        <fgColor indexed="22"/>
        <bgColor indexed="64"/>
      </patternFill>
    </fill>
    <fill>
      <patternFill patternType="solid">
        <fgColor indexed="55"/>
        <bgColor indexed="64"/>
      </patternFill>
    </fill>
    <fill>
      <patternFill patternType="solid">
        <fgColor rgb="FFD8ECF6"/>
      </patternFill>
    </fill>
    <fill>
      <patternFill patternType="solid">
        <fgColor rgb="FF8C8C8C"/>
        <bgColor indexed="64"/>
      </patternFill>
    </fill>
    <fill>
      <patternFill patternType="solid">
        <fgColor theme="4"/>
        <bgColor indexed="64"/>
      </patternFill>
    </fill>
    <fill>
      <patternFill patternType="solid">
        <fgColor rgb="FF4F81BD"/>
        <bgColor indexed="64"/>
      </patternFill>
    </fill>
    <fill>
      <patternFill patternType="solid">
        <fgColor rgb="FFDCE6F1"/>
        <bgColor indexed="64"/>
      </patternFill>
    </fill>
    <fill>
      <patternFill patternType="solid">
        <fgColor rgb="FFC0504D"/>
        <bgColor indexed="64"/>
      </patternFill>
    </fill>
    <fill>
      <patternFill patternType="solid">
        <fgColor rgb="FFF2DCDB"/>
        <bgColor indexed="64"/>
      </patternFill>
    </fill>
  </fills>
  <borders count="96">
    <border>
      <left/>
      <right/>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right/>
      <top style="thick">
        <color rgb="FF000000"/>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bottom style="thin">
        <color rgb="FFCCCCCC"/>
      </bottom>
      <diagonal/>
    </border>
    <border>
      <left/>
      <right style="thin">
        <color rgb="FFCCCCCC"/>
      </right>
      <top/>
      <bottom style="thin">
        <color rgb="FFCCCCCC"/>
      </bottom>
      <diagonal/>
    </border>
    <border>
      <left style="thin">
        <color rgb="FFCCCCCC"/>
      </left>
      <right/>
      <top/>
      <bottom style="thin">
        <color rgb="FFCCCCCC"/>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top style="medium">
        <color indexed="64"/>
      </top>
      <bottom/>
      <diagonal/>
    </border>
    <border>
      <left/>
      <right style="medium">
        <color indexed="64"/>
      </right>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top style="thin">
        <color indexed="64"/>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style="hair">
        <color indexed="64"/>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44"/>
      </left>
      <right style="thin">
        <color indexed="44"/>
      </right>
      <top style="thin">
        <color indexed="44"/>
      </top>
      <bottom style="thin">
        <color indexed="4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double">
        <color indexed="64"/>
      </top>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right/>
      <top/>
      <bottom style="thick">
        <color indexed="62"/>
      </bottom>
      <diagonal/>
    </border>
    <border>
      <left/>
      <right/>
      <top/>
      <bottom style="thick">
        <color indexed="49"/>
      </bottom>
      <diagonal/>
    </border>
    <border>
      <left/>
      <right/>
      <top/>
      <bottom style="thick">
        <color indexed="24"/>
      </bottom>
      <diagonal/>
    </border>
    <border>
      <left/>
      <right/>
      <top/>
      <bottom style="thick">
        <color indexed="22"/>
      </bottom>
      <diagonal/>
    </border>
    <border>
      <left/>
      <right/>
      <top/>
      <bottom style="medium">
        <color indexed="24"/>
      </bottom>
      <diagonal/>
    </border>
    <border>
      <left/>
      <right/>
      <top/>
      <bottom style="medium">
        <color indexed="30"/>
      </bottom>
      <diagonal/>
    </border>
    <border>
      <left/>
      <right/>
      <top style="thin">
        <color indexed="49"/>
      </top>
      <bottom style="double">
        <color indexed="49"/>
      </bottom>
      <diagonal/>
    </border>
    <border>
      <left/>
      <right/>
      <top style="thin">
        <color indexed="62"/>
      </top>
      <bottom style="double">
        <color indexed="62"/>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right/>
      <top/>
      <bottom style="thin">
        <color rgb="FFCCCCCC"/>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CCCCCC"/>
      </left>
      <right style="thin">
        <color rgb="FFCCCCCC"/>
      </right>
      <top style="thin">
        <color indexed="64"/>
      </top>
      <bottom/>
      <diagonal/>
    </border>
    <border>
      <left style="thin">
        <color rgb="FFCCCCCC"/>
      </left>
      <right style="thin">
        <color rgb="FFCCCCCC"/>
      </right>
      <top style="thin">
        <color rgb="FFCCCCCC"/>
      </top>
      <bottom/>
      <diagonal/>
    </border>
    <border>
      <left/>
      <right/>
      <top style="thin">
        <color rgb="FFCCCCCC"/>
      </top>
      <bottom/>
      <diagonal/>
    </border>
    <border>
      <left/>
      <right/>
      <top style="thin">
        <color theme="0" tint="-0.14999847407452621"/>
      </top>
      <bottom/>
      <diagonal/>
    </border>
    <border>
      <left/>
      <right/>
      <top style="thin">
        <color theme="0" tint="-0.249977111117893"/>
      </top>
      <bottom/>
      <diagonal/>
    </border>
    <border>
      <left style="thin">
        <color theme="0" tint="-0.249977111117893"/>
      </left>
      <right style="thin">
        <color rgb="FFCCCCCC"/>
      </right>
      <top style="thin">
        <color rgb="FFCCCCCC"/>
      </top>
      <bottom/>
      <diagonal/>
    </border>
    <border>
      <left style="thin">
        <color theme="0" tint="-0.249977111117893"/>
      </left>
      <right style="thin">
        <color theme="0" tint="-0.249977111117893"/>
      </right>
      <top style="thin">
        <color rgb="FFCCCCCC"/>
      </top>
      <bottom/>
      <diagonal/>
    </border>
    <border>
      <left style="thin">
        <color theme="0" tint="-0.249977111117893"/>
      </left>
      <right style="thin">
        <color theme="0" tint="-0.249977111117893"/>
      </right>
      <top/>
      <bottom style="thin">
        <color theme="0" tint="-0.14999847407452621"/>
      </bottom>
      <diagonal/>
    </border>
    <border>
      <left style="thin">
        <color rgb="FFCCCCCC"/>
      </left>
      <right/>
      <top style="thin">
        <color indexed="64"/>
      </top>
      <bottom style="thin">
        <color theme="0" tint="-0.249977111117893"/>
      </bottom>
      <diagonal/>
    </border>
    <border>
      <left/>
      <right/>
      <top style="thin">
        <color indexed="64"/>
      </top>
      <bottom style="thin">
        <color theme="0" tint="-0.249977111117893"/>
      </bottom>
      <diagonal/>
    </border>
    <border>
      <left style="thin">
        <color rgb="FFCCCCCC"/>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style="thin">
        <color rgb="FFCCCCCC"/>
      </left>
      <right/>
      <top/>
      <bottom style="thin">
        <color theme="0" tint="-0.249977111117893"/>
      </bottom>
      <diagonal/>
    </border>
    <border>
      <left/>
      <right/>
      <top/>
      <bottom style="thin">
        <color theme="0" tint="-0.249977111117893"/>
      </bottom>
      <diagonal/>
    </border>
    <border>
      <left style="thin">
        <color rgb="FFCCCCCC"/>
      </left>
      <right style="thin">
        <color rgb="FFCCCCCC"/>
      </right>
      <top style="thin">
        <color indexed="64"/>
      </top>
      <bottom style="thin">
        <color theme="0" tint="-0.249977111117893"/>
      </bottom>
      <diagonal/>
    </border>
    <border>
      <left style="thin">
        <color rgb="FFCCCCCC"/>
      </left>
      <right style="thin">
        <color rgb="FFCCCCCC"/>
      </right>
      <top style="thin">
        <color theme="0" tint="-0.249977111117893"/>
      </top>
      <bottom style="thin">
        <color theme="0" tint="-0.249977111117893"/>
      </bottom>
      <diagonal/>
    </border>
    <border>
      <left style="thin">
        <color rgb="FFCCCCCC"/>
      </left>
      <right style="thin">
        <color rgb="FFCCCCCC"/>
      </right>
      <top style="thin">
        <color indexed="64"/>
      </top>
      <bottom/>
      <diagonal/>
    </border>
    <border>
      <left style="thin">
        <color theme="0" tint="-0.249977111117893"/>
      </left>
      <right style="thin">
        <color rgb="FFCCCCCC"/>
      </right>
      <top/>
      <bottom style="thin">
        <color theme="0" tint="-0.249977111117893"/>
      </bottom>
      <diagonal/>
    </border>
    <border>
      <left style="medium">
        <color rgb="FF4F81BD"/>
      </left>
      <right style="medium">
        <color rgb="FF4F81BD"/>
      </right>
      <top style="medium">
        <color rgb="FF4F81BD"/>
      </top>
      <bottom style="medium">
        <color rgb="FF4F81BD"/>
      </bottom>
      <diagonal/>
    </border>
    <border>
      <left style="medium">
        <color rgb="FFDA9694"/>
      </left>
      <right style="medium">
        <color rgb="FFDA9694"/>
      </right>
      <top style="medium">
        <color rgb="FFDA9694"/>
      </top>
      <bottom style="medium">
        <color rgb="FFDA9694"/>
      </bottom>
      <diagonal/>
    </border>
  </borders>
  <cellStyleXfs count="1064">
    <xf numFmtId="0" fontId="0" fillId="0" borderId="0"/>
    <xf numFmtId="0" fontId="3" fillId="0" borderId="0"/>
    <xf numFmtId="0" fontId="16" fillId="0" borderId="0"/>
    <xf numFmtId="9" fontId="16" fillId="0" borderId="0" applyFont="0" applyFill="0" applyBorder="0" applyAlignment="0" applyProtection="0"/>
    <xf numFmtId="44" fontId="16" fillId="0" borderId="0" applyFont="0" applyFill="0" applyBorder="0" applyAlignment="0" applyProtection="0"/>
    <xf numFmtId="167" fontId="20" fillId="0" borderId="0"/>
    <xf numFmtId="0" fontId="21" fillId="13"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17" borderId="0" applyNumberFormat="0" applyBorder="0" applyAlignment="0" applyProtection="0"/>
    <xf numFmtId="0" fontId="21" fillId="21" borderId="0" applyNumberFormat="0" applyBorder="0" applyAlignment="0" applyProtection="0"/>
    <xf numFmtId="0" fontId="21" fillId="21" borderId="0" applyNumberFormat="0" applyBorder="0" applyAlignment="0" applyProtection="0"/>
    <xf numFmtId="0" fontId="21" fillId="21" borderId="0" applyNumberFormat="0" applyBorder="0" applyAlignment="0" applyProtection="0"/>
    <xf numFmtId="0" fontId="21" fillId="21" borderId="0" applyNumberFormat="0" applyBorder="0" applyAlignment="0" applyProtection="0"/>
    <xf numFmtId="0" fontId="21" fillId="21" borderId="0" applyNumberFormat="0" applyBorder="0" applyAlignment="0" applyProtection="0"/>
    <xf numFmtId="0" fontId="21" fillId="21" borderId="0" applyNumberFormat="0" applyBorder="0" applyAlignment="0" applyProtection="0"/>
    <xf numFmtId="0" fontId="21" fillId="21" borderId="0" applyNumberFormat="0" applyBorder="0" applyAlignment="0" applyProtection="0"/>
    <xf numFmtId="0" fontId="21" fillId="21" borderId="0" applyNumberFormat="0" applyBorder="0" applyAlignment="0" applyProtection="0"/>
    <xf numFmtId="0" fontId="21" fillId="21" borderId="0" applyNumberFormat="0" applyBorder="0" applyAlignment="0" applyProtection="0"/>
    <xf numFmtId="0" fontId="21" fillId="21" borderId="0" applyNumberFormat="0" applyBorder="0" applyAlignment="0" applyProtection="0"/>
    <xf numFmtId="0" fontId="21" fillId="21" borderId="0" applyNumberFormat="0" applyBorder="0" applyAlignment="0" applyProtection="0"/>
    <xf numFmtId="0" fontId="21" fillId="19"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1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15" borderId="0" applyNumberFormat="0" applyBorder="0" applyAlignment="0" applyProtection="0"/>
    <xf numFmtId="0" fontId="21" fillId="24" borderId="0" applyNumberFormat="0" applyBorder="0" applyAlignment="0" applyProtection="0"/>
    <xf numFmtId="0" fontId="21" fillId="24" borderId="0" applyNumberFormat="0" applyBorder="0" applyAlignment="0" applyProtection="0"/>
    <xf numFmtId="0" fontId="21" fillId="24" borderId="0" applyNumberFormat="0" applyBorder="0" applyAlignment="0" applyProtection="0"/>
    <xf numFmtId="0" fontId="21" fillId="24" borderId="0" applyNumberFormat="0" applyBorder="0" applyAlignment="0" applyProtection="0"/>
    <xf numFmtId="0" fontId="21" fillId="24" borderId="0" applyNumberFormat="0" applyBorder="0" applyAlignment="0" applyProtection="0"/>
    <xf numFmtId="0" fontId="21" fillId="24" borderId="0" applyNumberFormat="0" applyBorder="0" applyAlignment="0" applyProtection="0"/>
    <xf numFmtId="0" fontId="21" fillId="24" borderId="0" applyNumberFormat="0" applyBorder="0" applyAlignment="0" applyProtection="0"/>
    <xf numFmtId="0" fontId="21" fillId="24" borderId="0" applyNumberFormat="0" applyBorder="0" applyAlignment="0" applyProtection="0"/>
    <xf numFmtId="0" fontId="21" fillId="24" borderId="0" applyNumberFormat="0" applyBorder="0" applyAlignment="0" applyProtection="0"/>
    <xf numFmtId="0" fontId="21" fillId="24" borderId="0" applyNumberFormat="0" applyBorder="0" applyAlignment="0" applyProtection="0"/>
    <xf numFmtId="0" fontId="21" fillId="24" borderId="0" applyNumberFormat="0" applyBorder="0" applyAlignment="0" applyProtection="0"/>
    <xf numFmtId="0" fontId="21" fillId="17" borderId="0" applyNumberFormat="0" applyBorder="0" applyAlignment="0" applyProtection="0"/>
    <xf numFmtId="0" fontId="21" fillId="25" borderId="0" applyNumberFormat="0" applyBorder="0" applyAlignment="0" applyProtection="0"/>
    <xf numFmtId="0" fontId="21" fillId="25" borderId="0" applyNumberFormat="0" applyBorder="0" applyAlignment="0" applyProtection="0"/>
    <xf numFmtId="0" fontId="21" fillId="25" borderId="0" applyNumberFormat="0" applyBorder="0" applyAlignment="0" applyProtection="0"/>
    <xf numFmtId="0" fontId="21" fillId="25" borderId="0" applyNumberFormat="0" applyBorder="0" applyAlignment="0" applyProtection="0"/>
    <xf numFmtId="0" fontId="21" fillId="25" borderId="0" applyNumberFormat="0" applyBorder="0" applyAlignment="0" applyProtection="0"/>
    <xf numFmtId="0" fontId="21" fillId="25" borderId="0" applyNumberFormat="0" applyBorder="0" applyAlignment="0" applyProtection="0"/>
    <xf numFmtId="0" fontId="21" fillId="25" borderId="0" applyNumberFormat="0" applyBorder="0" applyAlignment="0" applyProtection="0"/>
    <xf numFmtId="0" fontId="21" fillId="25" borderId="0" applyNumberFormat="0" applyBorder="0" applyAlignment="0" applyProtection="0"/>
    <xf numFmtId="0" fontId="21" fillId="25" borderId="0" applyNumberFormat="0" applyBorder="0" applyAlignment="0" applyProtection="0"/>
    <xf numFmtId="0" fontId="21" fillId="25"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1" fillId="27"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6" borderId="0" applyNumberFormat="0" applyBorder="0" applyAlignment="0" applyProtection="0"/>
    <xf numFmtId="0" fontId="21" fillId="28" borderId="0" applyNumberFormat="0" applyBorder="0" applyAlignment="0" applyProtection="0"/>
    <xf numFmtId="0" fontId="21" fillId="28" borderId="0" applyNumberFormat="0" applyBorder="0" applyAlignment="0" applyProtection="0"/>
    <xf numFmtId="0" fontId="21" fillId="28" borderId="0" applyNumberFormat="0" applyBorder="0" applyAlignment="0" applyProtection="0"/>
    <xf numFmtId="0" fontId="21" fillId="28" borderId="0" applyNumberFormat="0" applyBorder="0" applyAlignment="0" applyProtection="0"/>
    <xf numFmtId="0" fontId="21" fillId="28" borderId="0" applyNumberFormat="0" applyBorder="0" applyAlignment="0" applyProtection="0"/>
    <xf numFmtId="0" fontId="21" fillId="28" borderId="0" applyNumberFormat="0" applyBorder="0" applyAlignment="0" applyProtection="0"/>
    <xf numFmtId="0" fontId="21" fillId="28" borderId="0" applyNumberFormat="0" applyBorder="0" applyAlignment="0" applyProtection="0"/>
    <xf numFmtId="0" fontId="21" fillId="28" borderId="0" applyNumberFormat="0" applyBorder="0" applyAlignment="0" applyProtection="0"/>
    <xf numFmtId="0" fontId="21" fillId="28" borderId="0" applyNumberFormat="0" applyBorder="0" applyAlignment="0" applyProtection="0"/>
    <xf numFmtId="0" fontId="21" fillId="28" borderId="0" applyNumberFormat="0" applyBorder="0" applyAlignment="0" applyProtection="0"/>
    <xf numFmtId="0" fontId="21" fillId="28" borderId="0" applyNumberFormat="0" applyBorder="0" applyAlignment="0" applyProtection="0"/>
    <xf numFmtId="0" fontId="22" fillId="27" borderId="0" applyNumberFormat="0" applyBorder="0" applyAlignment="0" applyProtection="0"/>
    <xf numFmtId="0" fontId="22" fillId="29" borderId="0" applyNumberFormat="0" applyBorder="0" applyAlignment="0" applyProtection="0"/>
    <xf numFmtId="0" fontId="22" fillId="29" borderId="0" applyNumberFormat="0" applyBorder="0" applyAlignment="0" applyProtection="0"/>
    <xf numFmtId="0" fontId="22" fillId="29" borderId="0" applyNumberFormat="0" applyBorder="0" applyAlignment="0" applyProtection="0"/>
    <xf numFmtId="0" fontId="22" fillId="15" borderId="0" applyNumberFormat="0" applyBorder="0" applyAlignment="0" applyProtection="0"/>
    <xf numFmtId="0" fontId="22" fillId="24" borderId="0" applyNumberFormat="0" applyBorder="0" applyAlignment="0" applyProtection="0"/>
    <xf numFmtId="0" fontId="22" fillId="24" borderId="0" applyNumberFormat="0" applyBorder="0" applyAlignment="0" applyProtection="0"/>
    <xf numFmtId="0" fontId="22" fillId="24" borderId="0" applyNumberFormat="0" applyBorder="0" applyAlignment="0" applyProtection="0"/>
    <xf numFmtId="0" fontId="22" fillId="30" borderId="0" applyNumberFormat="0" applyBorder="0" applyAlignment="0" applyProtection="0"/>
    <xf numFmtId="0" fontId="22" fillId="25" borderId="0" applyNumberFormat="0" applyBorder="0" applyAlignment="0" applyProtection="0"/>
    <xf numFmtId="0" fontId="22" fillId="25"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2"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3" fillId="13" borderId="0" applyNumberFormat="0" applyBorder="0" applyAlignment="0" applyProtection="0"/>
    <xf numFmtId="0" fontId="23" fillId="18" borderId="0" applyNumberFormat="0" applyBorder="0" applyAlignment="0" applyProtection="0"/>
    <xf numFmtId="0" fontId="23" fillId="18" borderId="0" applyNumberFormat="0" applyBorder="0" applyAlignment="0" applyProtection="0"/>
    <xf numFmtId="0" fontId="23" fillId="18" borderId="0" applyNumberFormat="0" applyBorder="0" applyAlignment="0" applyProtection="0"/>
    <xf numFmtId="0" fontId="24" fillId="36"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6"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6" borderId="50" applyNumberFormat="0" applyAlignment="0" applyProtection="0"/>
    <xf numFmtId="0" fontId="25" fillId="38" borderId="51" applyNumberFormat="0" applyAlignment="0" applyProtection="0"/>
    <xf numFmtId="0" fontId="25" fillId="39" borderId="51" applyNumberFormat="0" applyAlignment="0" applyProtection="0"/>
    <xf numFmtId="0" fontId="25" fillId="39" borderId="51" applyNumberFormat="0" applyAlignment="0" applyProtection="0"/>
    <xf numFmtId="0" fontId="25" fillId="39" borderId="51" applyNumberFormat="0" applyAlignment="0" applyProtection="0"/>
    <xf numFmtId="0" fontId="26" fillId="0" borderId="52" applyNumberFormat="0" applyFill="0" applyAlignment="0" applyProtection="0"/>
    <xf numFmtId="0" fontId="26" fillId="0" borderId="52" applyNumberFormat="0" applyFill="0" applyAlignment="0" applyProtection="0"/>
    <xf numFmtId="0" fontId="26" fillId="0" borderId="52" applyNumberFormat="0" applyFill="0" applyAlignment="0" applyProtection="0"/>
    <xf numFmtId="0" fontId="26" fillId="0" borderId="52" applyNumberFormat="0" applyFill="0" applyAlignment="0" applyProtection="0"/>
    <xf numFmtId="0" fontId="22" fillId="32"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1" borderId="0" applyNumberFormat="0" applyBorder="0" applyAlignment="0" applyProtection="0"/>
    <xf numFmtId="0" fontId="22" fillId="42" borderId="0" applyNumberFormat="0" applyBorder="0" applyAlignment="0" applyProtection="0"/>
    <xf numFmtId="0" fontId="22" fillId="42" borderId="0" applyNumberFormat="0" applyBorder="0" applyAlignment="0" applyProtection="0"/>
    <xf numFmtId="0" fontId="22" fillId="42" borderId="0" applyNumberFormat="0" applyBorder="0" applyAlignment="0" applyProtection="0"/>
    <xf numFmtId="0" fontId="22" fillId="38"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4"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45"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46" borderId="0" applyNumberFormat="0" applyBorder="0" applyAlignment="0" applyProtection="0"/>
    <xf numFmtId="0" fontId="22" fillId="46" borderId="0" applyNumberFormat="0" applyBorder="0" applyAlignment="0" applyProtection="0"/>
    <xf numFmtId="0" fontId="22" fillId="46" borderId="0" applyNumberFormat="0" applyBorder="0" applyAlignment="0" applyProtection="0"/>
    <xf numFmtId="0" fontId="27" fillId="15"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15"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22" borderId="50" applyNumberFormat="0" applyAlignment="0" applyProtection="0"/>
    <xf numFmtId="0" fontId="27" fillId="15" borderId="50" applyNumberFormat="0" applyAlignment="0" applyProtection="0"/>
    <xf numFmtId="168" fontId="20" fillId="0" borderId="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0" fontId="28" fillId="0" borderId="0"/>
    <xf numFmtId="0" fontId="28" fillId="0" borderId="0"/>
    <xf numFmtId="9" fontId="28" fillId="0" borderId="0" applyBorder="0" applyProtection="0"/>
    <xf numFmtId="9" fontId="28" fillId="0" borderId="0" applyBorder="0" applyProtection="0"/>
    <xf numFmtId="9" fontId="28" fillId="0" borderId="0"/>
    <xf numFmtId="0" fontId="29" fillId="0" borderId="0"/>
    <xf numFmtId="0" fontId="30" fillId="0" borderId="0"/>
    <xf numFmtId="0" fontId="21" fillId="47" borderId="0" applyNumberFormat="0" applyBorder="0" applyAlignment="0" applyProtection="0"/>
    <xf numFmtId="0" fontId="31" fillId="0" borderId="0" applyNumberFormat="0" applyFill="0" applyBorder="0" applyAlignment="0" applyProtection="0">
      <alignment vertical="top"/>
      <protection locked="0"/>
    </xf>
    <xf numFmtId="0" fontId="32" fillId="48"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3" fillId="0" borderId="0"/>
    <xf numFmtId="170" fontId="16" fillId="0" borderId="0" applyFont="0" applyFill="0" applyBorder="0" applyAlignment="0" applyProtection="0"/>
    <xf numFmtId="171" fontId="16" fillId="0" borderId="0" applyFont="0" applyFill="0" applyBorder="0" applyAlignment="0" applyProtection="0"/>
    <xf numFmtId="172" fontId="16" fillId="0" borderId="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44" fontId="16" fillId="0" borderId="0" quotePrefix="1" applyFont="0" applyFill="0" applyBorder="0" applyAlignment="0">
      <protection locked="0"/>
    </xf>
    <xf numFmtId="44" fontId="35" fillId="0" borderId="0" applyFont="0" applyFill="0" applyBorder="0" applyAlignment="0" applyProtection="0"/>
    <xf numFmtId="44" fontId="3" fillId="0" borderId="0" applyFont="0" applyFill="0" applyBorder="0" applyAlignment="0" applyProtection="0"/>
    <xf numFmtId="173" fontId="16" fillId="0" borderId="0" applyFont="0" applyFill="0" applyBorder="0" applyAlignment="0" applyProtection="0"/>
    <xf numFmtId="174" fontId="16" fillId="0" borderId="0" applyFont="0" applyFill="0" applyBorder="0" applyAlignment="0" applyProtection="0"/>
    <xf numFmtId="0" fontId="36" fillId="26" borderId="0" applyNumberFormat="0" applyBorder="0" applyAlignment="0" applyProtection="0"/>
    <xf numFmtId="0" fontId="36" fillId="49" borderId="0" applyNumberFormat="0" applyBorder="0" applyAlignment="0" applyProtection="0"/>
    <xf numFmtId="0" fontId="36" fillId="49" borderId="0" applyNumberFormat="0" applyBorder="0" applyAlignment="0" applyProtection="0"/>
    <xf numFmtId="0" fontId="36" fillId="49" borderId="0" applyNumberFormat="0" applyBorder="0" applyAlignment="0" applyProtection="0"/>
    <xf numFmtId="175" fontId="37" fillId="0" borderId="0"/>
    <xf numFmtId="0" fontId="3" fillId="0" borderId="0"/>
    <xf numFmtId="0" fontId="16" fillId="0" borderId="0"/>
    <xf numFmtId="0" fontId="16" fillId="0" borderId="0"/>
    <xf numFmtId="0" fontId="34" fillId="0" borderId="0"/>
    <xf numFmtId="0" fontId="16" fillId="0" borderId="0"/>
    <xf numFmtId="0" fontId="34" fillId="0" borderId="0"/>
    <xf numFmtId="0" fontId="3" fillId="0" borderId="0"/>
    <xf numFmtId="0" fontId="16" fillId="0" borderId="0"/>
    <xf numFmtId="0" fontId="34" fillId="0" borderId="0"/>
    <xf numFmtId="0" fontId="34" fillId="0" borderId="0"/>
    <xf numFmtId="0" fontId="34" fillId="0" borderId="0"/>
    <xf numFmtId="0" fontId="34" fillId="0" borderId="0"/>
    <xf numFmtId="0" fontId="16" fillId="0" borderId="0"/>
    <xf numFmtId="0" fontId="16" fillId="0" borderId="0"/>
    <xf numFmtId="0" fontId="34" fillId="0" borderId="0"/>
    <xf numFmtId="0" fontId="34" fillId="0" borderId="0"/>
    <xf numFmtId="0" fontId="34" fillId="0" borderId="0"/>
    <xf numFmtId="0" fontId="34" fillId="0" borderId="0"/>
    <xf numFmtId="0" fontId="16" fillId="0" borderId="0"/>
    <xf numFmtId="0" fontId="34" fillId="0" borderId="0"/>
    <xf numFmtId="0" fontId="16" fillId="0" borderId="0"/>
    <xf numFmtId="0" fontId="34" fillId="0" borderId="0"/>
    <xf numFmtId="0" fontId="16" fillId="0" borderId="0"/>
    <xf numFmtId="0" fontId="16" fillId="0" borderId="0"/>
    <xf numFmtId="0" fontId="16" fillId="0" borderId="0"/>
    <xf numFmtId="0" fontId="16" fillId="0" borderId="0"/>
    <xf numFmtId="0" fontId="34" fillId="0" borderId="0"/>
    <xf numFmtId="0" fontId="34" fillId="0" borderId="0"/>
    <xf numFmtId="0" fontId="3" fillId="0" borderId="0"/>
    <xf numFmtId="0" fontId="16" fillId="0" borderId="0"/>
    <xf numFmtId="0" fontId="16" fillId="0" borderId="0"/>
    <xf numFmtId="0" fontId="15" fillId="0" borderId="0"/>
    <xf numFmtId="0" fontId="15" fillId="0" borderId="0"/>
    <xf numFmtId="0" fontId="16" fillId="0" borderId="0"/>
    <xf numFmtId="0" fontId="16" fillId="0" borderId="0"/>
    <xf numFmtId="0" fontId="16" fillId="0" borderId="0"/>
    <xf numFmtId="0" fontId="15" fillId="0" borderId="0"/>
    <xf numFmtId="0" fontId="3"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3"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34" fillId="0" borderId="0"/>
    <xf numFmtId="0" fontId="34" fillId="0" borderId="0"/>
    <xf numFmtId="0" fontId="16" fillId="0" borderId="0"/>
    <xf numFmtId="0" fontId="34" fillId="0" borderId="0"/>
    <xf numFmtId="0" fontId="16" fillId="0" borderId="0"/>
    <xf numFmtId="0" fontId="16" fillId="0" borderId="0"/>
    <xf numFmtId="0" fontId="16" fillId="0" borderId="0"/>
    <xf numFmtId="0" fontId="16" fillId="0" borderId="0"/>
    <xf numFmtId="0" fontId="16" fillId="0" borderId="0"/>
    <xf numFmtId="0" fontId="34" fillId="0" borderId="0"/>
    <xf numFmtId="0" fontId="34" fillId="0" borderId="0"/>
    <xf numFmtId="0" fontId="34" fillId="0" borderId="0"/>
    <xf numFmtId="0" fontId="34" fillId="0" borderId="0"/>
    <xf numFmtId="0" fontId="3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1" fillId="0" borderId="0"/>
    <xf numFmtId="0" fontId="16" fillId="0" borderId="0"/>
    <xf numFmtId="0" fontId="21" fillId="0" borderId="0"/>
    <xf numFmtId="0" fontId="21" fillId="0" borderId="0"/>
    <xf numFmtId="0" fontId="21" fillId="0" borderId="0"/>
    <xf numFmtId="0" fontId="21" fillId="0" borderId="0"/>
    <xf numFmtId="0" fontId="21" fillId="0" borderId="0"/>
    <xf numFmtId="0" fontId="38" fillId="0" borderId="0"/>
    <xf numFmtId="0" fontId="16" fillId="0" borderId="0"/>
    <xf numFmtId="0" fontId="21" fillId="0" borderId="0"/>
    <xf numFmtId="0" fontId="21" fillId="0" borderId="0"/>
    <xf numFmtId="0" fontId="21" fillId="0" borderId="0"/>
    <xf numFmtId="0" fontId="21" fillId="0" borderId="0"/>
    <xf numFmtId="0" fontId="3" fillId="0" borderId="0"/>
    <xf numFmtId="0" fontId="2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6" fillId="0" borderId="0"/>
    <xf numFmtId="0" fontId="16" fillId="0" borderId="0"/>
    <xf numFmtId="0" fontId="16" fillId="0" borderId="0"/>
    <xf numFmtId="0" fontId="15" fillId="0" borderId="0"/>
    <xf numFmtId="0" fontId="15" fillId="0" borderId="0"/>
    <xf numFmtId="0" fontId="15" fillId="0" borderId="0"/>
    <xf numFmtId="0" fontId="34" fillId="0" borderId="0"/>
    <xf numFmtId="0" fontId="39" fillId="0" borderId="0"/>
    <xf numFmtId="0" fontId="39" fillId="0" borderId="0"/>
    <xf numFmtId="0" fontId="39" fillId="0" borderId="0"/>
    <xf numFmtId="0" fontId="39" fillId="0" borderId="0"/>
    <xf numFmtId="0" fontId="39" fillId="0" borderId="0"/>
    <xf numFmtId="0" fontId="2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5" fillId="0" borderId="0"/>
    <xf numFmtId="0" fontId="3" fillId="0" borderId="0"/>
    <xf numFmtId="0" fontId="34" fillId="0" borderId="0"/>
    <xf numFmtId="0" fontId="34" fillId="0" borderId="0"/>
    <xf numFmtId="0" fontId="34" fillId="0" borderId="0"/>
    <xf numFmtId="0" fontId="34" fillId="0" borderId="0"/>
    <xf numFmtId="0" fontId="34" fillId="0" borderId="0"/>
    <xf numFmtId="0" fontId="21" fillId="0" borderId="0"/>
    <xf numFmtId="0" fontId="3" fillId="0" borderId="0"/>
    <xf numFmtId="0" fontId="40"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34"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41" fillId="0" borderId="0"/>
    <xf numFmtId="0" fontId="34"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34" fillId="0" borderId="0"/>
    <xf numFmtId="0" fontId="34" fillId="0" borderId="0"/>
    <xf numFmtId="0" fontId="34" fillId="0" borderId="0"/>
    <xf numFmtId="0" fontId="34" fillId="0" borderId="0"/>
    <xf numFmtId="0" fontId="16" fillId="19" borderId="53" applyNumberFormat="0" applyAlignment="0" applyProtection="0"/>
    <xf numFmtId="0" fontId="16" fillId="19" borderId="53" applyNumberFormat="0" applyAlignment="0" applyProtection="0"/>
    <xf numFmtId="0" fontId="16"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16"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16" fillId="50" borderId="54" applyNumberFormat="0" applyFont="0" applyAlignment="0" applyProtection="0"/>
    <xf numFmtId="0" fontId="16"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16"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16"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16" fillId="50" borderId="54" applyNumberFormat="0" applyFont="0" applyAlignment="0" applyProtection="0"/>
    <xf numFmtId="0" fontId="16" fillId="50" borderId="54" applyNumberFormat="0" applyFont="0" applyAlignment="0" applyProtection="0"/>
    <xf numFmtId="0" fontId="16" fillId="50" borderId="54" applyNumberFormat="0" applyFont="0" applyAlignment="0" applyProtection="0"/>
    <xf numFmtId="0" fontId="16" fillId="50" borderId="54" applyNumberFormat="0" applyFont="0" applyAlignment="0" applyProtection="0"/>
    <xf numFmtId="0" fontId="16" fillId="50" borderId="54" applyNumberFormat="0" applyFont="0" applyAlignment="0" applyProtection="0"/>
    <xf numFmtId="0" fontId="16" fillId="50" borderId="54" applyNumberFormat="0" applyFont="0" applyAlignment="0" applyProtection="0"/>
    <xf numFmtId="0" fontId="16" fillId="50" borderId="54" applyNumberFormat="0" applyFont="0" applyAlignment="0" applyProtection="0"/>
    <xf numFmtId="0" fontId="16"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21" fillId="50" borderId="54" applyNumberFormat="0" applyFont="0" applyAlignment="0" applyProtection="0"/>
    <xf numFmtId="0" fontId="16" fillId="19" borderId="53" applyNumberFormat="0" applyAlignment="0" applyProtection="0"/>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0" fontId="13" fillId="51" borderId="55" applyNumberFormat="0" applyFont="0" applyBorder="0" applyAlignment="0" applyProtection="0">
      <alignment horizontal="center"/>
    </xf>
    <xf numFmtId="9" fontId="16" fillId="0" borderId="0" applyFont="0" applyFill="0" applyBorder="0" applyAlignment="0" applyProtection="0"/>
    <xf numFmtId="9" fontId="16" fillId="0" borderId="0" applyFont="0" applyFill="0" applyBorder="0" applyAlignment="0" applyProtection="0"/>
    <xf numFmtId="0" fontId="42" fillId="0" borderId="56" applyNumberFormat="0" applyFont="0" applyBorder="0" applyAlignment="0"/>
    <xf numFmtId="9" fontId="3" fillId="0" borderId="0" applyFont="0" applyFill="0" applyBorder="0" applyAlignment="0" applyProtection="0"/>
    <xf numFmtId="9" fontId="16" fillId="0" borderId="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ill="0" applyBorder="0" applyAlignment="0" applyProtection="0"/>
    <xf numFmtId="9" fontId="16" fillId="0" borderId="0" applyFont="0" applyFill="0" applyBorder="0" applyAlignment="0" applyProtection="0"/>
    <xf numFmtId="9" fontId="15" fillId="0" borderId="0" applyFont="0" applyFill="0" applyBorder="0" applyAlignment="0" applyProtection="0"/>
    <xf numFmtId="9" fontId="34" fillId="0" borderId="0" applyFont="0" applyFill="0" applyBorder="0" applyAlignment="0" applyProtection="0"/>
    <xf numFmtId="9" fontId="16" fillId="0" borderId="0" applyFont="0" applyFill="0" applyBorder="0" applyAlignment="0" applyProtection="0"/>
    <xf numFmtId="9" fontId="34" fillId="0" borderId="0" applyFont="0" applyFill="0" applyBorder="0" applyAlignment="0" applyProtection="0"/>
    <xf numFmtId="9" fontId="3" fillId="0" borderId="0" applyFont="0" applyFill="0" applyBorder="0" applyAlignment="0" applyProtection="0"/>
    <xf numFmtId="0" fontId="43" fillId="36"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6"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7" borderId="57" applyNumberFormat="0" applyAlignment="0" applyProtection="0"/>
    <xf numFmtId="0" fontId="43" fillId="36" borderId="57" applyNumberFormat="0" applyAlignment="0" applyProtection="0"/>
    <xf numFmtId="0" fontId="44" fillId="0" borderId="0" applyNumberFormat="0" applyBorder="0" applyProtection="0">
      <alignment horizontal="left"/>
    </xf>
    <xf numFmtId="176" fontId="16" fillId="0" borderId="0" applyFont="0" applyFill="0" applyBorder="0" applyAlignment="0" applyProtection="0"/>
    <xf numFmtId="176" fontId="16" fillId="0" borderId="0" applyFont="0" applyFill="0" applyBorder="0" applyAlignment="0" applyProtection="0"/>
    <xf numFmtId="167" fontId="16" fillId="0" borderId="0" applyFont="0" applyFill="0" applyBorder="0" applyAlignment="0" applyProtection="0"/>
    <xf numFmtId="167" fontId="16" fillId="0" borderId="0" applyFont="0" applyFill="0" applyBorder="0" applyAlignment="0" applyProtection="0"/>
    <xf numFmtId="43" fontId="3" fillId="0" borderId="0" applyFont="0" applyFill="0" applyBorder="0" applyAlignment="0" applyProtection="0"/>
    <xf numFmtId="177" fontId="16" fillId="0" borderId="0" applyFill="0" applyBorder="0" applyAlignment="0" applyProtection="0"/>
    <xf numFmtId="167" fontId="16" fillId="0" borderId="0" applyFont="0" applyFill="0" applyBorder="0" applyAlignment="0" applyProtection="0"/>
    <xf numFmtId="167" fontId="16" fillId="0" borderId="0" applyFont="0" applyFill="0" applyBorder="0" applyAlignment="0" applyProtection="0"/>
    <xf numFmtId="167" fontId="16" fillId="0" borderId="0" applyFont="0" applyFill="0" applyBorder="0" applyAlignment="0" applyProtection="0"/>
    <xf numFmtId="167" fontId="16" fillId="0" borderId="0" applyFont="0" applyFill="0" applyBorder="0" applyAlignment="0" applyProtection="0"/>
    <xf numFmtId="178" fontId="16" fillId="0" borderId="0" applyFont="0" applyFill="0" applyBorder="0" applyAlignment="0" applyProtection="0"/>
    <xf numFmtId="167" fontId="16" fillId="0" borderId="0" applyFont="0" applyFill="0" applyBorder="0" applyAlignment="0" applyProtection="0"/>
    <xf numFmtId="0" fontId="16"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77" fontId="16" fillId="0" borderId="0" applyFont="0" applyFill="0" applyBorder="0" applyAlignment="0" applyProtection="0"/>
    <xf numFmtId="177" fontId="16" fillId="0" borderId="0" applyFont="0" applyFill="0" applyBorder="0" applyAlignment="0" applyProtection="0"/>
    <xf numFmtId="177" fontId="16" fillId="0" borderId="0" applyFont="0" applyFill="0" applyBorder="0" applyAlignment="0" applyProtection="0"/>
    <xf numFmtId="43" fontId="3"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71" fontId="16" fillId="0" borderId="0" applyFont="0" applyFill="0" applyBorder="0" applyAlignment="0" applyProtection="0"/>
    <xf numFmtId="172"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167" fontId="16" fillId="0" borderId="0" applyFont="0" applyFill="0" applyBorder="0" applyAlignment="0" applyProtection="0"/>
    <xf numFmtId="167" fontId="16" fillId="0" borderId="0" applyFont="0" applyFill="0" applyBorder="0" applyAlignment="0" applyProtection="0"/>
    <xf numFmtId="171" fontId="1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167" fontId="16" fillId="0" borderId="0" applyFont="0" applyFill="0" applyBorder="0" applyAlignment="0" applyProtection="0"/>
    <xf numFmtId="167" fontId="16" fillId="0" borderId="0" applyFont="0" applyFill="0" applyBorder="0" applyAlignment="0" applyProtection="0"/>
    <xf numFmtId="43" fontId="21" fillId="0" borderId="0" applyFont="0" applyFill="0" applyBorder="0" applyAlignment="0" applyProtection="0"/>
    <xf numFmtId="171" fontId="16" fillId="0" borderId="0" applyFont="0" applyFill="0" applyBorder="0" applyAlignment="0" applyProtection="0"/>
    <xf numFmtId="43" fontId="16" fillId="0" borderId="0" applyFont="0" applyFill="0" applyBorder="0" applyAlignment="0" applyProtection="0"/>
    <xf numFmtId="167" fontId="16" fillId="0" borderId="0" applyFont="0" applyFill="0" applyBorder="0" applyAlignment="0" applyProtection="0"/>
    <xf numFmtId="167" fontId="16" fillId="0" borderId="0" applyFont="0" applyFill="0" applyBorder="0" applyAlignment="0" applyProtection="0"/>
    <xf numFmtId="167" fontId="16" fillId="0" borderId="0" applyFont="0" applyFill="0" applyBorder="0" applyAlignment="0" applyProtection="0"/>
    <xf numFmtId="167" fontId="16" fillId="0" borderId="0" applyFont="0" applyFill="0" applyBorder="0" applyAlignment="0" applyProtection="0"/>
    <xf numFmtId="167" fontId="16" fillId="0" borderId="0" applyFont="0" applyFill="0" applyBorder="0" applyAlignment="0" applyProtection="0"/>
    <xf numFmtId="167" fontId="16" fillId="0" borderId="0" applyFont="0" applyFill="0" applyBorder="0" applyAlignment="0" applyProtection="0"/>
    <xf numFmtId="171" fontId="16" fillId="0" borderId="0" applyFont="0" applyFill="0" applyBorder="0" applyAlignment="0" applyProtection="0"/>
    <xf numFmtId="171" fontId="16" fillId="0" borderId="0" applyFont="0" applyFill="0" applyBorder="0" applyAlignment="0" applyProtection="0"/>
    <xf numFmtId="171" fontId="16" fillId="0" borderId="0" applyFont="0" applyFill="0" applyBorder="0" applyAlignment="0" applyProtection="0"/>
    <xf numFmtId="171" fontId="16" fillId="0" borderId="0" applyFont="0" applyFill="0" applyBorder="0" applyAlignment="0" applyProtection="0"/>
    <xf numFmtId="167" fontId="16" fillId="0" borderId="0" applyFont="0" applyFill="0" applyBorder="0" applyAlignment="0" applyProtection="0"/>
    <xf numFmtId="0" fontId="45" fillId="52" borderId="58">
      <alignment wrapText="1"/>
    </xf>
    <xf numFmtId="0" fontId="45" fillId="52" borderId="58">
      <alignment wrapText="1"/>
    </xf>
    <xf numFmtId="0" fontId="46" fillId="0" borderId="0"/>
    <xf numFmtId="0" fontId="46" fillId="0" borderId="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9" fillId="0" borderId="59"/>
    <xf numFmtId="0" fontId="50" fillId="0" borderId="59" applyNumberFormat="0" applyFill="0" applyAlignment="0" applyProtection="0"/>
    <xf numFmtId="0" fontId="50" fillId="0" borderId="59" applyNumberFormat="0" applyFill="0" applyAlignment="0" applyProtection="0"/>
    <xf numFmtId="0" fontId="50" fillId="0" borderId="59" applyNumberFormat="0" applyFill="0" applyAlignment="0" applyProtection="0"/>
    <xf numFmtId="0" fontId="50" fillId="0" borderId="59" applyNumberFormat="0" applyFill="0" applyAlignment="0" applyProtection="0"/>
    <xf numFmtId="0" fontId="51" fillId="0" borderId="60" applyNumberFormat="0" applyFill="0" applyAlignment="0" applyProtection="0"/>
    <xf numFmtId="0" fontId="50" fillId="0" borderId="59" applyNumberFormat="0" applyFill="0" applyAlignment="0" applyProtection="0"/>
    <xf numFmtId="0" fontId="50" fillId="0" borderId="59" applyNumberFormat="0" applyFill="0" applyAlignment="0" applyProtection="0"/>
    <xf numFmtId="0" fontId="50" fillId="0" borderId="59" applyNumberFormat="0" applyFill="0" applyAlignment="0" applyProtection="0"/>
    <xf numFmtId="0" fontId="52" fillId="0" borderId="61"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4" fillId="0" borderId="63" applyNumberFormat="0" applyFill="0" applyAlignment="0" applyProtection="0"/>
    <xf numFmtId="0" fontId="55" fillId="0" borderId="64" applyNumberFormat="0" applyFill="0" applyAlignment="0" applyProtection="0"/>
    <xf numFmtId="0" fontId="55" fillId="0" borderId="64" applyNumberFormat="0" applyFill="0" applyAlignment="0" applyProtection="0"/>
    <xf numFmtId="0" fontId="55" fillId="0" borderId="64" applyNumberFormat="0" applyFill="0" applyAlignment="0" applyProtection="0"/>
    <xf numFmtId="0" fontId="55" fillId="0" borderId="64" applyNumberFormat="0" applyFill="0" applyAlignment="0" applyProtection="0"/>
    <xf numFmtId="0" fontId="55" fillId="0" borderId="64" applyNumberFormat="0" applyFill="0" applyAlignment="0" applyProtection="0"/>
    <xf numFmtId="0" fontId="55" fillId="0" borderId="64" applyNumberFormat="0" applyFill="0" applyAlignment="0" applyProtection="0"/>
    <xf numFmtId="0" fontId="55" fillId="0" borderId="64" applyNumberFormat="0" applyFill="0" applyAlignment="0" applyProtection="0"/>
    <xf numFmtId="0" fontId="54"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8" fillId="0" borderId="65"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5"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6" applyNumberFormat="0" applyFill="0" applyAlignment="0" applyProtection="0"/>
    <xf numFmtId="0" fontId="58" fillId="0" borderId="65" applyNumberFormat="0" applyFill="0" applyAlignment="0" applyProtection="0"/>
    <xf numFmtId="4" fontId="59" fillId="53" borderId="15">
      <alignment horizontal="right" vertical="center"/>
    </xf>
    <xf numFmtId="43" fontId="16" fillId="0" borderId="0" applyFont="0" applyFill="0" applyBorder="0" applyAlignment="0" applyProtection="0"/>
    <xf numFmtId="179" fontId="16" fillId="0" borderId="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167" fontId="16" fillId="0" borderId="0" applyFont="0" applyFill="0" applyBorder="0" applyAlignment="0" applyProtection="0"/>
    <xf numFmtId="43" fontId="37" fillId="0" borderId="0" applyFont="0" applyFill="0" applyBorder="0" applyAlignment="0" applyProtection="0"/>
    <xf numFmtId="177" fontId="16" fillId="0" borderId="0" applyFill="0" applyBorder="0" applyAlignment="0" applyProtection="0"/>
    <xf numFmtId="167" fontId="16" fillId="0" borderId="0" applyFont="0" applyFill="0" applyBorder="0" applyAlignment="0" applyProtection="0"/>
    <xf numFmtId="167" fontId="16" fillId="0" borderId="0" applyFont="0" applyFill="0" applyBorder="0" applyAlignment="0" applyProtection="0"/>
    <xf numFmtId="0" fontId="2" fillId="0" borderId="0"/>
    <xf numFmtId="4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6" fillId="0" borderId="0"/>
    <xf numFmtId="9"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1" fillId="0" borderId="0" applyFont="0" applyFill="0" applyBorder="0" applyAlignment="0" applyProtection="0"/>
    <xf numFmtId="44" fontId="61" fillId="0" borderId="0" applyFont="0" applyFill="0" applyBorder="0" applyAlignment="0" applyProtection="0"/>
    <xf numFmtId="9" fontId="61" fillId="0" borderId="0" applyFont="0" applyFill="0" applyBorder="0" applyAlignment="0" applyProtection="0"/>
    <xf numFmtId="0" fontId="1" fillId="0" borderId="0"/>
    <xf numFmtId="0" fontId="62" fillId="56" borderId="0" applyNumberFormat="0" applyBorder="0" applyAlignment="0" applyProtection="0"/>
    <xf numFmtId="9" fontId="1" fillId="0" borderId="0" applyFont="0" applyFill="0" applyBorder="0" applyAlignment="0" applyProtection="0"/>
  </cellStyleXfs>
  <cellXfs count="284">
    <xf numFmtId="0" fontId="0" fillId="0" borderId="0" xfId="0"/>
    <xf numFmtId="0" fontId="12" fillId="8" borderId="0" xfId="0" applyFont="1" applyFill="1" applyAlignment="1">
      <alignment vertical="top" wrapText="1"/>
    </xf>
    <xf numFmtId="0" fontId="6" fillId="4" borderId="2"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0" fillId="0" borderId="0" xfId="0" applyAlignment="1">
      <alignment horizontal="center" vertical="center"/>
    </xf>
    <xf numFmtId="0" fontId="9" fillId="10" borderId="0" xfId="0" applyFont="1" applyFill="1" applyAlignment="1">
      <alignment horizontal="center" vertical="center" wrapText="1"/>
    </xf>
    <xf numFmtId="0" fontId="0" fillId="0" borderId="0" xfId="0" applyAlignment="1">
      <alignment vertical="center"/>
    </xf>
    <xf numFmtId="0" fontId="4" fillId="2" borderId="0" xfId="0" applyFont="1" applyFill="1" applyAlignment="1">
      <alignment horizontal="center" vertical="center" wrapText="1"/>
    </xf>
    <xf numFmtId="0" fontId="12" fillId="8" borderId="0" xfId="0" applyFont="1" applyFill="1" applyAlignment="1">
      <alignment horizontal="center" vertical="center" wrapText="1"/>
    </xf>
    <xf numFmtId="0" fontId="4" fillId="11" borderId="7" xfId="0" applyFont="1" applyFill="1" applyBorder="1" applyAlignment="1">
      <alignment horizontal="center" vertical="center" wrapText="1"/>
    </xf>
    <xf numFmtId="0" fontId="4" fillId="11" borderId="6" xfId="0" applyFont="1" applyFill="1" applyBorder="1" applyAlignment="1">
      <alignment horizontal="center" vertical="center" wrapText="1"/>
    </xf>
    <xf numFmtId="0" fontId="14" fillId="11" borderId="6" xfId="0" applyFont="1" applyFill="1" applyBorder="1" applyAlignment="1">
      <alignment horizontal="left" vertical="center" wrapText="1"/>
    </xf>
    <xf numFmtId="0" fontId="4" fillId="11" borderId="8" xfId="0" applyFont="1" applyFill="1" applyBorder="1" applyAlignment="1">
      <alignment horizontal="right" vertical="center" wrapText="1"/>
    </xf>
    <xf numFmtId="0" fontId="13" fillId="10" borderId="0" xfId="0" applyFont="1" applyFill="1" applyAlignment="1">
      <alignment horizontal="left" vertical="center" wrapText="1"/>
    </xf>
    <xf numFmtId="0" fontId="9" fillId="10" borderId="0" xfId="0" applyFont="1" applyFill="1" applyAlignment="1">
      <alignment horizontal="left" vertical="center" wrapText="1"/>
    </xf>
    <xf numFmtId="0" fontId="0" fillId="0" borderId="0" xfId="0" applyAlignment="1">
      <alignment horizontal="left" vertical="center"/>
    </xf>
    <xf numFmtId="0" fontId="4" fillId="2" borderId="0" xfId="0" applyFont="1" applyFill="1" applyAlignment="1">
      <alignment vertical="center" wrapText="1"/>
    </xf>
    <xf numFmtId="0" fontId="4" fillId="10" borderId="0" xfId="0" applyFont="1" applyFill="1" applyAlignment="1">
      <alignment vertical="top" wrapText="1"/>
    </xf>
    <xf numFmtId="0" fontId="9" fillId="10" borderId="0" xfId="0" applyFont="1" applyFill="1" applyAlignment="1">
      <alignment vertical="top" wrapText="1"/>
    </xf>
    <xf numFmtId="0" fontId="16" fillId="0" borderId="0" xfId="2"/>
    <xf numFmtId="0" fontId="17" fillId="0" borderId="0" xfId="2" applyFont="1"/>
    <xf numFmtId="0" fontId="17" fillId="0" borderId="21" xfId="2" applyFont="1" applyBorder="1" applyAlignment="1">
      <alignment horizontal="left" vertical="center"/>
    </xf>
    <xf numFmtId="10" fontId="17" fillId="0" borderId="22" xfId="2" applyNumberFormat="1" applyFont="1" applyBorder="1" applyAlignment="1">
      <alignment vertical="center"/>
    </xf>
    <xf numFmtId="0" fontId="17" fillId="0" borderId="23" xfId="2" applyFont="1" applyBorder="1" applyAlignment="1">
      <alignment horizontal="center" vertical="center"/>
    </xf>
    <xf numFmtId="0" fontId="17" fillId="0" borderId="22" xfId="2" applyFont="1" applyBorder="1" applyAlignment="1">
      <alignment horizontal="left" vertical="center"/>
    </xf>
    <xf numFmtId="10" fontId="17" fillId="0" borderId="25" xfId="3" applyNumberFormat="1" applyFont="1" applyFill="1" applyBorder="1" applyAlignment="1" applyProtection="1">
      <alignment vertical="center"/>
      <protection locked="0"/>
    </xf>
    <xf numFmtId="0" fontId="17" fillId="0" borderId="26" xfId="2" applyFont="1" applyBorder="1" applyAlignment="1">
      <alignment horizontal="left" vertical="center"/>
    </xf>
    <xf numFmtId="10" fontId="17" fillId="0" borderId="27" xfId="2" applyNumberFormat="1" applyFont="1" applyBorder="1" applyAlignment="1">
      <alignment vertical="center"/>
    </xf>
    <xf numFmtId="0" fontId="17" fillId="0" borderId="10" xfId="2" applyFont="1" applyBorder="1" applyAlignment="1">
      <alignment horizontal="center" vertical="center"/>
    </xf>
    <xf numFmtId="0" fontId="17" fillId="0" borderId="27" xfId="2" applyFont="1" applyBorder="1" applyAlignment="1">
      <alignment horizontal="left" vertical="center"/>
    </xf>
    <xf numFmtId="10" fontId="17" fillId="0" borderId="29" xfId="3" applyNumberFormat="1" applyFont="1" applyFill="1" applyBorder="1" applyAlignment="1" applyProtection="1">
      <alignment vertical="center"/>
      <protection locked="0"/>
    </xf>
    <xf numFmtId="0" fontId="17" fillId="0" borderId="30" xfId="2" applyFont="1" applyBorder="1" applyAlignment="1">
      <alignment horizontal="left" vertical="center"/>
    </xf>
    <xf numFmtId="0" fontId="17" fillId="0" borderId="31" xfId="2" applyFont="1" applyBorder="1"/>
    <xf numFmtId="10" fontId="17" fillId="0" borderId="32" xfId="2" applyNumberFormat="1" applyFont="1" applyBorder="1" applyAlignment="1">
      <alignment vertical="center"/>
    </xf>
    <xf numFmtId="10" fontId="17" fillId="0" borderId="33" xfId="2" applyNumberFormat="1" applyFont="1" applyBorder="1" applyAlignment="1">
      <alignment vertical="center"/>
    </xf>
    <xf numFmtId="0" fontId="17" fillId="0" borderId="35" xfId="2" applyFont="1" applyBorder="1"/>
    <xf numFmtId="10" fontId="17" fillId="0" borderId="36" xfId="3" applyNumberFormat="1" applyFont="1" applyFill="1" applyBorder="1" applyAlignment="1" applyProtection="1">
      <alignment vertical="center"/>
      <protection locked="0"/>
    </xf>
    <xf numFmtId="0" fontId="13" fillId="0" borderId="0" xfId="2" applyFont="1"/>
    <xf numFmtId="0" fontId="17" fillId="0" borderId="0" xfId="2" applyFont="1" applyAlignment="1">
      <alignment horizontal="left" vertical="top" wrapText="1"/>
    </xf>
    <xf numFmtId="0" fontId="17" fillId="0" borderId="0" xfId="2" applyFont="1" applyAlignment="1">
      <alignment vertical="top" wrapText="1"/>
    </xf>
    <xf numFmtId="0" fontId="17" fillId="0" borderId="0" xfId="2" applyFont="1" applyAlignment="1">
      <alignment horizontal="right" vertical="top"/>
    </xf>
    <xf numFmtId="3" fontId="4" fillId="2" borderId="0" xfId="0" applyNumberFormat="1" applyFont="1" applyFill="1" applyAlignment="1">
      <alignment horizontal="left" vertical="center" wrapText="1"/>
    </xf>
    <xf numFmtId="3" fontId="9" fillId="10" borderId="0" xfId="0" applyNumberFormat="1" applyFont="1" applyFill="1" applyAlignment="1">
      <alignment horizontal="left" vertical="center" wrapText="1"/>
    </xf>
    <xf numFmtId="3" fontId="4" fillId="11" borderId="6" xfId="0" applyNumberFormat="1" applyFont="1" applyFill="1" applyBorder="1" applyAlignment="1">
      <alignment horizontal="right" vertical="center" wrapText="1"/>
    </xf>
    <xf numFmtId="3" fontId="0" fillId="0" borderId="0" xfId="0" applyNumberFormat="1" applyAlignment="1">
      <alignment vertical="center"/>
    </xf>
    <xf numFmtId="0" fontId="0" fillId="0" borderId="0" xfId="0" applyAlignment="1">
      <alignment horizontal="right"/>
    </xf>
    <xf numFmtId="0" fontId="10" fillId="10" borderId="5" xfId="0" applyFont="1" applyFill="1" applyBorder="1" applyAlignment="1">
      <alignment horizontal="center" vertical="top" wrapText="1"/>
    </xf>
    <xf numFmtId="0" fontId="10" fillId="10" borderId="5" xfId="0" applyFont="1" applyFill="1" applyBorder="1" applyAlignment="1">
      <alignment horizontal="right" vertical="top" wrapText="1"/>
    </xf>
    <xf numFmtId="4" fontId="10" fillId="10" borderId="5" xfId="0" applyNumberFormat="1" applyFont="1" applyFill="1" applyBorder="1" applyAlignment="1">
      <alignment horizontal="right" vertical="top" wrapText="1"/>
    </xf>
    <xf numFmtId="165" fontId="10" fillId="10" borderId="5" xfId="0" applyNumberFormat="1" applyFont="1" applyFill="1" applyBorder="1" applyAlignment="1">
      <alignment horizontal="right" vertical="top" wrapText="1"/>
    </xf>
    <xf numFmtId="0" fontId="10" fillId="10" borderId="4" xfId="0" applyFont="1" applyFill="1" applyBorder="1" applyAlignment="1">
      <alignment horizontal="left" vertical="top" wrapText="1"/>
    </xf>
    <xf numFmtId="0" fontId="11" fillId="6" borderId="5" xfId="0" applyFont="1" applyFill="1" applyBorder="1" applyAlignment="1">
      <alignment horizontal="center" vertical="top" wrapText="1"/>
    </xf>
    <xf numFmtId="0" fontId="11" fillId="6" borderId="5" xfId="0" applyFont="1" applyFill="1" applyBorder="1" applyAlignment="1">
      <alignment horizontal="right" vertical="top" wrapText="1"/>
    </xf>
    <xf numFmtId="4" fontId="11" fillId="6" borderId="5" xfId="0" applyNumberFormat="1" applyFont="1" applyFill="1" applyBorder="1" applyAlignment="1">
      <alignment horizontal="right" vertical="top" wrapText="1"/>
    </xf>
    <xf numFmtId="165" fontId="11" fillId="6" borderId="5" xfId="0" applyNumberFormat="1" applyFont="1" applyFill="1" applyBorder="1" applyAlignment="1">
      <alignment horizontal="right" vertical="top" wrapText="1"/>
    </xf>
    <xf numFmtId="0" fontId="11" fillId="7" borderId="5" xfId="0" applyFont="1" applyFill="1" applyBorder="1" applyAlignment="1">
      <alignment horizontal="center" vertical="top" wrapText="1"/>
    </xf>
    <xf numFmtId="0" fontId="11" fillId="7" borderId="5" xfId="0" applyFont="1" applyFill="1" applyBorder="1" applyAlignment="1">
      <alignment horizontal="right" vertical="top" wrapText="1"/>
    </xf>
    <xf numFmtId="4" fontId="11" fillId="7" borderId="5" xfId="0" applyNumberFormat="1" applyFont="1" applyFill="1" applyBorder="1" applyAlignment="1">
      <alignment horizontal="right" vertical="top" wrapText="1"/>
    </xf>
    <xf numFmtId="165" fontId="11" fillId="7" borderId="5" xfId="0" applyNumberFormat="1" applyFont="1" applyFill="1" applyBorder="1" applyAlignment="1">
      <alignment horizontal="right" vertical="top" wrapText="1"/>
    </xf>
    <xf numFmtId="165" fontId="9" fillId="10" borderId="0" xfId="0" applyNumberFormat="1" applyFont="1" applyFill="1" applyAlignment="1">
      <alignment horizontal="right" vertical="top" wrapText="1"/>
    </xf>
    <xf numFmtId="4" fontId="11" fillId="10" borderId="0" xfId="0" applyNumberFormat="1" applyFont="1" applyFill="1" applyAlignment="1">
      <alignment horizontal="right" vertical="top" wrapText="1"/>
    </xf>
    <xf numFmtId="0" fontId="8" fillId="54" borderId="5" xfId="0" applyFont="1" applyFill="1" applyBorder="1" applyAlignment="1">
      <alignment horizontal="right" vertical="top" wrapText="1"/>
    </xf>
    <xf numFmtId="4" fontId="8" fillId="54" borderId="5" xfId="0" applyNumberFormat="1" applyFont="1" applyFill="1" applyBorder="1" applyAlignment="1">
      <alignment horizontal="right" vertical="top" wrapText="1"/>
    </xf>
    <xf numFmtId="180" fontId="9" fillId="10" borderId="0" xfId="0" applyNumberFormat="1" applyFont="1" applyFill="1" applyAlignment="1">
      <alignment horizontal="right" vertical="top" wrapText="1"/>
    </xf>
    <xf numFmtId="0" fontId="0" fillId="0" borderId="0" xfId="0" quotePrefix="1"/>
    <xf numFmtId="0" fontId="9" fillId="10" borderId="0" xfId="0" applyFont="1" applyFill="1" applyAlignment="1">
      <alignment horizontal="right" vertical="top" wrapText="1"/>
    </xf>
    <xf numFmtId="0" fontId="9" fillId="8" borderId="0" xfId="0" applyFont="1" applyFill="1" applyAlignment="1">
      <alignment horizontal="left" vertical="top" wrapText="1"/>
    </xf>
    <xf numFmtId="0" fontId="4" fillId="2" borderId="0" xfId="0" applyFont="1" applyFill="1" applyAlignment="1">
      <alignment horizontal="left" vertical="center" wrapText="1"/>
    </xf>
    <xf numFmtId="0" fontId="4" fillId="10" borderId="0" xfId="0" applyFont="1" applyFill="1" applyAlignment="1">
      <alignment horizontal="left" vertical="top" wrapText="1"/>
    </xf>
    <xf numFmtId="0" fontId="9" fillId="10" borderId="0" xfId="0" applyFont="1" applyFill="1" applyAlignment="1">
      <alignment horizontal="left" vertical="top" wrapText="1"/>
    </xf>
    <xf numFmtId="0" fontId="4" fillId="11" borderId="0" xfId="0" applyFont="1" applyFill="1" applyAlignment="1">
      <alignment vertical="center" wrapText="1"/>
    </xf>
    <xf numFmtId="0" fontId="60" fillId="0" borderId="0" xfId="0" applyFont="1"/>
    <xf numFmtId="0" fontId="60" fillId="0" borderId="0" xfId="0" applyFont="1" applyAlignment="1">
      <alignment horizontal="center"/>
    </xf>
    <xf numFmtId="0" fontId="4" fillId="10" borderId="55" xfId="0" applyFont="1" applyFill="1" applyBorder="1" applyAlignment="1">
      <alignment horizontal="center" vertical="top" wrapText="1"/>
    </xf>
    <xf numFmtId="0" fontId="8" fillId="54" borderId="5" xfId="0" applyFont="1" applyFill="1" applyBorder="1" applyAlignment="1">
      <alignment horizontal="left" vertical="top" wrapText="1"/>
    </xf>
    <xf numFmtId="0" fontId="4" fillId="10" borderId="5" xfId="0" applyFont="1" applyFill="1" applyBorder="1" applyAlignment="1">
      <alignment horizontal="left" vertical="top" wrapText="1"/>
    </xf>
    <xf numFmtId="0" fontId="10" fillId="10" borderId="5" xfId="0" applyFont="1" applyFill="1" applyBorder="1" applyAlignment="1">
      <alignment horizontal="left" vertical="top" wrapText="1"/>
    </xf>
    <xf numFmtId="0" fontId="11" fillId="7" borderId="5" xfId="0" applyFont="1" applyFill="1" applyBorder="1" applyAlignment="1">
      <alignment horizontal="left" vertical="top" wrapText="1"/>
    </xf>
    <xf numFmtId="0" fontId="11" fillId="10" borderId="0" xfId="0" applyFont="1" applyFill="1" applyAlignment="1">
      <alignment horizontal="right" vertical="top" wrapText="1"/>
    </xf>
    <xf numFmtId="0" fontId="4" fillId="10" borderId="5" xfId="0" applyFont="1" applyFill="1" applyBorder="1" applyAlignment="1">
      <alignment horizontal="right" vertical="top" wrapText="1"/>
    </xf>
    <xf numFmtId="0" fontId="4" fillId="10" borderId="5" xfId="0" applyFont="1" applyFill="1" applyBorder="1" applyAlignment="1">
      <alignment horizontal="center" vertical="top" wrapText="1"/>
    </xf>
    <xf numFmtId="0" fontId="11" fillId="6" borderId="5" xfId="0" applyFont="1" applyFill="1" applyBorder="1" applyAlignment="1">
      <alignment horizontal="left" vertical="top" wrapText="1"/>
    </xf>
    <xf numFmtId="180" fontId="11" fillId="7" borderId="5" xfId="0" applyNumberFormat="1" applyFont="1" applyFill="1" applyBorder="1" applyAlignment="1">
      <alignment horizontal="right" vertical="top" wrapText="1"/>
    </xf>
    <xf numFmtId="180" fontId="11" fillId="6" borderId="5" xfId="0" applyNumberFormat="1" applyFont="1" applyFill="1" applyBorder="1" applyAlignment="1">
      <alignment horizontal="right" vertical="top" wrapText="1"/>
    </xf>
    <xf numFmtId="4" fontId="9" fillId="10" borderId="0" xfId="0" applyNumberFormat="1" applyFont="1" applyFill="1" applyAlignment="1">
      <alignment horizontal="right" vertical="top" wrapText="1"/>
    </xf>
    <xf numFmtId="44" fontId="4" fillId="11" borderId="6" xfId="1059" applyFont="1" applyFill="1" applyBorder="1" applyAlignment="1">
      <alignment horizontal="right" vertical="center" wrapText="1"/>
    </xf>
    <xf numFmtId="44" fontId="14" fillId="11" borderId="6" xfId="1059" applyFont="1" applyFill="1" applyBorder="1" applyAlignment="1">
      <alignment horizontal="right" vertical="center" wrapText="1"/>
    </xf>
    <xf numFmtId="44" fontId="8" fillId="54" borderId="5" xfId="1059" applyFont="1" applyFill="1" applyBorder="1" applyAlignment="1">
      <alignment horizontal="left" vertical="top" wrapText="1"/>
    </xf>
    <xf numFmtId="0" fontId="8" fillId="54" borderId="5" xfId="0" applyFont="1" applyFill="1" applyBorder="1" applyAlignment="1">
      <alignment horizontal="center" vertical="center" wrapText="1"/>
    </xf>
    <xf numFmtId="0" fontId="10" fillId="10" borderId="5" xfId="0" applyFont="1" applyFill="1" applyBorder="1" applyAlignment="1">
      <alignment horizontal="center" vertical="center" wrapText="1"/>
    </xf>
    <xf numFmtId="0" fontId="8" fillId="54" borderId="5" xfId="0" applyFont="1" applyFill="1" applyBorder="1" applyAlignment="1">
      <alignment horizontal="left" vertical="center" wrapText="1"/>
    </xf>
    <xf numFmtId="0" fontId="10" fillId="10" borderId="5" xfId="0" applyFont="1" applyFill="1" applyBorder="1" applyAlignment="1">
      <alignment horizontal="left" vertical="center" wrapText="1"/>
    </xf>
    <xf numFmtId="3" fontId="7" fillId="5" borderId="3" xfId="0" applyNumberFormat="1" applyFont="1" applyFill="1" applyBorder="1" applyAlignment="1">
      <alignment horizontal="center" vertical="center" wrapText="1"/>
    </xf>
    <xf numFmtId="43" fontId="10" fillId="10" borderId="5" xfId="1058" applyFont="1" applyFill="1" applyBorder="1" applyAlignment="1">
      <alignment horizontal="right" vertical="center" wrapText="1"/>
    </xf>
    <xf numFmtId="44" fontId="10" fillId="10" borderId="5" xfId="1059" applyFont="1" applyFill="1" applyBorder="1" applyAlignment="1">
      <alignment horizontal="right" vertical="center" wrapText="1"/>
    </xf>
    <xf numFmtId="164" fontId="10" fillId="10" borderId="5" xfId="0" applyNumberFormat="1" applyFont="1" applyFill="1" applyBorder="1" applyAlignment="1">
      <alignment horizontal="center" vertical="center" wrapText="1"/>
    </xf>
    <xf numFmtId="43" fontId="8" fillId="54" borderId="5" xfId="1058" applyFont="1" applyFill="1" applyBorder="1" applyAlignment="1">
      <alignment horizontal="right" vertical="center" wrapText="1"/>
    </xf>
    <xf numFmtId="44" fontId="8" fillId="54" borderId="5" xfId="1059" applyFont="1" applyFill="1" applyBorder="1" applyAlignment="1">
      <alignment horizontal="left" vertical="center" wrapText="1"/>
    </xf>
    <xf numFmtId="44" fontId="8" fillId="54" borderId="5" xfId="1059" applyFont="1" applyFill="1" applyBorder="1" applyAlignment="1">
      <alignment horizontal="right" vertical="center" wrapText="1"/>
    </xf>
    <xf numFmtId="164" fontId="8" fillId="54" borderId="5" xfId="0" applyNumberFormat="1" applyFont="1" applyFill="1" applyBorder="1" applyAlignment="1">
      <alignment horizontal="center" vertical="center" wrapText="1"/>
    </xf>
    <xf numFmtId="0" fontId="18" fillId="0" borderId="45" xfId="2" applyFont="1" applyBorder="1" applyAlignment="1">
      <alignment horizontal="left" vertical="center"/>
    </xf>
    <xf numFmtId="10" fontId="63" fillId="0" borderId="49" xfId="3" applyNumberFormat="1" applyFont="1" applyFill="1" applyBorder="1"/>
    <xf numFmtId="0" fontId="4" fillId="10" borderId="75" xfId="0" applyFont="1" applyFill="1" applyBorder="1" applyAlignment="1">
      <alignment horizontal="center" vertical="center" wrapText="1"/>
    </xf>
    <xf numFmtId="0" fontId="10" fillId="54" borderId="89" xfId="0" applyFont="1" applyFill="1" applyBorder="1" applyAlignment="1">
      <alignment horizontal="right" vertical="top" wrapText="1"/>
    </xf>
    <xf numFmtId="0" fontId="4" fillId="10" borderId="46" xfId="0" applyFont="1" applyFill="1" applyBorder="1" applyAlignment="1">
      <alignment horizontal="center" vertical="center" wrapText="1"/>
    </xf>
    <xf numFmtId="0" fontId="8" fillId="54" borderId="90" xfId="0" applyFont="1" applyFill="1" applyBorder="1" applyAlignment="1">
      <alignment horizontal="center" vertical="center" wrapText="1"/>
    </xf>
    <xf numFmtId="44" fontId="8" fillId="54" borderId="91" xfId="0" applyNumberFormat="1" applyFont="1" applyFill="1" applyBorder="1" applyAlignment="1">
      <alignment horizontal="center" vertical="center" wrapText="1"/>
    </xf>
    <xf numFmtId="0" fontId="8" fillId="54" borderId="91" xfId="0" applyFont="1" applyFill="1" applyBorder="1" applyAlignment="1">
      <alignment horizontal="center" vertical="center" wrapText="1"/>
    </xf>
    <xf numFmtId="10" fontId="10" fillId="54" borderId="84" xfId="0" applyNumberFormat="1" applyFont="1" applyFill="1" applyBorder="1" applyAlignment="1">
      <alignment horizontal="center" vertical="center" wrapText="1"/>
    </xf>
    <xf numFmtId="10" fontId="10" fillId="54" borderId="85" xfId="0" applyNumberFormat="1" applyFont="1" applyFill="1" applyBorder="1" applyAlignment="1">
      <alignment horizontal="center" vertical="center" wrapText="1"/>
    </xf>
    <xf numFmtId="44" fontId="10" fillId="54" borderId="86" xfId="0" applyNumberFormat="1" applyFont="1" applyFill="1" applyBorder="1" applyAlignment="1">
      <alignment horizontal="right" vertical="top" wrapText="1"/>
    </xf>
    <xf numFmtId="44" fontId="10" fillId="54" borderId="87" xfId="1059" applyFont="1" applyFill="1" applyBorder="1" applyAlignment="1">
      <alignment horizontal="right" vertical="top" wrapText="1"/>
    </xf>
    <xf numFmtId="10" fontId="10" fillId="54" borderId="86" xfId="0" applyNumberFormat="1" applyFont="1" applyFill="1" applyBorder="1" applyAlignment="1">
      <alignment horizontal="center" vertical="top" wrapText="1"/>
    </xf>
    <xf numFmtId="10" fontId="10" fillId="54" borderId="87" xfId="0" applyNumberFormat="1" applyFont="1" applyFill="1" applyBorder="1" applyAlignment="1">
      <alignment horizontal="center" vertical="top" wrapText="1"/>
    </xf>
    <xf numFmtId="10" fontId="10" fillId="54" borderId="86" xfId="0" applyNumberFormat="1" applyFont="1" applyFill="1" applyBorder="1" applyAlignment="1">
      <alignment horizontal="center" vertical="center" wrapText="1"/>
    </xf>
    <xf numFmtId="10" fontId="10" fillId="54" borderId="87" xfId="0" applyNumberFormat="1" applyFont="1" applyFill="1" applyBorder="1" applyAlignment="1">
      <alignment horizontal="center" vertical="center" wrapText="1"/>
    </xf>
    <xf numFmtId="10" fontId="10" fillId="54" borderId="88" xfId="0" applyNumberFormat="1" applyFont="1" applyFill="1" applyBorder="1" applyAlignment="1">
      <alignment horizontal="center" vertical="center" wrapText="1"/>
    </xf>
    <xf numFmtId="10" fontId="10" fillId="54" borderId="89" xfId="0" applyNumberFormat="1" applyFont="1" applyFill="1" applyBorder="1" applyAlignment="1">
      <alignment horizontal="center" vertical="center" wrapText="1"/>
    </xf>
    <xf numFmtId="44" fontId="10" fillId="54" borderId="88" xfId="0" applyNumberFormat="1" applyFont="1" applyFill="1" applyBorder="1" applyAlignment="1">
      <alignment horizontal="right" vertical="top" wrapText="1"/>
    </xf>
    <xf numFmtId="44" fontId="10" fillId="54" borderId="88" xfId="0" applyNumberFormat="1" applyFont="1" applyFill="1" applyBorder="1" applyAlignment="1">
      <alignment horizontal="right" vertical="center" wrapText="1"/>
    </xf>
    <xf numFmtId="44" fontId="10" fillId="54" borderId="89" xfId="1059" applyFont="1" applyFill="1" applyBorder="1" applyAlignment="1">
      <alignment horizontal="right" vertical="center" wrapText="1"/>
    </xf>
    <xf numFmtId="44" fontId="10" fillId="54" borderId="87" xfId="1059" applyFont="1" applyFill="1" applyBorder="1" applyAlignment="1">
      <alignment horizontal="right" vertical="center" wrapText="1"/>
    </xf>
    <xf numFmtId="44" fontId="10" fillId="54" borderId="86" xfId="0" applyNumberFormat="1" applyFont="1" applyFill="1" applyBorder="1" applyAlignment="1">
      <alignment horizontal="right" vertical="center" wrapText="1"/>
    </xf>
    <xf numFmtId="10" fontId="9" fillId="10" borderId="0" xfId="1060" applyNumberFormat="1" applyFont="1" applyFill="1" applyAlignment="1">
      <alignment horizontal="center" vertical="center" wrapText="1"/>
    </xf>
    <xf numFmtId="10" fontId="9" fillId="10" borderId="0" xfId="1060" applyNumberFormat="1" applyFont="1" applyFill="1" applyAlignment="1">
      <alignment horizontal="center" vertical="top" wrapText="1"/>
    </xf>
    <xf numFmtId="44" fontId="9" fillId="10" borderId="0" xfId="1059" applyFont="1" applyFill="1" applyAlignment="1">
      <alignment horizontal="right" vertical="top" wrapText="1"/>
    </xf>
    <xf numFmtId="44" fontId="9" fillId="10" borderId="0" xfId="0" applyNumberFormat="1" applyFont="1" applyFill="1" applyAlignment="1">
      <alignment horizontal="right" vertical="top" wrapText="1"/>
    </xf>
    <xf numFmtId="10" fontId="0" fillId="0" borderId="0" xfId="0" applyNumberFormat="1"/>
    <xf numFmtId="0" fontId="11" fillId="9" borderId="0" xfId="0" applyFont="1" applyFill="1" applyAlignment="1">
      <alignment vertical="top" wrapText="1"/>
    </xf>
    <xf numFmtId="166" fontId="18" fillId="0" borderId="11" xfId="2" applyNumberFormat="1" applyFont="1" applyBorder="1"/>
    <xf numFmtId="0" fontId="13" fillId="10" borderId="0" xfId="0" applyFont="1" applyFill="1" applyAlignment="1">
      <alignment horizontal="right" vertical="top" wrapText="1"/>
    </xf>
    <xf numFmtId="4" fontId="13" fillId="10" borderId="0" xfId="0" applyNumberFormat="1" applyFont="1" applyFill="1" applyAlignment="1">
      <alignment horizontal="right" vertical="top" wrapText="1"/>
    </xf>
    <xf numFmtId="0" fontId="10" fillId="10" borderId="0" xfId="0" applyFont="1" applyFill="1" applyAlignment="1">
      <alignment horizontal="left" vertical="top" wrapText="1"/>
    </xf>
    <xf numFmtId="0" fontId="10" fillId="10" borderId="0" xfId="0" applyFont="1" applyFill="1" applyAlignment="1">
      <alignment horizontal="right" vertical="top" wrapText="1"/>
    </xf>
    <xf numFmtId="0" fontId="10" fillId="10" borderId="0" xfId="0" applyFont="1" applyFill="1" applyAlignment="1">
      <alignment horizontal="center" vertical="top" wrapText="1"/>
    </xf>
    <xf numFmtId="165" fontId="10" fillId="10" borderId="0" xfId="0" applyNumberFormat="1" applyFont="1" applyFill="1" applyAlignment="1">
      <alignment horizontal="right" vertical="top" wrapText="1"/>
    </xf>
    <xf numFmtId="4" fontId="10" fillId="10" borderId="0" xfId="0" applyNumberFormat="1" applyFont="1" applyFill="1" applyAlignment="1">
      <alignment horizontal="right" vertical="top" wrapText="1"/>
    </xf>
    <xf numFmtId="3" fontId="4" fillId="10" borderId="5" xfId="0" applyNumberFormat="1" applyFont="1" applyFill="1" applyBorder="1" applyAlignment="1">
      <alignment horizontal="left" vertical="top" wrapText="1"/>
    </xf>
    <xf numFmtId="0" fontId="11" fillId="7" borderId="5" xfId="0" applyFont="1" applyFill="1" applyBorder="1" applyAlignment="1">
      <alignment vertical="top" wrapText="1"/>
    </xf>
    <xf numFmtId="0" fontId="9" fillId="0" borderId="0" xfId="0" applyFont="1" applyAlignment="1">
      <alignment horizontal="right" vertical="top" wrapText="1"/>
    </xf>
    <xf numFmtId="0" fontId="11" fillId="0" borderId="0" xfId="0" applyFont="1" applyAlignment="1">
      <alignment horizontal="left" vertical="top" wrapText="1"/>
    </xf>
    <xf numFmtId="0" fontId="14" fillId="0" borderId="0" xfId="0" applyFont="1" applyAlignment="1">
      <alignment horizontal="left" vertical="top" wrapText="1"/>
    </xf>
    <xf numFmtId="0" fontId="14" fillId="0" borderId="0" xfId="0" applyFont="1" applyAlignment="1">
      <alignment horizontal="right" vertical="top" wrapText="1"/>
    </xf>
    <xf numFmtId="4" fontId="14" fillId="0" borderId="0" xfId="0" applyNumberFormat="1" applyFont="1" applyAlignment="1">
      <alignment horizontal="right" vertical="top" wrapText="1"/>
    </xf>
    <xf numFmtId="0" fontId="9" fillId="0" borderId="0" xfId="0" applyFont="1" applyAlignment="1">
      <alignment horizontal="centerContinuous" vertical="top" wrapText="1"/>
    </xf>
    <xf numFmtId="0" fontId="11" fillId="0" borderId="0" xfId="0" applyFont="1" applyAlignment="1">
      <alignment horizontal="centerContinuous" vertical="top" wrapText="1"/>
    </xf>
    <xf numFmtId="0" fontId="14" fillId="0" borderId="0" xfId="0" applyFont="1" applyAlignment="1">
      <alignment horizontal="centerContinuous" vertical="top" wrapText="1"/>
    </xf>
    <xf numFmtId="4" fontId="14" fillId="0" borderId="0" xfId="0" applyNumberFormat="1" applyFont="1" applyAlignment="1">
      <alignment horizontal="centerContinuous" vertical="top" wrapText="1"/>
    </xf>
    <xf numFmtId="0" fontId="0" fillId="0" borderId="0" xfId="0" applyAlignment="1">
      <alignment horizontal="centerContinuous" vertical="center"/>
    </xf>
    <xf numFmtId="3" fontId="0" fillId="0" borderId="0" xfId="0" applyNumberFormat="1" applyAlignment="1">
      <alignment horizontal="centerContinuous" vertical="center"/>
    </xf>
    <xf numFmtId="0" fontId="0" fillId="0" borderId="0" xfId="0" applyAlignment="1">
      <alignment horizontal="centerContinuous"/>
    </xf>
    <xf numFmtId="0" fontId="60" fillId="0" borderId="0" xfId="0" applyFont="1" applyAlignment="1">
      <alignment horizontal="centerContinuous"/>
    </xf>
    <xf numFmtId="0" fontId="16" fillId="0" borderId="0" xfId="2" applyAlignment="1">
      <alignment horizontal="centerContinuous"/>
    </xf>
    <xf numFmtId="0" fontId="64" fillId="0" borderId="0" xfId="1061" applyFont="1" applyAlignment="1">
      <alignment horizontal="center" vertical="center"/>
    </xf>
    <xf numFmtId="0" fontId="65" fillId="0" borderId="0" xfId="1061" applyFont="1" applyAlignment="1">
      <alignment vertical="center"/>
    </xf>
    <xf numFmtId="0" fontId="67" fillId="55" borderId="0" xfId="1061" applyFont="1" applyFill="1" applyAlignment="1">
      <alignment vertical="center"/>
    </xf>
    <xf numFmtId="0" fontId="67" fillId="55" borderId="0" xfId="1061" applyFont="1" applyFill="1" applyAlignment="1">
      <alignment horizontal="right" vertical="center"/>
    </xf>
    <xf numFmtId="0" fontId="68" fillId="0" borderId="94" xfId="1061" applyFont="1" applyBorder="1" applyAlignment="1">
      <alignment horizontal="center" vertical="center"/>
    </xf>
    <xf numFmtId="0" fontId="68" fillId="0" borderId="94" xfId="1061" applyFont="1" applyBorder="1" applyAlignment="1">
      <alignment horizontal="center" vertical="center" wrapText="1"/>
    </xf>
    <xf numFmtId="0" fontId="65" fillId="0" borderId="94" xfId="1061" applyFont="1" applyBorder="1" applyAlignment="1">
      <alignment horizontal="center" vertical="center"/>
    </xf>
    <xf numFmtId="0" fontId="65" fillId="0" borderId="94" xfId="1061" applyFont="1" applyBorder="1" applyAlignment="1">
      <alignment vertical="center"/>
    </xf>
    <xf numFmtId="10" fontId="65" fillId="0" borderId="94" xfId="1063" applyNumberFormat="1" applyFont="1" applyBorder="1" applyAlignment="1">
      <alignment horizontal="center" vertical="center"/>
    </xf>
    <xf numFmtId="0" fontId="65" fillId="58" borderId="94" xfId="1061" applyFont="1" applyFill="1" applyBorder="1" applyAlignment="1">
      <alignment horizontal="center" vertical="center"/>
    </xf>
    <xf numFmtId="0" fontId="65" fillId="58" borderId="94" xfId="1061" applyFont="1" applyFill="1" applyBorder="1" applyAlignment="1">
      <alignment vertical="center"/>
    </xf>
    <xf numFmtId="10" fontId="65" fillId="58" borderId="94" xfId="1063" applyNumberFormat="1" applyFont="1" applyFill="1" applyBorder="1" applyAlignment="1">
      <alignment horizontal="center" vertical="center"/>
    </xf>
    <xf numFmtId="0" fontId="68" fillId="58" borderId="94" xfId="1061" applyFont="1" applyFill="1" applyBorder="1" applyAlignment="1">
      <alignment horizontal="center" vertical="center"/>
    </xf>
    <xf numFmtId="10" fontId="68" fillId="58" borderId="94" xfId="1061" applyNumberFormat="1" applyFont="1" applyFill="1" applyBorder="1" applyAlignment="1">
      <alignment horizontal="center" vertical="center"/>
    </xf>
    <xf numFmtId="10" fontId="65" fillId="0" borderId="94" xfId="1061" applyNumberFormat="1" applyFont="1" applyBorder="1" applyAlignment="1">
      <alignment horizontal="center" vertical="center"/>
    </xf>
    <xf numFmtId="10" fontId="65" fillId="58" borderId="94" xfId="1061" applyNumberFormat="1" applyFont="1" applyFill="1" applyBorder="1" applyAlignment="1">
      <alignment horizontal="center" vertical="center"/>
    </xf>
    <xf numFmtId="10" fontId="68" fillId="0" borderId="94" xfId="1061" applyNumberFormat="1" applyFont="1" applyBorder="1" applyAlignment="1">
      <alignment horizontal="center" vertical="center"/>
    </xf>
    <xf numFmtId="0" fontId="65" fillId="0" borderId="94" xfId="1061" applyFont="1" applyBorder="1" applyAlignment="1">
      <alignment vertical="center" wrapText="1"/>
    </xf>
    <xf numFmtId="10" fontId="67" fillId="57" borderId="94" xfId="1062" applyNumberFormat="1" applyFont="1" applyFill="1" applyBorder="1" applyAlignment="1">
      <alignment horizontal="center" vertical="center"/>
    </xf>
    <xf numFmtId="0" fontId="64" fillId="0" borderId="0" xfId="1061" applyFont="1" applyAlignment="1">
      <alignment vertical="center"/>
    </xf>
    <xf numFmtId="0" fontId="68" fillId="0" borderId="95" xfId="1061" applyFont="1" applyBorder="1" applyAlignment="1">
      <alignment horizontal="center" vertical="center"/>
    </xf>
    <xf numFmtId="0" fontId="67" fillId="55" borderId="95" xfId="1061" applyFont="1" applyFill="1" applyBorder="1" applyAlignment="1">
      <alignment horizontal="center" vertical="center"/>
    </xf>
    <xf numFmtId="0" fontId="68" fillId="0" borderId="95" xfId="1061" applyFont="1" applyBorder="1" applyAlignment="1">
      <alignment horizontal="center" vertical="center" wrapText="1"/>
    </xf>
    <xf numFmtId="0" fontId="65" fillId="0" borderId="95" xfId="1061" applyFont="1" applyBorder="1" applyAlignment="1">
      <alignment horizontal="center" vertical="center"/>
    </xf>
    <xf numFmtId="0" fontId="65" fillId="0" borderId="95" xfId="1061" applyFont="1" applyBorder="1" applyAlignment="1">
      <alignment vertical="center"/>
    </xf>
    <xf numFmtId="10" fontId="65" fillId="0" borderId="95" xfId="1063" applyNumberFormat="1" applyFont="1" applyBorder="1" applyAlignment="1">
      <alignment horizontal="center" vertical="center"/>
    </xf>
    <xf numFmtId="0" fontId="65" fillId="60" borderId="95" xfId="1061" applyFont="1" applyFill="1" applyBorder="1" applyAlignment="1">
      <alignment horizontal="center" vertical="center"/>
    </xf>
    <xf numFmtId="0" fontId="65" fillId="60" borderId="95" xfId="1061" applyFont="1" applyFill="1" applyBorder="1" applyAlignment="1">
      <alignment vertical="center"/>
    </xf>
    <xf numFmtId="10" fontId="65" fillId="60" borderId="95" xfId="1063" applyNumberFormat="1" applyFont="1" applyFill="1" applyBorder="1" applyAlignment="1">
      <alignment horizontal="center" vertical="center"/>
    </xf>
    <xf numFmtId="0" fontId="65" fillId="0" borderId="95" xfId="1061" applyFont="1" applyBorder="1" applyAlignment="1">
      <alignment vertical="center" wrapText="1"/>
    </xf>
    <xf numFmtId="10" fontId="68" fillId="0" borderId="95" xfId="1061" applyNumberFormat="1" applyFont="1" applyBorder="1" applyAlignment="1">
      <alignment horizontal="center" vertical="center"/>
    </xf>
    <xf numFmtId="10" fontId="65" fillId="0" borderId="95" xfId="1061" applyNumberFormat="1" applyFont="1" applyBorder="1" applyAlignment="1">
      <alignment horizontal="center" vertical="center"/>
    </xf>
    <xf numFmtId="10" fontId="65" fillId="60" borderId="95" xfId="1061" applyNumberFormat="1" applyFont="1" applyFill="1" applyBorder="1" applyAlignment="1">
      <alignment horizontal="center" vertical="center"/>
    </xf>
    <xf numFmtId="0" fontId="68" fillId="60" borderId="95" xfId="1061" applyFont="1" applyFill="1" applyBorder="1" applyAlignment="1">
      <alignment horizontal="center" vertical="center"/>
    </xf>
    <xf numFmtId="10" fontId="68" fillId="60" borderId="95" xfId="1061" applyNumberFormat="1" applyFont="1" applyFill="1" applyBorder="1" applyAlignment="1">
      <alignment horizontal="center" vertical="center"/>
    </xf>
    <xf numFmtId="0" fontId="65" fillId="60" borderId="95" xfId="1061" applyFont="1" applyFill="1" applyBorder="1" applyAlignment="1">
      <alignment vertical="center" wrapText="1"/>
    </xf>
    <xf numFmtId="10" fontId="67" fillId="59" borderId="95" xfId="1062" applyNumberFormat="1" applyFont="1" applyFill="1" applyBorder="1" applyAlignment="1">
      <alignment horizontal="center" vertical="center"/>
    </xf>
    <xf numFmtId="0" fontId="65" fillId="0" borderId="0" xfId="1061" applyFont="1" applyAlignment="1">
      <alignment horizontal="centerContinuous" vertical="center"/>
    </xf>
    <xf numFmtId="0" fontId="69" fillId="0" borderId="0" xfId="0" applyFont="1" applyAlignment="1">
      <alignment horizontal="centerContinuous" vertical="top" wrapText="1"/>
    </xf>
    <xf numFmtId="0" fontId="70" fillId="0" borderId="0" xfId="0" applyFont="1" applyAlignment="1">
      <alignment horizontal="centerContinuous"/>
    </xf>
    <xf numFmtId="0" fontId="70" fillId="0" borderId="0" xfId="0" applyFont="1"/>
    <xf numFmtId="0" fontId="70" fillId="0" borderId="0" xfId="0" applyFont="1" applyAlignment="1">
      <alignment horizontal="centerContinuous" vertical="center"/>
    </xf>
    <xf numFmtId="0" fontId="4" fillId="11" borderId="0" xfId="0" applyFont="1" applyFill="1" applyAlignment="1">
      <alignment horizontal="center" vertical="center" wrapText="1"/>
    </xf>
    <xf numFmtId="0" fontId="15" fillId="10" borderId="0" xfId="0" applyFont="1" applyFill="1" applyAlignment="1">
      <alignment horizontal="right" vertical="center" wrapText="1"/>
    </xf>
    <xf numFmtId="0" fontId="4" fillId="11" borderId="70" xfId="0" applyFont="1" applyFill="1" applyBorder="1" applyAlignment="1">
      <alignment horizontal="center" wrapText="1"/>
    </xf>
    <xf numFmtId="0" fontId="9" fillId="8" borderId="0" xfId="0" applyFont="1" applyFill="1" applyAlignment="1">
      <alignment horizontal="left" vertical="top" wrapText="1"/>
    </xf>
    <xf numFmtId="0" fontId="10" fillId="10" borderId="5" xfId="0" applyFont="1" applyFill="1" applyBorder="1" applyAlignment="1">
      <alignment horizontal="left" vertical="top" wrapText="1"/>
    </xf>
    <xf numFmtId="0" fontId="11" fillId="7" borderId="5" xfId="0" applyFont="1" applyFill="1" applyBorder="1" applyAlignment="1">
      <alignment horizontal="left" vertical="top" wrapText="1"/>
    </xf>
    <xf numFmtId="0" fontId="9" fillId="10" borderId="0" xfId="0" applyFont="1" applyFill="1" applyAlignment="1">
      <alignment horizontal="left" vertical="top" wrapText="1"/>
    </xf>
    <xf numFmtId="0" fontId="4" fillId="10" borderId="5" xfId="0" applyFont="1" applyFill="1" applyBorder="1" applyAlignment="1">
      <alignment horizontal="left" vertical="top" wrapText="1"/>
    </xf>
    <xf numFmtId="0" fontId="11" fillId="10" borderId="0" xfId="0" applyFont="1" applyFill="1" applyAlignment="1">
      <alignment horizontal="right" vertical="top" wrapText="1"/>
    </xf>
    <xf numFmtId="0" fontId="8" fillId="54" borderId="5" xfId="0" applyFont="1" applyFill="1" applyBorder="1" applyAlignment="1">
      <alignment horizontal="left" vertical="top" wrapText="1"/>
    </xf>
    <xf numFmtId="0" fontId="11" fillId="6" borderId="5" xfId="0" applyFont="1" applyFill="1" applyBorder="1" applyAlignment="1">
      <alignment horizontal="left" vertical="top" wrapText="1"/>
    </xf>
    <xf numFmtId="0" fontId="4" fillId="10" borderId="5" xfId="0" applyFont="1" applyFill="1" applyBorder="1" applyAlignment="1">
      <alignment horizontal="center" vertical="top" wrapText="1"/>
    </xf>
    <xf numFmtId="0" fontId="4" fillId="10" borderId="5" xfId="0" applyFont="1" applyFill="1" applyBorder="1" applyAlignment="1">
      <alignment horizontal="right" vertical="top" wrapText="1"/>
    </xf>
    <xf numFmtId="0" fontId="9" fillId="10" borderId="0" xfId="0" applyFont="1" applyFill="1" applyAlignment="1">
      <alignment horizontal="right" vertical="top" wrapText="1"/>
    </xf>
    <xf numFmtId="180" fontId="11" fillId="6" borderId="5" xfId="0" applyNumberFormat="1" applyFont="1" applyFill="1" applyBorder="1" applyAlignment="1">
      <alignment horizontal="right" vertical="top" wrapText="1"/>
    </xf>
    <xf numFmtId="180" fontId="11" fillId="7" borderId="5" xfId="0" applyNumberFormat="1" applyFont="1" applyFill="1" applyBorder="1" applyAlignment="1">
      <alignment horizontal="right" vertical="top" wrapText="1"/>
    </xf>
    <xf numFmtId="0" fontId="13" fillId="10" borderId="0" xfId="0" applyFont="1" applyFill="1" applyAlignment="1">
      <alignment horizontal="right" vertical="top" wrapText="1"/>
    </xf>
    <xf numFmtId="0" fontId="9" fillId="10" borderId="0" xfId="0" applyFont="1" applyFill="1" applyAlignment="1">
      <alignment horizontal="center" vertical="top" wrapText="1"/>
    </xf>
    <xf numFmtId="0" fontId="18" fillId="12" borderId="55" xfId="2" applyFont="1" applyFill="1" applyBorder="1" applyAlignment="1">
      <alignment horizontal="center"/>
    </xf>
    <xf numFmtId="0" fontId="18" fillId="12" borderId="67" xfId="2" applyFont="1" applyFill="1" applyBorder="1" applyAlignment="1">
      <alignment horizontal="center"/>
    </xf>
    <xf numFmtId="0" fontId="18" fillId="12" borderId="68" xfId="2" applyFont="1" applyFill="1" applyBorder="1" applyAlignment="1">
      <alignment horizontal="center"/>
    </xf>
    <xf numFmtId="0" fontId="18" fillId="12" borderId="69" xfId="2" applyFont="1" applyFill="1" applyBorder="1" applyAlignment="1">
      <alignment horizontal="center"/>
    </xf>
    <xf numFmtId="0" fontId="18" fillId="0" borderId="13" xfId="2" applyFont="1" applyBorder="1" applyAlignment="1">
      <alignment horizontal="center" vertical="center"/>
    </xf>
    <xf numFmtId="0" fontId="18" fillId="0" borderId="16" xfId="2" applyFont="1" applyBorder="1" applyAlignment="1">
      <alignment horizontal="center" vertical="center"/>
    </xf>
    <xf numFmtId="0" fontId="18" fillId="0" borderId="14" xfId="2" applyFont="1" applyBorder="1" applyAlignment="1">
      <alignment horizontal="center" vertical="center" wrapText="1"/>
    </xf>
    <xf numFmtId="0" fontId="18" fillId="0" borderId="0" xfId="2" applyFont="1" applyAlignment="1">
      <alignment horizontal="center" vertical="center" wrapText="1"/>
    </xf>
    <xf numFmtId="0" fontId="18" fillId="0" borderId="15" xfId="2" applyFont="1" applyBorder="1" applyAlignment="1">
      <alignment horizontal="center" vertical="center" wrapText="1"/>
    </xf>
    <xf numFmtId="0" fontId="18" fillId="0" borderId="17" xfId="2" applyFont="1" applyBorder="1" applyAlignment="1">
      <alignment horizontal="center" vertical="center" wrapText="1"/>
    </xf>
    <xf numFmtId="0" fontId="18" fillId="0" borderId="18" xfId="2" applyFont="1" applyBorder="1" applyAlignment="1">
      <alignment horizontal="center" vertical="center" wrapText="1"/>
    </xf>
    <xf numFmtId="0" fontId="18" fillId="0" borderId="19" xfId="2" applyFont="1" applyBorder="1" applyAlignment="1">
      <alignment horizontal="center" vertical="center" wrapText="1"/>
    </xf>
    <xf numFmtId="0" fontId="18" fillId="0" borderId="14" xfId="2" applyFont="1" applyBorder="1" applyAlignment="1">
      <alignment horizontal="center" vertical="center"/>
    </xf>
    <xf numFmtId="0" fontId="18" fillId="0" borderId="12" xfId="2" applyFont="1" applyBorder="1" applyAlignment="1">
      <alignment horizontal="center" vertical="center"/>
    </xf>
    <xf numFmtId="0" fontId="18" fillId="0" borderId="17" xfId="2" applyFont="1" applyBorder="1" applyAlignment="1">
      <alignment horizontal="center" vertical="center"/>
    </xf>
    <xf numFmtId="0" fontId="18" fillId="0" borderId="20" xfId="2" applyFont="1" applyBorder="1" applyAlignment="1">
      <alignment horizontal="center" vertical="center"/>
    </xf>
    <xf numFmtId="10" fontId="17" fillId="0" borderId="23" xfId="2" applyNumberFormat="1" applyFont="1" applyBorder="1" applyAlignment="1">
      <alignment horizontal="center" vertical="center"/>
    </xf>
    <xf numFmtId="10" fontId="17" fillId="0" borderId="24" xfId="2" applyNumberFormat="1" applyFont="1" applyBorder="1" applyAlignment="1">
      <alignment horizontal="center" vertical="center"/>
    </xf>
    <xf numFmtId="10" fontId="17" fillId="0" borderId="10" xfId="2" applyNumberFormat="1" applyFont="1" applyBorder="1" applyAlignment="1">
      <alignment horizontal="center" vertical="center"/>
    </xf>
    <xf numFmtId="10" fontId="17" fillId="0" borderId="28" xfId="2" applyNumberFormat="1" applyFont="1" applyBorder="1" applyAlignment="1">
      <alignment horizontal="center" vertical="center"/>
    </xf>
    <xf numFmtId="166" fontId="19" fillId="0" borderId="9" xfId="4" applyNumberFormat="1" applyFont="1" applyFill="1" applyBorder="1" applyAlignment="1">
      <alignment horizontal="center"/>
    </xf>
    <xf numFmtId="166" fontId="19" fillId="0" borderId="10" xfId="4" applyNumberFormat="1" applyFont="1" applyFill="1" applyBorder="1" applyAlignment="1">
      <alignment horizontal="center"/>
    </xf>
    <xf numFmtId="166" fontId="19" fillId="0" borderId="42" xfId="4" applyNumberFormat="1" applyFont="1" applyFill="1" applyBorder="1" applyAlignment="1">
      <alignment horizontal="center"/>
    </xf>
    <xf numFmtId="166" fontId="19" fillId="0" borderId="43" xfId="4" applyNumberFormat="1" applyFont="1" applyFill="1" applyBorder="1" applyAlignment="1">
      <alignment horizontal="center"/>
    </xf>
    <xf numFmtId="166" fontId="19" fillId="0" borderId="33" xfId="4" applyNumberFormat="1" applyFont="1" applyFill="1" applyBorder="1" applyAlignment="1">
      <alignment horizontal="center"/>
    </xf>
    <xf numFmtId="166" fontId="19" fillId="0" borderId="44" xfId="4" applyNumberFormat="1" applyFont="1" applyFill="1" applyBorder="1" applyAlignment="1">
      <alignment horizontal="center"/>
    </xf>
    <xf numFmtId="0" fontId="17" fillId="0" borderId="0" xfId="2" applyFont="1" applyAlignment="1">
      <alignment horizontal="left" vertical="top" wrapText="1"/>
    </xf>
    <xf numFmtId="0" fontId="18" fillId="0" borderId="46" xfId="2" applyFont="1" applyBorder="1" applyAlignment="1">
      <alignment horizontal="center"/>
    </xf>
    <xf numFmtId="0" fontId="18" fillId="0" borderId="47" xfId="2" applyFont="1" applyBorder="1" applyAlignment="1">
      <alignment horizontal="center"/>
    </xf>
    <xf numFmtId="0" fontId="18" fillId="0" borderId="48" xfId="2" applyFont="1" applyBorder="1" applyAlignment="1">
      <alignment horizontal="center"/>
    </xf>
    <xf numFmtId="10" fontId="17" fillId="0" borderId="33" xfId="2" applyNumberFormat="1" applyFont="1" applyBorder="1" applyAlignment="1">
      <alignment horizontal="center" vertical="center"/>
    </xf>
    <xf numFmtId="10" fontId="17" fillId="0" borderId="34" xfId="2" applyNumberFormat="1" applyFont="1" applyBorder="1" applyAlignment="1">
      <alignment horizontal="center" vertical="center"/>
    </xf>
    <xf numFmtId="10" fontId="17" fillId="0" borderId="37" xfId="2" applyNumberFormat="1" applyFont="1" applyBorder="1" applyAlignment="1">
      <alignment horizontal="center" vertical="center"/>
    </xf>
    <xf numFmtId="10" fontId="17" fillId="0" borderId="38" xfId="2" applyNumberFormat="1" applyFont="1" applyBorder="1" applyAlignment="1">
      <alignment horizontal="center" vertical="center"/>
    </xf>
    <xf numFmtId="10" fontId="17" fillId="0" borderId="39" xfId="2" applyNumberFormat="1" applyFont="1" applyBorder="1" applyAlignment="1">
      <alignment horizontal="center" vertical="center"/>
    </xf>
    <xf numFmtId="166" fontId="19" fillId="0" borderId="40" xfId="4" applyNumberFormat="1" applyFont="1" applyFill="1" applyBorder="1" applyAlignment="1">
      <alignment horizontal="center"/>
    </xf>
    <xf numFmtId="0" fontId="17" fillId="0" borderId="23" xfId="2" applyFont="1" applyBorder="1"/>
    <xf numFmtId="0" fontId="17" fillId="0" borderId="41" xfId="2" applyFont="1" applyBorder="1"/>
    <xf numFmtId="44" fontId="8" fillId="54" borderId="77" xfId="0" applyNumberFormat="1" applyFont="1" applyFill="1" applyBorder="1" applyAlignment="1">
      <alignment horizontal="center" vertical="center" wrapText="1"/>
    </xf>
    <xf numFmtId="44" fontId="8" fillId="54" borderId="6" xfId="0" applyNumberFormat="1" applyFont="1" applyFill="1" applyBorder="1" applyAlignment="1">
      <alignment horizontal="center" vertical="center" wrapText="1"/>
    </xf>
    <xf numFmtId="0" fontId="8" fillId="54" borderId="77" xfId="0" applyFont="1" applyFill="1" applyBorder="1" applyAlignment="1">
      <alignment horizontal="center" vertical="center" wrapText="1"/>
    </xf>
    <xf numFmtId="0" fontId="8" fillId="54" borderId="6" xfId="0" applyFont="1" applyFill="1" applyBorder="1" applyAlignment="1">
      <alignment horizontal="center" vertical="center" wrapText="1"/>
    </xf>
    <xf numFmtId="44" fontId="8" fillId="54" borderId="81" xfId="0" applyNumberFormat="1" applyFont="1" applyFill="1" applyBorder="1" applyAlignment="1">
      <alignment horizontal="center" vertical="center" wrapText="1"/>
    </xf>
    <xf numFmtId="44" fontId="8" fillId="54" borderId="93" xfId="0" applyNumberFormat="1" applyFont="1" applyFill="1" applyBorder="1" applyAlignment="1">
      <alignment horizontal="center" vertical="center" wrapText="1"/>
    </xf>
    <xf numFmtId="44" fontId="9" fillId="10" borderId="80" xfId="0" applyNumberFormat="1" applyFont="1" applyFill="1" applyBorder="1" applyAlignment="1">
      <alignment horizontal="center" vertical="center" wrapText="1"/>
    </xf>
    <xf numFmtId="0" fontId="9" fillId="10" borderId="80" xfId="0" applyFont="1" applyFill="1" applyBorder="1" applyAlignment="1">
      <alignment horizontal="center" vertical="center" wrapText="1"/>
    </xf>
    <xf numFmtId="0" fontId="9" fillId="10" borderId="0" xfId="0" applyFont="1" applyFill="1" applyAlignment="1">
      <alignment horizontal="center" vertical="center" wrapText="1"/>
    </xf>
    <xf numFmtId="0" fontId="8" fillId="54" borderId="77" xfId="0" applyFont="1" applyFill="1" applyBorder="1" applyAlignment="1">
      <alignment horizontal="left" vertical="center" wrapText="1"/>
    </xf>
    <xf numFmtId="0" fontId="8" fillId="54" borderId="6" xfId="0" applyFont="1" applyFill="1" applyBorder="1" applyAlignment="1">
      <alignment horizontal="left" vertical="center" wrapText="1"/>
    </xf>
    <xf numFmtId="0" fontId="8" fillId="54" borderId="78" xfId="0" applyFont="1" applyFill="1" applyBorder="1" applyAlignment="1">
      <alignment horizontal="center" vertical="center" wrapText="1"/>
    </xf>
    <xf numFmtId="0" fontId="8" fillId="54" borderId="0" xfId="0" applyFont="1" applyFill="1" applyAlignment="1">
      <alignment horizontal="center" vertical="center" wrapText="1"/>
    </xf>
    <xf numFmtId="0" fontId="8" fillId="54" borderId="82" xfId="0" applyFont="1" applyFill="1" applyBorder="1" applyAlignment="1">
      <alignment horizontal="left" vertical="center" wrapText="1"/>
    </xf>
    <xf numFmtId="0" fontId="8" fillId="54" borderId="83" xfId="0" applyFont="1" applyFill="1" applyBorder="1" applyAlignment="1">
      <alignment horizontal="left" vertical="center" wrapText="1"/>
    </xf>
    <xf numFmtId="44" fontId="8" fillId="54" borderId="92" xfId="0" applyNumberFormat="1" applyFont="1" applyFill="1" applyBorder="1" applyAlignment="1">
      <alignment horizontal="center" vertical="center" wrapText="1"/>
    </xf>
    <xf numFmtId="0" fontId="9" fillId="10" borderId="79" xfId="0" applyFont="1" applyFill="1" applyBorder="1" applyAlignment="1">
      <alignment horizontal="left" vertical="top" wrapText="1"/>
    </xf>
    <xf numFmtId="0" fontId="4" fillId="0" borderId="71" xfId="0" applyFont="1" applyBorder="1" applyAlignment="1">
      <alignment horizontal="center" vertical="center" wrapText="1"/>
    </xf>
    <xf numFmtId="0" fontId="4" fillId="0" borderId="72" xfId="0" applyFont="1" applyBorder="1" applyAlignment="1">
      <alignment horizontal="center" vertical="center" wrapText="1"/>
    </xf>
    <xf numFmtId="0" fontId="4" fillId="0" borderId="73" xfId="0" applyFont="1" applyBorder="1" applyAlignment="1">
      <alignment horizontal="center" vertical="center" wrapText="1"/>
    </xf>
    <xf numFmtId="0" fontId="4" fillId="10" borderId="74" xfId="0" applyFont="1" applyFill="1" applyBorder="1" applyAlignment="1">
      <alignment horizontal="center" vertical="center" wrapText="1"/>
    </xf>
    <xf numFmtId="0" fontId="4" fillId="10" borderId="75" xfId="0" applyFont="1" applyFill="1" applyBorder="1" applyAlignment="1">
      <alignment horizontal="center" vertical="center" wrapText="1"/>
    </xf>
    <xf numFmtId="0" fontId="8" fillId="54" borderId="76" xfId="0" applyFont="1" applyFill="1" applyBorder="1" applyAlignment="1">
      <alignment horizontal="center" vertical="center" wrapText="1"/>
    </xf>
    <xf numFmtId="0" fontId="8" fillId="54" borderId="76" xfId="0" applyFont="1" applyFill="1" applyBorder="1" applyAlignment="1">
      <alignment horizontal="left" vertical="center" wrapText="1"/>
    </xf>
    <xf numFmtId="0" fontId="65" fillId="0" borderId="0" xfId="1061" applyFont="1" applyAlignment="1">
      <alignment horizontal="left" vertical="center" wrapText="1"/>
    </xf>
    <xf numFmtId="0" fontId="64" fillId="0" borderId="0" xfId="1061" applyFont="1" applyAlignment="1">
      <alignment horizontal="center" vertical="center"/>
    </xf>
    <xf numFmtId="0" fontId="66" fillId="0" borderId="0" xfId="1061" applyFont="1" applyAlignment="1">
      <alignment horizontal="center"/>
    </xf>
    <xf numFmtId="0" fontId="67" fillId="57" borderId="94" xfId="1062" applyFont="1" applyFill="1" applyBorder="1" applyAlignment="1">
      <alignment horizontal="center" vertical="center"/>
    </xf>
    <xf numFmtId="0" fontId="68" fillId="0" borderId="94" xfId="1061" applyFont="1" applyBorder="1" applyAlignment="1">
      <alignment horizontal="center" vertical="center"/>
    </xf>
    <xf numFmtId="0" fontId="67" fillId="55" borderId="94" xfId="1061" applyFont="1" applyFill="1" applyBorder="1" applyAlignment="1">
      <alignment horizontal="center" vertical="center"/>
    </xf>
    <xf numFmtId="0" fontId="67" fillId="59" borderId="95" xfId="1062" applyFont="1" applyFill="1" applyBorder="1" applyAlignment="1">
      <alignment horizontal="center" vertical="center"/>
    </xf>
    <xf numFmtId="0" fontId="68" fillId="0" borderId="95" xfId="1061" applyFont="1" applyBorder="1" applyAlignment="1">
      <alignment horizontal="center" vertical="center"/>
    </xf>
  </cellXfs>
  <cellStyles count="1064">
    <cellStyle name="12" xfId="5"/>
    <cellStyle name="20% - Ênfase1 2" xfId="6"/>
    <cellStyle name="20% - Ênfase1 2 2" xfId="7"/>
    <cellStyle name="20% - Ênfase1 2 3" xfId="8"/>
    <cellStyle name="20% - Ênfase1 2 4" xfId="9"/>
    <cellStyle name="20% - Ênfase1 2 5" xfId="10"/>
    <cellStyle name="20% - Ênfase1 3" xfId="11"/>
    <cellStyle name="20% - Ênfase1 3 2" xfId="12"/>
    <cellStyle name="20% - Ênfase1 4" xfId="13"/>
    <cellStyle name="20% - Ênfase1 4 2" xfId="14"/>
    <cellStyle name="20% - Ênfase1 5" xfId="15"/>
    <cellStyle name="20% - Ênfase1 5 2" xfId="16"/>
    <cellStyle name="20% - Ênfase1 6" xfId="17"/>
    <cellStyle name="20% - Ênfase2 2" xfId="18"/>
    <cellStyle name="20% - Ênfase2 2 2" xfId="19"/>
    <cellStyle name="20% - Ênfase2 2 3" xfId="20"/>
    <cellStyle name="20% - Ênfase2 2 4" xfId="21"/>
    <cellStyle name="20% - Ênfase2 2 5" xfId="22"/>
    <cellStyle name="20% - Ênfase2 3" xfId="23"/>
    <cellStyle name="20% - Ênfase2 3 2" xfId="24"/>
    <cellStyle name="20% - Ênfase2 4" xfId="25"/>
    <cellStyle name="20% - Ênfase2 4 2" xfId="26"/>
    <cellStyle name="20% - Ênfase2 5" xfId="27"/>
    <cellStyle name="20% - Ênfase2 5 2" xfId="28"/>
    <cellStyle name="20% - Ênfase2 6" xfId="29"/>
    <cellStyle name="20% - Ênfase3 2" xfId="30"/>
    <cellStyle name="20% - Ênfase3 2 2" xfId="31"/>
    <cellStyle name="20% - Ênfase3 2 3" xfId="32"/>
    <cellStyle name="20% - Ênfase3 2 4" xfId="33"/>
    <cellStyle name="20% - Ênfase3 2 5" xfId="34"/>
    <cellStyle name="20% - Ênfase3 3" xfId="35"/>
    <cellStyle name="20% - Ênfase3 3 2" xfId="36"/>
    <cellStyle name="20% - Ênfase3 4" xfId="37"/>
    <cellStyle name="20% - Ênfase3 4 2" xfId="38"/>
    <cellStyle name="20% - Ênfase3 5" xfId="39"/>
    <cellStyle name="20% - Ênfase3 5 2" xfId="40"/>
    <cellStyle name="20% - Ênfase3 6" xfId="41"/>
    <cellStyle name="20% - Ênfase4 2" xfId="42"/>
    <cellStyle name="20% - Ênfase4 2 2" xfId="43"/>
    <cellStyle name="20% - Ênfase4 2 3" xfId="44"/>
    <cellStyle name="20% - Ênfase4 2 4" xfId="45"/>
    <cellStyle name="20% - Ênfase4 2 5" xfId="46"/>
    <cellStyle name="20% - Ênfase4 3" xfId="47"/>
    <cellStyle name="20% - Ênfase4 3 2" xfId="48"/>
    <cellStyle name="20% - Ênfase4 4" xfId="49"/>
    <cellStyle name="20% - Ênfase4 4 2" xfId="50"/>
    <cellStyle name="20% - Ênfase4 5" xfId="51"/>
    <cellStyle name="20% - Ênfase4 5 2" xfId="52"/>
    <cellStyle name="20% - Ênfase4 6" xfId="53"/>
    <cellStyle name="20% - Ênfase5 2" xfId="54"/>
    <cellStyle name="20% - Ênfase5 2 2" xfId="55"/>
    <cellStyle name="20% - Ênfase5 2 3" xfId="56"/>
    <cellStyle name="20% - Ênfase5 2 4" xfId="57"/>
    <cellStyle name="20% - Ênfase5 2 5" xfId="58"/>
    <cellStyle name="20% - Ênfase5 3" xfId="59"/>
    <cellStyle name="20% - Ênfase5 3 2" xfId="60"/>
    <cellStyle name="20% - Ênfase5 4" xfId="61"/>
    <cellStyle name="20% - Ênfase5 4 2" xfId="62"/>
    <cellStyle name="20% - Ênfase5 5" xfId="63"/>
    <cellStyle name="20% - Ênfase5 5 2" xfId="64"/>
    <cellStyle name="20% - Ênfase5 6" xfId="65"/>
    <cellStyle name="20% - Ênfase6 2" xfId="66"/>
    <cellStyle name="20% - Ênfase6 2 2" xfId="67"/>
    <cellStyle name="20% - Ênfase6 2 3" xfId="68"/>
    <cellStyle name="20% - Ênfase6 2 4" xfId="69"/>
    <cellStyle name="20% - Ênfase6 2 5" xfId="70"/>
    <cellStyle name="20% - Ênfase6 3" xfId="71"/>
    <cellStyle name="20% - Ênfase6 3 2" xfId="72"/>
    <cellStyle name="20% - Ênfase6 4" xfId="73"/>
    <cellStyle name="20% - Ênfase6 4 2" xfId="74"/>
    <cellStyle name="20% - Ênfase6 5" xfId="75"/>
    <cellStyle name="20% - Ênfase6 5 2" xfId="76"/>
    <cellStyle name="20% - Ênfase6 6" xfId="77"/>
    <cellStyle name="40% - Ênfase1 2" xfId="78"/>
    <cellStyle name="40% - Ênfase1 2 2" xfId="79"/>
    <cellStyle name="40% - Ênfase1 2 3" xfId="80"/>
    <cellStyle name="40% - Ênfase1 2 4" xfId="81"/>
    <cellStyle name="40% - Ênfase1 2 5" xfId="82"/>
    <cellStyle name="40% - Ênfase1 3" xfId="83"/>
    <cellStyle name="40% - Ênfase1 3 2" xfId="84"/>
    <cellStyle name="40% - Ênfase1 4" xfId="85"/>
    <cellStyle name="40% - Ênfase1 4 2" xfId="86"/>
    <cellStyle name="40% - Ênfase1 5" xfId="87"/>
    <cellStyle name="40% - Ênfase1 5 2" xfId="88"/>
    <cellStyle name="40% - Ênfase1 6" xfId="89"/>
    <cellStyle name="40% - Ênfase2 2" xfId="90"/>
    <cellStyle name="40% - Ênfase2 2 2" xfId="91"/>
    <cellStyle name="40% - Ênfase2 2 3" xfId="92"/>
    <cellStyle name="40% - Ênfase2 2 4" xfId="93"/>
    <cellStyle name="40% - Ênfase2 2 5" xfId="94"/>
    <cellStyle name="40% - Ênfase2 3" xfId="95"/>
    <cellStyle name="40% - Ênfase2 3 2" xfId="96"/>
    <cellStyle name="40% - Ênfase2 4" xfId="97"/>
    <cellStyle name="40% - Ênfase2 4 2" xfId="98"/>
    <cellStyle name="40% - Ênfase2 5" xfId="99"/>
    <cellStyle name="40% - Ênfase2 5 2" xfId="100"/>
    <cellStyle name="40% - Ênfase2 6" xfId="101"/>
    <cellStyle name="40% - Ênfase3 2" xfId="102"/>
    <cellStyle name="40% - Ênfase3 2 2" xfId="103"/>
    <cellStyle name="40% - Ênfase3 2 3" xfId="104"/>
    <cellStyle name="40% - Ênfase3 2 4" xfId="105"/>
    <cellStyle name="40% - Ênfase3 2 5" xfId="106"/>
    <cellStyle name="40% - Ênfase3 3" xfId="107"/>
    <cellStyle name="40% - Ênfase3 3 2" xfId="108"/>
    <cellStyle name="40% - Ênfase3 4" xfId="109"/>
    <cellStyle name="40% - Ênfase3 4 2" xfId="110"/>
    <cellStyle name="40% - Ênfase3 5" xfId="111"/>
    <cellStyle name="40% - Ênfase3 5 2" xfId="112"/>
    <cellStyle name="40% - Ênfase3 6" xfId="113"/>
    <cellStyle name="40% - Ênfase4 2" xfId="114"/>
    <cellStyle name="40% - Ênfase4 2 2" xfId="115"/>
    <cellStyle name="40% - Ênfase4 2 3" xfId="116"/>
    <cellStyle name="40% - Ênfase4 2 4" xfId="117"/>
    <cellStyle name="40% - Ênfase4 2 5" xfId="118"/>
    <cellStyle name="40% - Ênfase4 3" xfId="119"/>
    <cellStyle name="40% - Ênfase4 3 2" xfId="120"/>
    <cellStyle name="40% - Ênfase4 4" xfId="121"/>
    <cellStyle name="40% - Ênfase4 4 2" xfId="122"/>
    <cellStyle name="40% - Ênfase4 5" xfId="123"/>
    <cellStyle name="40% - Ênfase4 5 2" xfId="124"/>
    <cellStyle name="40% - Ênfase4 6" xfId="125"/>
    <cellStyle name="40% - Ênfase5 2" xfId="126"/>
    <cellStyle name="40% - Ênfase5 2 2" xfId="127"/>
    <cellStyle name="40% - Ênfase5 2 3" xfId="128"/>
    <cellStyle name="40% - Ênfase5 2 4" xfId="129"/>
    <cellStyle name="40% - Ênfase5 2 5" xfId="130"/>
    <cellStyle name="40% - Ênfase5 3" xfId="131"/>
    <cellStyle name="40% - Ênfase5 3 2" xfId="132"/>
    <cellStyle name="40% - Ênfase5 4" xfId="133"/>
    <cellStyle name="40% - Ênfase5 4 2" xfId="134"/>
    <cellStyle name="40% - Ênfase5 5" xfId="135"/>
    <cellStyle name="40% - Ênfase5 5 2" xfId="136"/>
    <cellStyle name="40% - Ênfase5 6" xfId="137"/>
    <cellStyle name="40% - Ênfase6 2" xfId="138"/>
    <cellStyle name="40% - Ênfase6 2 2" xfId="139"/>
    <cellStyle name="40% - Ênfase6 2 3" xfId="140"/>
    <cellStyle name="40% - Ênfase6 2 4" xfId="141"/>
    <cellStyle name="40% - Ênfase6 2 5" xfId="142"/>
    <cellStyle name="40% - Ênfase6 3" xfId="143"/>
    <cellStyle name="40% - Ênfase6 3 2" xfId="144"/>
    <cellStyle name="40% - Ênfase6 4" xfId="145"/>
    <cellStyle name="40% - Ênfase6 4 2" xfId="146"/>
    <cellStyle name="40% - Ênfase6 5" xfId="147"/>
    <cellStyle name="40% - Ênfase6 5 2" xfId="148"/>
    <cellStyle name="40% - Ênfase6 6" xfId="149"/>
    <cellStyle name="60% - Ênfase1 2" xfId="150"/>
    <cellStyle name="60% - Ênfase1 3" xfId="151"/>
    <cellStyle name="60% - Ênfase1 4" xfId="152"/>
    <cellStyle name="60% - Ênfase1 5" xfId="153"/>
    <cellStyle name="60% - Ênfase2 2" xfId="154"/>
    <cellStyle name="60% - Ênfase2 3" xfId="155"/>
    <cellStyle name="60% - Ênfase2 4" xfId="156"/>
    <cellStyle name="60% - Ênfase2 5" xfId="157"/>
    <cellStyle name="60% - Ênfase3 2" xfId="158"/>
    <cellStyle name="60% - Ênfase3 3" xfId="159"/>
    <cellStyle name="60% - Ênfase3 4" xfId="160"/>
    <cellStyle name="60% - Ênfase3 5" xfId="161"/>
    <cellStyle name="60% - Ênfase4 2" xfId="162"/>
    <cellStyle name="60% - Ênfase4 3" xfId="163"/>
    <cellStyle name="60% - Ênfase4 4" xfId="164"/>
    <cellStyle name="60% - Ênfase4 5" xfId="165"/>
    <cellStyle name="60% - Ênfase5 2" xfId="166"/>
    <cellStyle name="60% - Ênfase5 3" xfId="167"/>
    <cellStyle name="60% - Ênfase5 4" xfId="168"/>
    <cellStyle name="60% - Ênfase5 5" xfId="169"/>
    <cellStyle name="60% - Ênfase6 2" xfId="170"/>
    <cellStyle name="60% - Ênfase6 3" xfId="171"/>
    <cellStyle name="60% - Ênfase6 4" xfId="172"/>
    <cellStyle name="60% - Ênfase6 5" xfId="173"/>
    <cellStyle name="Bom 2" xfId="174"/>
    <cellStyle name="Bom 3" xfId="175"/>
    <cellStyle name="Bom 4" xfId="176"/>
    <cellStyle name="Bom 5" xfId="177"/>
    <cellStyle name="Cálculo 2" xfId="178"/>
    <cellStyle name="Cálculo 2 2" xfId="179"/>
    <cellStyle name="Cálculo 2 2 2" xfId="180"/>
    <cellStyle name="Cálculo 2 3" xfId="181"/>
    <cellStyle name="Cálculo 2 3 2" xfId="182"/>
    <cellStyle name="Cálculo 2 4" xfId="183"/>
    <cellStyle name="Cálculo 3" xfId="184"/>
    <cellStyle name="Cálculo 3 2" xfId="185"/>
    <cellStyle name="Cálculo 3 2 2" xfId="186"/>
    <cellStyle name="Cálculo 3 3" xfId="187"/>
    <cellStyle name="Cálculo 3 3 2" xfId="188"/>
    <cellStyle name="Cálculo 3 4" xfId="189"/>
    <cellStyle name="Cálculo 4" xfId="190"/>
    <cellStyle name="Cálculo 4 2" xfId="191"/>
    <cellStyle name="Cálculo 4 2 2" xfId="192"/>
    <cellStyle name="Cálculo 4 3" xfId="193"/>
    <cellStyle name="Cálculo 4 3 2" xfId="194"/>
    <cellStyle name="Cálculo 4 4" xfId="195"/>
    <cellStyle name="Cálculo 5" xfId="196"/>
    <cellStyle name="Cálculo 5 2" xfId="197"/>
    <cellStyle name="Cálculo 5 2 2" xfId="198"/>
    <cellStyle name="Cálculo 5 3" xfId="199"/>
    <cellStyle name="Cálculo 5 3 2" xfId="200"/>
    <cellStyle name="Cálculo 5 4" xfId="201"/>
    <cellStyle name="Cálculo 6" xfId="202"/>
    <cellStyle name="Célula de Verificação 2" xfId="203"/>
    <cellStyle name="Célula de Verificação 3" xfId="204"/>
    <cellStyle name="Célula de Verificação 4" xfId="205"/>
    <cellStyle name="Célula de Verificação 5" xfId="206"/>
    <cellStyle name="Célula Vinculada 2" xfId="207"/>
    <cellStyle name="Célula Vinculada 3" xfId="208"/>
    <cellStyle name="Célula Vinculada 4" xfId="209"/>
    <cellStyle name="Célula Vinculada 5" xfId="210"/>
    <cellStyle name="Ênfase1 2" xfId="211"/>
    <cellStyle name="Ênfase1 3" xfId="212"/>
    <cellStyle name="Ênfase1 4" xfId="213"/>
    <cellStyle name="Ênfase1 5" xfId="214"/>
    <cellStyle name="Ênfase1 6" xfId="1062"/>
    <cellStyle name="Ênfase2 2" xfId="215"/>
    <cellStyle name="Ênfase2 3" xfId="216"/>
    <cellStyle name="Ênfase2 4" xfId="217"/>
    <cellStyle name="Ênfase2 5" xfId="218"/>
    <cellStyle name="Ênfase3 2" xfId="219"/>
    <cellStyle name="Ênfase3 3" xfId="220"/>
    <cellStyle name="Ênfase3 4" xfId="221"/>
    <cellStyle name="Ênfase3 5" xfId="222"/>
    <cellStyle name="Ênfase4 2" xfId="223"/>
    <cellStyle name="Ênfase4 3" xfId="224"/>
    <cellStyle name="Ênfase4 4" xfId="225"/>
    <cellStyle name="Ênfase4 5" xfId="226"/>
    <cellStyle name="Ênfase5 2" xfId="227"/>
    <cellStyle name="Ênfase5 3" xfId="228"/>
    <cellStyle name="Ênfase5 4" xfId="229"/>
    <cellStyle name="Ênfase5 5" xfId="230"/>
    <cellStyle name="Ênfase6 2" xfId="231"/>
    <cellStyle name="Ênfase6 3" xfId="232"/>
    <cellStyle name="Ênfase6 4" xfId="233"/>
    <cellStyle name="Ênfase6 5" xfId="234"/>
    <cellStyle name="Entrada 2" xfId="235"/>
    <cellStyle name="Entrada 2 2" xfId="236"/>
    <cellStyle name="Entrada 2 2 2" xfId="237"/>
    <cellStyle name="Entrada 2 3" xfId="238"/>
    <cellStyle name="Entrada 2 3 2" xfId="239"/>
    <cellStyle name="Entrada 2 4" xfId="240"/>
    <cellStyle name="Entrada 3" xfId="241"/>
    <cellStyle name="Entrada 3 2" xfId="242"/>
    <cellStyle name="Entrada 3 2 2" xfId="243"/>
    <cellStyle name="Entrada 3 3" xfId="244"/>
    <cellStyle name="Entrada 3 3 2" xfId="245"/>
    <cellStyle name="Entrada 3 4" xfId="246"/>
    <cellStyle name="Entrada 4" xfId="247"/>
    <cellStyle name="Entrada 4 2" xfId="248"/>
    <cellStyle name="Entrada 4 2 2" xfId="249"/>
    <cellStyle name="Entrada 4 3" xfId="250"/>
    <cellStyle name="Entrada 4 3 2" xfId="251"/>
    <cellStyle name="Entrada 4 4" xfId="252"/>
    <cellStyle name="Entrada 5" xfId="253"/>
    <cellStyle name="Entrada 5 2" xfId="254"/>
    <cellStyle name="Entrada 5 2 2" xfId="255"/>
    <cellStyle name="Entrada 5 3" xfId="256"/>
    <cellStyle name="Entrada 5 3 2" xfId="257"/>
    <cellStyle name="Entrada 5 4" xfId="258"/>
    <cellStyle name="Entrada 6" xfId="259"/>
    <cellStyle name="Euro" xfId="260"/>
    <cellStyle name="Euro 2" xfId="261"/>
    <cellStyle name="Euro 3" xfId="262"/>
    <cellStyle name="Euro 4" xfId="263"/>
    <cellStyle name="Euro 5" xfId="264"/>
    <cellStyle name="Excel Built-in Excel Built-in Excel Built-in Normal 3" xfId="265"/>
    <cellStyle name="Excel Built-in Excel Built-in Excel Built-in Normal 4 2" xfId="266"/>
    <cellStyle name="Excel Built-in Excel Built-in Excel Built-in Porcentagem 2" xfId="267"/>
    <cellStyle name="Excel Built-in Excel Built-in Excel Built-in Porcentagem 3" xfId="268"/>
    <cellStyle name="Excel Built-in Excel Built-in Excel Built-in Porcentagem 3 2" xfId="269"/>
    <cellStyle name="Excel Built-in Excel Built-in Excel Built-in TableStyleLight1" xfId="270"/>
    <cellStyle name="Excel Built-in Excel Built-in TableStyleLight1" xfId="271"/>
    <cellStyle name="Excel_BuiltIn_20% - Ênfase1 1" xfId="272"/>
    <cellStyle name="Followed Hyperlink" xfId="273"/>
    <cellStyle name="Incorreto 2" xfId="274"/>
    <cellStyle name="Incorreto 3" xfId="275"/>
    <cellStyle name="Incorreto 4" xfId="276"/>
    <cellStyle name="Incorreto 5" xfId="277"/>
    <cellStyle name="Indefinido" xfId="278"/>
    <cellStyle name="Millares [0]_WDM-1" xfId="279"/>
    <cellStyle name="Millares_WDM-1" xfId="280"/>
    <cellStyle name="Moeda" xfId="1059" builtinId="4"/>
    <cellStyle name="Moeda 2" xfId="281"/>
    <cellStyle name="Moeda 2 2" xfId="282"/>
    <cellStyle name="Moeda 2 2 2" xfId="283"/>
    <cellStyle name="Moeda 2 2 3" xfId="284"/>
    <cellStyle name="Moeda 2 2 4" xfId="285"/>
    <cellStyle name="Moeda 2 2 5" xfId="286"/>
    <cellStyle name="Moeda 2 3" xfId="287"/>
    <cellStyle name="Moeda 2 3 2" xfId="288"/>
    <cellStyle name="Moeda 2 4" xfId="289"/>
    <cellStyle name="Moeda 2 5" xfId="290"/>
    <cellStyle name="Moeda 2 6" xfId="291"/>
    <cellStyle name="Moeda 3" xfId="292"/>
    <cellStyle name="Moeda 4" xfId="293"/>
    <cellStyle name="Moeda 5" xfId="4"/>
    <cellStyle name="Moeda 6" xfId="294"/>
    <cellStyle name="Moeda 6 2" xfId="916"/>
    <cellStyle name="Moneda [0]_WDM-1" xfId="295"/>
    <cellStyle name="Moneda_WDM-1" xfId="296"/>
    <cellStyle name="Neutra 2" xfId="297"/>
    <cellStyle name="Neutra 3" xfId="298"/>
    <cellStyle name="Neutra 4" xfId="299"/>
    <cellStyle name="Neutra 5" xfId="300"/>
    <cellStyle name="Normal" xfId="0" builtinId="0"/>
    <cellStyle name="Normal 10" xfId="301"/>
    <cellStyle name="Normal 10 2" xfId="302"/>
    <cellStyle name="Normal 10 2 2" xfId="917"/>
    <cellStyle name="Normal 10 7" xfId="303"/>
    <cellStyle name="Normal 11" xfId="304"/>
    <cellStyle name="Normal 11 2" xfId="305"/>
    <cellStyle name="Normal 12" xfId="306"/>
    <cellStyle name="Normal 12 2" xfId="307"/>
    <cellStyle name="Normal 12 6" xfId="308"/>
    <cellStyle name="Normal 12 6 2" xfId="918"/>
    <cellStyle name="Normal 13" xfId="309"/>
    <cellStyle name="Normal 13 2" xfId="310"/>
    <cellStyle name="Normal 13 3" xfId="311"/>
    <cellStyle name="Normal 13 4" xfId="312"/>
    <cellStyle name="Normal 13 5" xfId="313"/>
    <cellStyle name="Normal 14" xfId="314"/>
    <cellStyle name="Normal 14 2" xfId="315"/>
    <cellStyle name="Normal 14 3" xfId="316"/>
    <cellStyle name="Normal 14 4" xfId="317"/>
    <cellStyle name="Normal 14 5" xfId="318"/>
    <cellStyle name="Normal 14 6" xfId="319"/>
    <cellStyle name="Normal 15" xfId="320"/>
    <cellStyle name="Normal 15 2" xfId="321"/>
    <cellStyle name="Normal 16" xfId="322"/>
    <cellStyle name="Normal 16 2" xfId="323"/>
    <cellStyle name="Normal 17" xfId="324"/>
    <cellStyle name="Normal 17 2" xfId="325"/>
    <cellStyle name="Normal 17 3" xfId="326"/>
    <cellStyle name="Normal 18" xfId="327"/>
    <cellStyle name="Normal 18 2" xfId="328"/>
    <cellStyle name="Normal 19" xfId="329"/>
    <cellStyle name="Normal 2" xfId="1"/>
    <cellStyle name="Normal 2 10" xfId="330"/>
    <cellStyle name="Normal 2 10 2" xfId="331"/>
    <cellStyle name="Normal 2 10 3" xfId="919"/>
    <cellStyle name="Normal 2 11" xfId="332"/>
    <cellStyle name="Normal 2 12" xfId="915"/>
    <cellStyle name="Normal 2 2" xfId="2"/>
    <cellStyle name="Normal 2 2 2" xfId="333"/>
    <cellStyle name="Normal 2 2 3" xfId="334"/>
    <cellStyle name="Normal 2 2 4" xfId="335"/>
    <cellStyle name="Normal 2 2 5" xfId="336"/>
    <cellStyle name="Normal 2 2 6" xfId="337"/>
    <cellStyle name="Normal 2 2 7" xfId="338"/>
    <cellStyle name="Normal 2 2 8" xfId="339"/>
    <cellStyle name="Normal 2 2 8 2" xfId="920"/>
    <cellStyle name="Normal 2 3" xfId="340"/>
    <cellStyle name="Normal 2 3 2" xfId="341"/>
    <cellStyle name="Normal 2 3 3" xfId="342"/>
    <cellStyle name="Normal 2 3 4" xfId="343"/>
    <cellStyle name="Normal 2 3 5" xfId="344"/>
    <cellStyle name="Normal 2 4" xfId="345"/>
    <cellStyle name="Normal 2 4 2" xfId="346"/>
    <cellStyle name="Normal 2 5" xfId="347"/>
    <cellStyle name="Normal 2 5 2" xfId="348"/>
    <cellStyle name="Normal 2 6" xfId="349"/>
    <cellStyle name="Normal 2 6 2" xfId="921"/>
    <cellStyle name="Normal 2 7" xfId="350"/>
    <cellStyle name="Normal 2 7 2" xfId="351"/>
    <cellStyle name="Normal 2 7 3" xfId="352"/>
    <cellStyle name="Normal 2 7 4" xfId="353"/>
    <cellStyle name="Normal 2 7 5" xfId="354"/>
    <cellStyle name="Normal 2 8" xfId="355"/>
    <cellStyle name="Normal 2 9" xfId="356"/>
    <cellStyle name="Normal 2 9 16" xfId="357"/>
    <cellStyle name="Normal 2 9 2" xfId="358"/>
    <cellStyle name="Normal 2 9 3" xfId="359"/>
    <cellStyle name="Normal 2_CGR_GRL_900_MC_050_R0" xfId="360"/>
    <cellStyle name="Normal 20" xfId="361"/>
    <cellStyle name="Normal 21" xfId="362"/>
    <cellStyle name="Normal 22" xfId="363"/>
    <cellStyle name="Normal 22 2" xfId="364"/>
    <cellStyle name="Normal 23" xfId="365"/>
    <cellStyle name="Normal 23 2" xfId="366"/>
    <cellStyle name="Normal 23 3" xfId="367"/>
    <cellStyle name="Normal 23 4" xfId="368"/>
    <cellStyle name="Normal 23 5" xfId="369"/>
    <cellStyle name="Normal 23 6" xfId="370"/>
    <cellStyle name="Normal 24" xfId="371"/>
    <cellStyle name="Normal 24 2" xfId="372"/>
    <cellStyle name="Normal 25" xfId="373"/>
    <cellStyle name="Normal 25 2" xfId="374"/>
    <cellStyle name="Normal 26" xfId="375"/>
    <cellStyle name="Normal 26 2" xfId="376"/>
    <cellStyle name="Normal 27" xfId="377"/>
    <cellStyle name="Normal 27 2" xfId="378"/>
    <cellStyle name="Normal 27 2 2" xfId="923"/>
    <cellStyle name="Normal 27 3" xfId="379"/>
    <cellStyle name="Normal 27 3 2" xfId="924"/>
    <cellStyle name="Normal 27 4" xfId="380"/>
    <cellStyle name="Normal 27 4 2" xfId="925"/>
    <cellStyle name="Normal 27 5" xfId="381"/>
    <cellStyle name="Normal 27 5 2" xfId="926"/>
    <cellStyle name="Normal 27 6" xfId="382"/>
    <cellStyle name="Normal 27 6 2" xfId="927"/>
    <cellStyle name="Normal 27 7" xfId="922"/>
    <cellStyle name="Normal 28" xfId="383"/>
    <cellStyle name="Normal 28 2" xfId="384"/>
    <cellStyle name="Normal 28 2 2" xfId="929"/>
    <cellStyle name="Normal 28 3" xfId="385"/>
    <cellStyle name="Normal 28 3 2" xfId="930"/>
    <cellStyle name="Normal 28 4" xfId="386"/>
    <cellStyle name="Normal 28 4 2" xfId="931"/>
    <cellStyle name="Normal 28 5" xfId="387"/>
    <cellStyle name="Normal 28 5 2" xfId="932"/>
    <cellStyle name="Normal 28 6" xfId="388"/>
    <cellStyle name="Normal 28 6 2" xfId="933"/>
    <cellStyle name="Normal 28 7" xfId="928"/>
    <cellStyle name="Normal 29" xfId="389"/>
    <cellStyle name="Normal 29 2" xfId="390"/>
    <cellStyle name="Normal 29 2 2" xfId="935"/>
    <cellStyle name="Normal 29 3" xfId="391"/>
    <cellStyle name="Normal 29 3 2" xfId="936"/>
    <cellStyle name="Normal 29 4" xfId="392"/>
    <cellStyle name="Normal 29 4 2" xfId="937"/>
    <cellStyle name="Normal 29 5" xfId="393"/>
    <cellStyle name="Normal 29 5 2" xfId="938"/>
    <cellStyle name="Normal 29 6" xfId="394"/>
    <cellStyle name="Normal 29 6 2" xfId="939"/>
    <cellStyle name="Normal 29 7" xfId="395"/>
    <cellStyle name="Normal 29 7 2" xfId="940"/>
    <cellStyle name="Normal 29 8" xfId="934"/>
    <cellStyle name="Normal 3" xfId="396"/>
    <cellStyle name="Normal 3 2" xfId="397"/>
    <cellStyle name="Normal 3 2 2" xfId="398"/>
    <cellStyle name="Normal 3 2 3" xfId="399"/>
    <cellStyle name="Normal 3 2 4" xfId="400"/>
    <cellStyle name="Normal 3 2 5" xfId="401"/>
    <cellStyle name="Normal 3 2 6" xfId="402"/>
    <cellStyle name="Normal 3 2 7" xfId="403"/>
    <cellStyle name="Normal 3 3" xfId="404"/>
    <cellStyle name="Normal 3 4" xfId="405"/>
    <cellStyle name="Normal 3 5" xfId="406"/>
    <cellStyle name="Normal 3 6" xfId="407"/>
    <cellStyle name="Normal 3 7" xfId="408"/>
    <cellStyle name="Normal 3 8" xfId="409"/>
    <cellStyle name="Normal 3 8 2" xfId="941"/>
    <cellStyle name="Normal 3_Atualizado" xfId="410"/>
    <cellStyle name="Normal 30" xfId="411"/>
    <cellStyle name="Normal 30 2" xfId="412"/>
    <cellStyle name="Normal 30 2 2" xfId="943"/>
    <cellStyle name="Normal 30 3" xfId="413"/>
    <cellStyle name="Normal 30 3 2" xfId="944"/>
    <cellStyle name="Normal 30 4" xfId="414"/>
    <cellStyle name="Normal 30 4 2" xfId="945"/>
    <cellStyle name="Normal 30 5" xfId="415"/>
    <cellStyle name="Normal 30 5 2" xfId="946"/>
    <cellStyle name="Normal 30 6" xfId="416"/>
    <cellStyle name="Normal 30 6 2" xfId="947"/>
    <cellStyle name="Normal 30 7" xfId="417"/>
    <cellStyle name="Normal 30 7 2" xfId="948"/>
    <cellStyle name="Normal 30 8" xfId="942"/>
    <cellStyle name="Normal 31" xfId="418"/>
    <cellStyle name="Normal 31 2" xfId="419"/>
    <cellStyle name="Normal 31 2 2" xfId="950"/>
    <cellStyle name="Normal 31 3" xfId="420"/>
    <cellStyle name="Normal 31 3 2" xfId="951"/>
    <cellStyle name="Normal 31 4" xfId="421"/>
    <cellStyle name="Normal 31 4 2" xfId="952"/>
    <cellStyle name="Normal 31 5" xfId="422"/>
    <cellStyle name="Normal 31 5 2" xfId="953"/>
    <cellStyle name="Normal 31 6" xfId="423"/>
    <cellStyle name="Normal 31 6 2" xfId="954"/>
    <cellStyle name="Normal 31 7" xfId="949"/>
    <cellStyle name="Normal 32" xfId="424"/>
    <cellStyle name="Normal 32 2" xfId="425"/>
    <cellStyle name="Normal 32 2 2" xfId="956"/>
    <cellStyle name="Normal 32 3" xfId="426"/>
    <cellStyle name="Normal 32 3 2" xfId="957"/>
    <cellStyle name="Normal 32 4" xfId="427"/>
    <cellStyle name="Normal 32 4 2" xfId="958"/>
    <cellStyle name="Normal 32 5" xfId="428"/>
    <cellStyle name="Normal 32 5 2" xfId="959"/>
    <cellStyle name="Normal 32 6" xfId="429"/>
    <cellStyle name="Normal 32 6 2" xfId="960"/>
    <cellStyle name="Normal 32 7" xfId="955"/>
    <cellStyle name="Normal 33" xfId="430"/>
    <cellStyle name="Normal 33 2" xfId="431"/>
    <cellStyle name="Normal 33 2 2" xfId="962"/>
    <cellStyle name="Normal 33 3" xfId="432"/>
    <cellStyle name="Normal 33 3 2" xfId="963"/>
    <cellStyle name="Normal 33 4" xfId="433"/>
    <cellStyle name="Normal 33 4 2" xfId="964"/>
    <cellStyle name="Normal 33 5" xfId="434"/>
    <cellStyle name="Normal 33 5 2" xfId="965"/>
    <cellStyle name="Normal 33 6" xfId="435"/>
    <cellStyle name="Normal 33 6 2" xfId="966"/>
    <cellStyle name="Normal 33 7" xfId="961"/>
    <cellStyle name="Normal 34" xfId="436"/>
    <cellStyle name="Normal 34 2" xfId="437"/>
    <cellStyle name="Normal 34 2 2" xfId="968"/>
    <cellStyle name="Normal 34 3" xfId="438"/>
    <cellStyle name="Normal 34 3 2" xfId="969"/>
    <cellStyle name="Normal 34 4" xfId="439"/>
    <cellStyle name="Normal 34 4 2" xfId="970"/>
    <cellStyle name="Normal 34 5" xfId="440"/>
    <cellStyle name="Normal 34 5 2" xfId="971"/>
    <cellStyle name="Normal 34 6" xfId="441"/>
    <cellStyle name="Normal 34 6 2" xfId="972"/>
    <cellStyle name="Normal 34 7" xfId="967"/>
    <cellStyle name="Normal 35" xfId="442"/>
    <cellStyle name="Normal 35 2" xfId="443"/>
    <cellStyle name="Normal 35 2 2" xfId="974"/>
    <cellStyle name="Normal 35 3" xfId="444"/>
    <cellStyle name="Normal 35 3 2" xfId="975"/>
    <cellStyle name="Normal 35 4" xfId="445"/>
    <cellStyle name="Normal 35 4 2" xfId="976"/>
    <cellStyle name="Normal 35 5" xfId="446"/>
    <cellStyle name="Normal 35 5 2" xfId="977"/>
    <cellStyle name="Normal 35 6" xfId="447"/>
    <cellStyle name="Normal 35 6 2" xfId="978"/>
    <cellStyle name="Normal 35 7" xfId="973"/>
    <cellStyle name="Normal 36" xfId="448"/>
    <cellStyle name="Normal 36 2" xfId="449"/>
    <cellStyle name="Normal 36 2 2" xfId="980"/>
    <cellStyle name="Normal 36 3" xfId="450"/>
    <cellStyle name="Normal 36 3 2" xfId="981"/>
    <cellStyle name="Normal 36 4" xfId="451"/>
    <cellStyle name="Normal 36 4 2" xfId="982"/>
    <cellStyle name="Normal 36 5" xfId="452"/>
    <cellStyle name="Normal 36 5 2" xfId="983"/>
    <cellStyle name="Normal 36 6" xfId="453"/>
    <cellStyle name="Normal 36 6 2" xfId="984"/>
    <cellStyle name="Normal 36 7" xfId="979"/>
    <cellStyle name="Normal 37" xfId="454"/>
    <cellStyle name="Normal 37 2" xfId="455"/>
    <cellStyle name="Normal 37 2 2" xfId="986"/>
    <cellStyle name="Normal 37 3" xfId="456"/>
    <cellStyle name="Normal 37 3 2" xfId="987"/>
    <cellStyle name="Normal 37 4" xfId="457"/>
    <cellStyle name="Normal 37 4 2" xfId="988"/>
    <cellStyle name="Normal 37 5" xfId="458"/>
    <cellStyle name="Normal 37 5 2" xfId="989"/>
    <cellStyle name="Normal 37 6" xfId="459"/>
    <cellStyle name="Normal 37 6 2" xfId="990"/>
    <cellStyle name="Normal 37 7" xfId="985"/>
    <cellStyle name="Normal 38" xfId="460"/>
    <cellStyle name="Normal 38 2" xfId="461"/>
    <cellStyle name="Normal 38 2 2" xfId="992"/>
    <cellStyle name="Normal 38 3" xfId="462"/>
    <cellStyle name="Normal 38 3 2" xfId="993"/>
    <cellStyle name="Normal 38 4" xfId="463"/>
    <cellStyle name="Normal 38 4 2" xfId="994"/>
    <cellStyle name="Normal 38 5" xfId="464"/>
    <cellStyle name="Normal 38 5 2" xfId="995"/>
    <cellStyle name="Normal 38 6" xfId="465"/>
    <cellStyle name="Normal 38 6 2" xfId="996"/>
    <cellStyle name="Normal 38 7" xfId="991"/>
    <cellStyle name="Normal 39" xfId="466"/>
    <cellStyle name="Normal 39 2" xfId="467"/>
    <cellStyle name="Normal 39 2 2" xfId="998"/>
    <cellStyle name="Normal 39 3" xfId="468"/>
    <cellStyle name="Normal 39 3 2" xfId="999"/>
    <cellStyle name="Normal 39 4" xfId="469"/>
    <cellStyle name="Normal 39 4 2" xfId="1000"/>
    <cellStyle name="Normal 39 5" xfId="470"/>
    <cellStyle name="Normal 39 5 2" xfId="1001"/>
    <cellStyle name="Normal 39 6" xfId="471"/>
    <cellStyle name="Normal 39 6 2" xfId="1002"/>
    <cellStyle name="Normal 39 7" xfId="997"/>
    <cellStyle name="Normal 4" xfId="472"/>
    <cellStyle name="Normal 4 2" xfId="473"/>
    <cellStyle name="Normal 4 2 2" xfId="474"/>
    <cellStyle name="Normal 4 2 3" xfId="475"/>
    <cellStyle name="Normal 4 2 4" xfId="476"/>
    <cellStyle name="Normal 4 2 5" xfId="477"/>
    <cellStyle name="Normal 4 3" xfId="478"/>
    <cellStyle name="Normal 4 4" xfId="479"/>
    <cellStyle name="Normal 4 5" xfId="480"/>
    <cellStyle name="Normal 4 6" xfId="481"/>
    <cellStyle name="Normal 4 7" xfId="482"/>
    <cellStyle name="Normal 4 8" xfId="483"/>
    <cellStyle name="Normal 4_Cópia de Orçamento SBTT" xfId="484"/>
    <cellStyle name="Normal 40" xfId="485"/>
    <cellStyle name="Normal 40 2" xfId="486"/>
    <cellStyle name="Normal 40 2 2" xfId="1004"/>
    <cellStyle name="Normal 40 3" xfId="487"/>
    <cellStyle name="Normal 40 3 2" xfId="1005"/>
    <cellStyle name="Normal 40 4" xfId="488"/>
    <cellStyle name="Normal 40 4 2" xfId="1006"/>
    <cellStyle name="Normal 40 5" xfId="489"/>
    <cellStyle name="Normal 40 5 2" xfId="1007"/>
    <cellStyle name="Normal 40 6" xfId="490"/>
    <cellStyle name="Normal 40 6 2" xfId="1008"/>
    <cellStyle name="Normal 40 7" xfId="1003"/>
    <cellStyle name="Normal 41" xfId="491"/>
    <cellStyle name="Normal 41 2" xfId="492"/>
    <cellStyle name="Normal 41 2 2" xfId="1010"/>
    <cellStyle name="Normal 41 3" xfId="493"/>
    <cellStyle name="Normal 41 3 2" xfId="1011"/>
    <cellStyle name="Normal 41 4" xfId="494"/>
    <cellStyle name="Normal 41 4 2" xfId="1012"/>
    <cellStyle name="Normal 41 5" xfId="495"/>
    <cellStyle name="Normal 41 5 2" xfId="1013"/>
    <cellStyle name="Normal 41 6" xfId="496"/>
    <cellStyle name="Normal 41 6 2" xfId="1014"/>
    <cellStyle name="Normal 41 7" xfId="1009"/>
    <cellStyle name="Normal 42" xfId="497"/>
    <cellStyle name="Normal 42 2" xfId="498"/>
    <cellStyle name="Normal 42 2 2" xfId="1016"/>
    <cellStyle name="Normal 42 3" xfId="499"/>
    <cellStyle name="Normal 42 3 2" xfId="1017"/>
    <cellStyle name="Normal 42 4" xfId="500"/>
    <cellStyle name="Normal 42 4 2" xfId="1018"/>
    <cellStyle name="Normal 42 5" xfId="501"/>
    <cellStyle name="Normal 42 5 2" xfId="1019"/>
    <cellStyle name="Normal 42 6" xfId="502"/>
    <cellStyle name="Normal 42 6 2" xfId="1020"/>
    <cellStyle name="Normal 42 7" xfId="1015"/>
    <cellStyle name="Normal 43" xfId="503"/>
    <cellStyle name="Normal 43 2" xfId="504"/>
    <cellStyle name="Normal 43 2 2" xfId="1022"/>
    <cellStyle name="Normal 43 3" xfId="505"/>
    <cellStyle name="Normal 43 3 2" xfId="1023"/>
    <cellStyle name="Normal 43 4" xfId="506"/>
    <cellStyle name="Normal 43 4 2" xfId="1024"/>
    <cellStyle name="Normal 43 5" xfId="507"/>
    <cellStyle name="Normal 43 5 2" xfId="1025"/>
    <cellStyle name="Normal 43 6" xfId="508"/>
    <cellStyle name="Normal 43 6 2" xfId="1026"/>
    <cellStyle name="Normal 43 7" xfId="1021"/>
    <cellStyle name="Normal 44" xfId="509"/>
    <cellStyle name="Normal 44 2" xfId="510"/>
    <cellStyle name="Normal 44 2 2" xfId="1028"/>
    <cellStyle name="Normal 44 3" xfId="511"/>
    <cellStyle name="Normal 44 3 2" xfId="1029"/>
    <cellStyle name="Normal 44 4" xfId="512"/>
    <cellStyle name="Normal 44 4 2" xfId="1030"/>
    <cellStyle name="Normal 44 5" xfId="513"/>
    <cellStyle name="Normal 44 5 2" xfId="1031"/>
    <cellStyle name="Normal 44 6" xfId="514"/>
    <cellStyle name="Normal 44 6 2" xfId="1032"/>
    <cellStyle name="Normal 44 7" xfId="1027"/>
    <cellStyle name="Normal 45" xfId="515"/>
    <cellStyle name="Normal 45 2" xfId="516"/>
    <cellStyle name="Normal 45 2 2" xfId="1034"/>
    <cellStyle name="Normal 45 3" xfId="517"/>
    <cellStyle name="Normal 45 3 2" xfId="1035"/>
    <cellStyle name="Normal 45 4" xfId="518"/>
    <cellStyle name="Normal 45 4 2" xfId="1036"/>
    <cellStyle name="Normal 45 5" xfId="519"/>
    <cellStyle name="Normal 45 5 2" xfId="1037"/>
    <cellStyle name="Normal 45 6" xfId="520"/>
    <cellStyle name="Normal 45 6 2" xfId="1038"/>
    <cellStyle name="Normal 45 7" xfId="1033"/>
    <cellStyle name="Normal 46" xfId="521"/>
    <cellStyle name="Normal 46 2" xfId="522"/>
    <cellStyle name="Normal 46 2 2" xfId="1040"/>
    <cellStyle name="Normal 46 3" xfId="523"/>
    <cellStyle name="Normal 46 3 2" xfId="1041"/>
    <cellStyle name="Normal 46 4" xfId="524"/>
    <cellStyle name="Normal 46 4 2" xfId="1042"/>
    <cellStyle name="Normal 46 5" xfId="525"/>
    <cellStyle name="Normal 46 5 2" xfId="1043"/>
    <cellStyle name="Normal 46 6" xfId="526"/>
    <cellStyle name="Normal 46 6 2" xfId="1044"/>
    <cellStyle name="Normal 46 7" xfId="1039"/>
    <cellStyle name="Normal 47" xfId="527"/>
    <cellStyle name="Normal 47 2" xfId="528"/>
    <cellStyle name="Normal 47 2 2" xfId="1046"/>
    <cellStyle name="Normal 47 3" xfId="1045"/>
    <cellStyle name="Normal 48" xfId="529"/>
    <cellStyle name="Normal 48 2" xfId="530"/>
    <cellStyle name="Normal 48 2 2" xfId="1048"/>
    <cellStyle name="Normal 48 3" xfId="1047"/>
    <cellStyle name="Normal 49" xfId="531"/>
    <cellStyle name="Normal 49 2" xfId="532"/>
    <cellStyle name="Normal 49 2 2" xfId="1050"/>
    <cellStyle name="Normal 49 3" xfId="1049"/>
    <cellStyle name="Normal 5" xfId="533"/>
    <cellStyle name="Normal 5 2" xfId="534"/>
    <cellStyle name="Normal 5 2 2" xfId="1051"/>
    <cellStyle name="Normal 5 3" xfId="535"/>
    <cellStyle name="Normal 5 4" xfId="536"/>
    <cellStyle name="Normal 5 5" xfId="537"/>
    <cellStyle name="Normal 5 6" xfId="538"/>
    <cellStyle name="Normal 5 7" xfId="539"/>
    <cellStyle name="Normal 50" xfId="540"/>
    <cellStyle name="Normal 51" xfId="541"/>
    <cellStyle name="Normal 51 2" xfId="1052"/>
    <cellStyle name="Normal 52" xfId="542"/>
    <cellStyle name="Normal 52 2" xfId="1053"/>
    <cellStyle name="Normal 53" xfId="1061"/>
    <cellStyle name="Normal 6" xfId="543"/>
    <cellStyle name="Normal 6 2" xfId="544"/>
    <cellStyle name="Normal 6 2 2" xfId="545"/>
    <cellStyle name="Normal 6 2 3" xfId="546"/>
    <cellStyle name="Normal 6 2 4" xfId="547"/>
    <cellStyle name="Normal 6 2 5" xfId="548"/>
    <cellStyle name="Normal 7" xfId="549"/>
    <cellStyle name="Normal 7 2" xfId="550"/>
    <cellStyle name="Normal 7 2 2" xfId="551"/>
    <cellStyle name="Normal 7 2 3" xfId="552"/>
    <cellStyle name="Normal 7 2 4" xfId="553"/>
    <cellStyle name="Normal 7 2 5" xfId="554"/>
    <cellStyle name="Normal 7 2 6" xfId="555"/>
    <cellStyle name="Normal 7 3" xfId="556"/>
    <cellStyle name="Normal 7 3 2" xfId="557"/>
    <cellStyle name="Normal 7 3 3" xfId="558"/>
    <cellStyle name="Normal 8" xfId="559"/>
    <cellStyle name="Normal 8 2" xfId="560"/>
    <cellStyle name="Normal 8 2 2" xfId="561"/>
    <cellStyle name="Normal 8 2 3" xfId="562"/>
    <cellStyle name="Normal 8 2 4" xfId="563"/>
    <cellStyle name="Normal 8 2 5" xfId="564"/>
    <cellStyle name="Normal 8 3" xfId="565"/>
    <cellStyle name="Normal 8 4" xfId="566"/>
    <cellStyle name="Normal 8 5" xfId="567"/>
    <cellStyle name="Normal 8 6" xfId="568"/>
    <cellStyle name="Normal 8 7" xfId="569"/>
    <cellStyle name="Normal 9" xfId="570"/>
    <cellStyle name="Normal 9 2" xfId="571"/>
    <cellStyle name="Normal 9 3" xfId="572"/>
    <cellStyle name="Normal 9 4" xfId="573"/>
    <cellStyle name="Normal 9 5" xfId="574"/>
    <cellStyle name="Nota 2" xfId="575"/>
    <cellStyle name="Nota 2 10" xfId="576"/>
    <cellStyle name="Nota 2 2" xfId="577"/>
    <cellStyle name="Nota 2 2 2" xfId="578"/>
    <cellStyle name="Nota 2 2 2 2" xfId="579"/>
    <cellStyle name="Nota 2 2 3" xfId="580"/>
    <cellStyle name="Nota 2 2 3 2" xfId="581"/>
    <cellStyle name="Nota 2 2 4" xfId="582"/>
    <cellStyle name="Nota 2 2 4 2" xfId="583"/>
    <cellStyle name="Nota 2 2 5" xfId="584"/>
    <cellStyle name="Nota 2 3" xfId="585"/>
    <cellStyle name="Nota 2 3 2" xfId="586"/>
    <cellStyle name="Nota 2 3 2 2" xfId="587"/>
    <cellStyle name="Nota 2 3 3" xfId="588"/>
    <cellStyle name="Nota 2 3 3 2" xfId="589"/>
    <cellStyle name="Nota 2 3 4" xfId="590"/>
    <cellStyle name="Nota 2 3 4 2" xfId="591"/>
    <cellStyle name="Nota 2 3 5" xfId="592"/>
    <cellStyle name="Nota 2 4" xfId="593"/>
    <cellStyle name="Nota 2 4 2" xfId="594"/>
    <cellStyle name="Nota 2 4 2 2" xfId="595"/>
    <cellStyle name="Nota 2 4 3" xfId="596"/>
    <cellStyle name="Nota 2 4 3 2" xfId="597"/>
    <cellStyle name="Nota 2 4 4" xfId="598"/>
    <cellStyle name="Nota 2 4 4 2" xfId="599"/>
    <cellStyle name="Nota 2 4 5" xfId="600"/>
    <cellStyle name="Nota 2 5" xfId="601"/>
    <cellStyle name="Nota 2 5 2" xfId="602"/>
    <cellStyle name="Nota 2 5 2 2" xfId="603"/>
    <cellStyle name="Nota 2 5 3" xfId="604"/>
    <cellStyle name="Nota 2 5 3 2" xfId="605"/>
    <cellStyle name="Nota 2 5 4" xfId="606"/>
    <cellStyle name="Nota 2 5 4 2" xfId="607"/>
    <cellStyle name="Nota 2 5 5" xfId="608"/>
    <cellStyle name="Nota 2 6" xfId="609"/>
    <cellStyle name="Nota 2 6 2" xfId="610"/>
    <cellStyle name="Nota 2 6 2 2" xfId="611"/>
    <cellStyle name="Nota 2 6 3" xfId="612"/>
    <cellStyle name="Nota 2 6 3 2" xfId="613"/>
    <cellStyle name="Nota 2 6 4" xfId="614"/>
    <cellStyle name="Nota 2 6 4 2" xfId="615"/>
    <cellStyle name="Nota 2 6 5" xfId="616"/>
    <cellStyle name="Nota 2 7" xfId="617"/>
    <cellStyle name="Nota 2 7 2" xfId="618"/>
    <cellStyle name="Nota 2 8" xfId="619"/>
    <cellStyle name="Nota 2 8 2" xfId="620"/>
    <cellStyle name="Nota 2 9" xfId="621"/>
    <cellStyle name="Nota 2 9 2" xfId="622"/>
    <cellStyle name="Nota 3" xfId="623"/>
    <cellStyle name="Nota 3 2" xfId="624"/>
    <cellStyle name="Nota 3 2 2" xfId="625"/>
    <cellStyle name="Nota 3 2 2 2" xfId="626"/>
    <cellStyle name="Nota 3 2 3" xfId="627"/>
    <cellStyle name="Nota 3 2 3 2" xfId="628"/>
    <cellStyle name="Nota 3 2 4" xfId="629"/>
    <cellStyle name="Nota 3 2 4 2" xfId="630"/>
    <cellStyle name="Nota 3 2 5" xfId="631"/>
    <cellStyle name="Nota 3 3" xfId="632"/>
    <cellStyle name="Nota 3 3 2" xfId="633"/>
    <cellStyle name="Nota 3 4" xfId="634"/>
    <cellStyle name="Nota 3 4 2" xfId="635"/>
    <cellStyle name="Nota 3 5" xfId="636"/>
    <cellStyle name="Nota 3 5 2" xfId="637"/>
    <cellStyle name="Nota 3 6" xfId="638"/>
    <cellStyle name="Nota 4" xfId="639"/>
    <cellStyle name="Nota 4 2" xfId="640"/>
    <cellStyle name="Nota 4 2 2" xfId="641"/>
    <cellStyle name="Nota 4 2 2 2" xfId="642"/>
    <cellStyle name="Nota 4 2 3" xfId="643"/>
    <cellStyle name="Nota 4 2 3 2" xfId="644"/>
    <cellStyle name="Nota 4 2 4" xfId="645"/>
    <cellStyle name="Nota 4 2 4 2" xfId="646"/>
    <cellStyle name="Nota 4 2 5" xfId="647"/>
    <cellStyle name="Nota 4 3" xfId="648"/>
    <cellStyle name="Nota 4 3 2" xfId="649"/>
    <cellStyle name="Nota 4 4" xfId="650"/>
    <cellStyle name="Nota 4 4 2" xfId="651"/>
    <cellStyle name="Nota 4 5" xfId="652"/>
    <cellStyle name="Nota 4 5 2" xfId="653"/>
    <cellStyle name="Nota 4 6" xfId="654"/>
    <cellStyle name="Nota 5" xfId="655"/>
    <cellStyle name="Nota 5 2" xfId="656"/>
    <cellStyle name="Nota 5 2 2" xfId="657"/>
    <cellStyle name="Nota 5 3" xfId="658"/>
    <cellStyle name="Nota 5 3 2" xfId="659"/>
    <cellStyle name="Nota 5 4" xfId="660"/>
    <cellStyle name="Nota 5 4 2" xfId="661"/>
    <cellStyle name="Nota 5 5" xfId="662"/>
    <cellStyle name="Nota 6" xfId="663"/>
    <cellStyle name="Nota 6 2" xfId="664"/>
    <cellStyle name="Nota 6 2 2" xfId="665"/>
    <cellStyle name="Nota 6 3" xfId="666"/>
    <cellStyle name="Nota 6 3 2" xfId="667"/>
    <cellStyle name="Nota 6 4" xfId="668"/>
    <cellStyle name="Nota 6 4 2" xfId="669"/>
    <cellStyle name="Nota 6 5" xfId="670"/>
    <cellStyle name="Nota 7" xfId="671"/>
    <cellStyle name="padroes" xfId="672"/>
    <cellStyle name="padroes 2" xfId="673"/>
    <cellStyle name="padroes 2 2" xfId="674"/>
    <cellStyle name="padroes 2 2 2" xfId="675"/>
    <cellStyle name="padroes 2 2 2 2" xfId="676"/>
    <cellStyle name="padroes 2 2 3" xfId="677"/>
    <cellStyle name="padroes 2 3" xfId="678"/>
    <cellStyle name="padroes 2 3 2" xfId="679"/>
    <cellStyle name="padroes 2 3 2 2" xfId="680"/>
    <cellStyle name="padroes 2 3 3" xfId="681"/>
    <cellStyle name="padroes 2 4" xfId="682"/>
    <cellStyle name="padroes 2 4 2" xfId="683"/>
    <cellStyle name="padroes 2 5" xfId="684"/>
    <cellStyle name="padroes 3" xfId="685"/>
    <cellStyle name="padroes 3 2" xfId="686"/>
    <cellStyle name="padroes 3 2 2" xfId="687"/>
    <cellStyle name="padroes 3 2 2 2" xfId="688"/>
    <cellStyle name="padroes 3 2 3" xfId="689"/>
    <cellStyle name="padroes 3 3" xfId="690"/>
    <cellStyle name="padroes 3 3 2" xfId="691"/>
    <cellStyle name="padroes 3 3 2 2" xfId="692"/>
    <cellStyle name="padroes 3 3 3" xfId="693"/>
    <cellStyle name="padroes 3 4" xfId="694"/>
    <cellStyle name="padroes 3 4 2" xfId="695"/>
    <cellStyle name="padroes 3 5" xfId="696"/>
    <cellStyle name="padroes 4" xfId="697"/>
    <cellStyle name="padroes 4 2" xfId="698"/>
    <cellStyle name="padroes 4 2 2" xfId="699"/>
    <cellStyle name="padroes 4 3" xfId="700"/>
    <cellStyle name="padroes 5" xfId="701"/>
    <cellStyle name="padroes 5 2" xfId="702"/>
    <cellStyle name="padroes 5 2 2" xfId="703"/>
    <cellStyle name="padroes 5 3" xfId="704"/>
    <cellStyle name="padroes 5 3 2" xfId="705"/>
    <cellStyle name="padroes 5 4" xfId="706"/>
    <cellStyle name="padroes 5 4 2" xfId="707"/>
    <cellStyle name="padroes 5 5" xfId="708"/>
    <cellStyle name="padroes 5 5 2" xfId="709"/>
    <cellStyle name="padroes 5 6" xfId="710"/>
    <cellStyle name="padroes 6" xfId="711"/>
    <cellStyle name="padroes 6 2" xfId="712"/>
    <cellStyle name="padroes 7" xfId="713"/>
    <cellStyle name="Percent 2" xfId="714"/>
    <cellStyle name="Percentagem 2" xfId="715"/>
    <cellStyle name="planilhas" xfId="716"/>
    <cellStyle name="Porcentagem" xfId="1060" builtinId="5"/>
    <cellStyle name="Porcentagem 10" xfId="717"/>
    <cellStyle name="Porcentagem 10 2" xfId="1054"/>
    <cellStyle name="Porcentagem 2" xfId="718"/>
    <cellStyle name="Porcentagem 2 2" xfId="719"/>
    <cellStyle name="Porcentagem 2 2 2" xfId="720"/>
    <cellStyle name="Porcentagem 2 3" xfId="721"/>
    <cellStyle name="Porcentagem 2 4" xfId="722"/>
    <cellStyle name="Porcentagem 2 5" xfId="723"/>
    <cellStyle name="Porcentagem 2 6" xfId="724"/>
    <cellStyle name="Porcentagem 3" xfId="725"/>
    <cellStyle name="Porcentagem 3 2" xfId="726"/>
    <cellStyle name="Porcentagem 4" xfId="3"/>
    <cellStyle name="Porcentagem 5" xfId="727"/>
    <cellStyle name="Porcentagem 5 2" xfId="728"/>
    <cellStyle name="Porcentagem 6" xfId="729"/>
    <cellStyle name="Porcentagem 7" xfId="730"/>
    <cellStyle name="Porcentagem 8" xfId="731"/>
    <cellStyle name="Porcentagem 8 2" xfId="1055"/>
    <cellStyle name="Porcentagem 9" xfId="1063"/>
    <cellStyle name="Saída 2" xfId="732"/>
    <cellStyle name="Saída 2 2" xfId="733"/>
    <cellStyle name="Saída 2 2 2" xfId="734"/>
    <cellStyle name="Saída 2 3" xfId="735"/>
    <cellStyle name="Saída 2 3 2" xfId="736"/>
    <cellStyle name="Saída 2 4" xfId="737"/>
    <cellStyle name="Saída 2 4 2" xfId="738"/>
    <cellStyle name="Saída 2 5" xfId="739"/>
    <cellStyle name="Saída 3" xfId="740"/>
    <cellStyle name="Saída 3 2" xfId="741"/>
    <cellStyle name="Saída 3 2 2" xfId="742"/>
    <cellStyle name="Saída 3 3" xfId="743"/>
    <cellStyle name="Saída 3 3 2" xfId="744"/>
    <cellStyle name="Saída 3 4" xfId="745"/>
    <cellStyle name="Saída 3 4 2" xfId="746"/>
    <cellStyle name="Saída 3 5" xfId="747"/>
    <cellStyle name="Saída 4" xfId="748"/>
    <cellStyle name="Saída 4 2" xfId="749"/>
    <cellStyle name="Saída 4 2 2" xfId="750"/>
    <cellStyle name="Saída 4 3" xfId="751"/>
    <cellStyle name="Saída 4 3 2" xfId="752"/>
    <cellStyle name="Saída 4 4" xfId="753"/>
    <cellStyle name="Saída 4 4 2" xfId="754"/>
    <cellStyle name="Saída 4 5" xfId="755"/>
    <cellStyle name="Saída 5" xfId="756"/>
    <cellStyle name="Saída 5 2" xfId="757"/>
    <cellStyle name="Saída 5 2 2" xfId="758"/>
    <cellStyle name="Saída 5 3" xfId="759"/>
    <cellStyle name="Saída 5 3 2" xfId="760"/>
    <cellStyle name="Saída 5 4" xfId="761"/>
    <cellStyle name="Saída 5 4 2" xfId="762"/>
    <cellStyle name="Saída 5 5" xfId="763"/>
    <cellStyle name="Saída 6" xfId="764"/>
    <cellStyle name="Sem título1" xfId="765"/>
    <cellStyle name="Separador de milhares" xfId="1058" builtinId="3"/>
    <cellStyle name="Separador de milhares 10" xfId="766"/>
    <cellStyle name="Separador de milhares 10 2" xfId="767"/>
    <cellStyle name="Separador de milhares 10 3" xfId="768"/>
    <cellStyle name="Separador de milhares 10 4" xfId="769"/>
    <cellStyle name="Separador de milhares 11" xfId="770"/>
    <cellStyle name="Separador de milhares 11 2" xfId="1056"/>
    <cellStyle name="Separador de milhares 2" xfId="771"/>
    <cellStyle name="Separador de milhares 2 10" xfId="772"/>
    <cellStyle name="Separador de milhares 2 11" xfId="773"/>
    <cellStyle name="Separador de milhares 2 12" xfId="774"/>
    <cellStyle name="Separador de milhares 2 2" xfId="775"/>
    <cellStyle name="Separador de milhares 2 2 2" xfId="776"/>
    <cellStyle name="Separador de milhares 2 3" xfId="777"/>
    <cellStyle name="Separador de milhares 2 3 2" xfId="778"/>
    <cellStyle name="Separador de milhares 2 3 2 2" xfId="779"/>
    <cellStyle name="Separador de milhares 2 3 2 3" xfId="780"/>
    <cellStyle name="Separador de milhares 2 3 2 4" xfId="781"/>
    <cellStyle name="Separador de milhares 2 3 2 5" xfId="782"/>
    <cellStyle name="Separador de milhares 2 3 3" xfId="783"/>
    <cellStyle name="Separador de milhares 2 3 4" xfId="784"/>
    <cellStyle name="Separador de milhares 2 3 5" xfId="785"/>
    <cellStyle name="Separador de milhares 2 4" xfId="786"/>
    <cellStyle name="Separador de milhares 2 4 2" xfId="787"/>
    <cellStyle name="Separador de milhares 2 4 3" xfId="788"/>
    <cellStyle name="Separador de milhares 2 4 4" xfId="789"/>
    <cellStyle name="Separador de milhares 2 4 5" xfId="790"/>
    <cellStyle name="Separador de milhares 2 4 6" xfId="1057"/>
    <cellStyle name="Separador de milhares 2 5" xfId="791"/>
    <cellStyle name="Separador de milhares 2 5 2" xfId="792"/>
    <cellStyle name="Separador de milhares 2 6" xfId="793"/>
    <cellStyle name="Separador de milhares 2 6 2" xfId="794"/>
    <cellStyle name="Separador de milhares 2 7" xfId="795"/>
    <cellStyle name="Separador de milhares 2 7 2" xfId="796"/>
    <cellStyle name="Separador de milhares 2 8" xfId="797"/>
    <cellStyle name="Separador de milhares 2 8 2" xfId="798"/>
    <cellStyle name="Separador de milhares 2 9" xfId="799"/>
    <cellStyle name="Separador de milhares 3" xfId="800"/>
    <cellStyle name="Separador de milhares 3 2" xfId="801"/>
    <cellStyle name="Separador de milhares 3 2 2" xfId="802"/>
    <cellStyle name="Separador de milhares 3 3" xfId="803"/>
    <cellStyle name="Separador de milhares 3 4" xfId="804"/>
    <cellStyle name="Separador de milhares 3 5" xfId="805"/>
    <cellStyle name="Separador de milhares 4" xfId="806"/>
    <cellStyle name="Separador de milhares 4 2" xfId="807"/>
    <cellStyle name="Separador de milhares 4 2 2" xfId="808"/>
    <cellStyle name="Separador de milhares 4 2 3" xfId="809"/>
    <cellStyle name="Separador de milhares 4 2 4" xfId="810"/>
    <cellStyle name="Separador de milhares 4 2 5" xfId="811"/>
    <cellStyle name="Separador de milhares 4 3" xfId="812"/>
    <cellStyle name="Separador de milhares 4 4" xfId="813"/>
    <cellStyle name="Separador de milhares 4 5" xfId="814"/>
    <cellStyle name="Separador de milhares 4 6" xfId="815"/>
    <cellStyle name="Separador de milhares 4 7" xfId="816"/>
    <cellStyle name="Separador de milhares 4 9" xfId="817"/>
    <cellStyle name="Separador de milhares 5" xfId="818"/>
    <cellStyle name="Separador de milhares 5 2" xfId="819"/>
    <cellStyle name="Separador de milhares 5 3" xfId="820"/>
    <cellStyle name="Separador de milhares 5 32" xfId="821"/>
    <cellStyle name="Separador de milhares 5 34" xfId="822"/>
    <cellStyle name="Separador de milhares 5 4" xfId="823"/>
    <cellStyle name="Separador de milhares 5 5" xfId="824"/>
    <cellStyle name="Separador de milhares 5 6" xfId="825"/>
    <cellStyle name="Separador de milhares 6" xfId="826"/>
    <cellStyle name="Separador de milhares 7" xfId="827"/>
    <cellStyle name="Separador de milhares 8" xfId="828"/>
    <cellStyle name="Separador de milhares 9" xfId="829"/>
    <cellStyle name="Separador de milhares 9 7" xfId="830"/>
    <cellStyle name="SUBTIT" xfId="831"/>
    <cellStyle name="SUBTIT 2" xfId="832"/>
    <cellStyle name="TableStyleLight1" xfId="833"/>
    <cellStyle name="TableStyleLight1 3" xfId="834"/>
    <cellStyle name="Texto de Aviso 2" xfId="835"/>
    <cellStyle name="Texto de Aviso 3" xfId="836"/>
    <cellStyle name="Texto de Aviso 4" xfId="837"/>
    <cellStyle name="Texto de Aviso 5" xfId="838"/>
    <cellStyle name="Texto Explicativo 2" xfId="839"/>
    <cellStyle name="Texto Explicativo 3" xfId="840"/>
    <cellStyle name="Texto Explicativo 4" xfId="841"/>
    <cellStyle name="Texto Explicativo 5" xfId="842"/>
    <cellStyle name="Título 1 1" xfId="843"/>
    <cellStyle name="Título 1 1 2" xfId="844"/>
    <cellStyle name="Título 1 1 3" xfId="845"/>
    <cellStyle name="Título 1 1 4" xfId="846"/>
    <cellStyle name="Título 1 1 5" xfId="847"/>
    <cellStyle name="Título 1 2" xfId="848"/>
    <cellStyle name="Título 1 3" xfId="849"/>
    <cellStyle name="Título 1 4" xfId="850"/>
    <cellStyle name="Título 1 5" xfId="851"/>
    <cellStyle name="Título 2 2" xfId="852"/>
    <cellStyle name="Título 2 3" xfId="853"/>
    <cellStyle name="Título 2 4" xfId="854"/>
    <cellStyle name="Título 2 5" xfId="855"/>
    <cellStyle name="Título 3 2" xfId="856"/>
    <cellStyle name="Título 3 2 2" xfId="857"/>
    <cellStyle name="Título 3 3" xfId="858"/>
    <cellStyle name="Título 3 3 2" xfId="859"/>
    <cellStyle name="Título 3 4" xfId="860"/>
    <cellStyle name="Título 3 4 2" xfId="861"/>
    <cellStyle name="Título 3 5" xfId="862"/>
    <cellStyle name="Título 3 5 2" xfId="863"/>
    <cellStyle name="Título 4 2" xfId="864"/>
    <cellStyle name="Título 4 3" xfId="865"/>
    <cellStyle name="Título 4 4" xfId="866"/>
    <cellStyle name="Título 4 5" xfId="867"/>
    <cellStyle name="Título 5" xfId="868"/>
    <cellStyle name="Título 6" xfId="869"/>
    <cellStyle name="Título 7" xfId="870"/>
    <cellStyle name="Título 8" xfId="871"/>
    <cellStyle name="Total 2" xfId="872"/>
    <cellStyle name="Total 2 2" xfId="873"/>
    <cellStyle name="Total 2 2 2" xfId="874"/>
    <cellStyle name="Total 2 3" xfId="875"/>
    <cellStyle name="Total 2 3 2" xfId="876"/>
    <cellStyle name="Total 2 4" xfId="877"/>
    <cellStyle name="Total 2 4 2" xfId="878"/>
    <cellStyle name="Total 2 5" xfId="879"/>
    <cellStyle name="Total 3" xfId="880"/>
    <cellStyle name="Total 3 2" xfId="881"/>
    <cellStyle name="Total 3 2 2" xfId="882"/>
    <cellStyle name="Total 3 3" xfId="883"/>
    <cellStyle name="Total 3 3 2" xfId="884"/>
    <cellStyle name="Total 3 4" xfId="885"/>
    <cellStyle name="Total 3 4 2" xfId="886"/>
    <cellStyle name="Total 3 5" xfId="887"/>
    <cellStyle name="Total 4" xfId="888"/>
    <cellStyle name="Total 4 2" xfId="889"/>
    <cellStyle name="Total 4 2 2" xfId="890"/>
    <cellStyle name="Total 4 3" xfId="891"/>
    <cellStyle name="Total 4 3 2" xfId="892"/>
    <cellStyle name="Total 4 4" xfId="893"/>
    <cellStyle name="Total 4 4 2" xfId="894"/>
    <cellStyle name="Total 4 5" xfId="895"/>
    <cellStyle name="Total 5" xfId="896"/>
    <cellStyle name="Total 5 2" xfId="897"/>
    <cellStyle name="Total 5 2 2" xfId="898"/>
    <cellStyle name="Total 5 3" xfId="899"/>
    <cellStyle name="Total 5 3 2" xfId="900"/>
    <cellStyle name="Total 5 4" xfId="901"/>
    <cellStyle name="Total 5 4 2" xfId="902"/>
    <cellStyle name="Total 5 5" xfId="903"/>
    <cellStyle name="Total 6" xfId="904"/>
    <cellStyle name="TOTAL GERAL" xfId="905"/>
    <cellStyle name="Vírgula 15" xfId="906"/>
    <cellStyle name="Vírgula 2" xfId="907"/>
    <cellStyle name="Vírgula 2 2" xfId="908"/>
    <cellStyle name="Vírgula 3" xfId="909"/>
    <cellStyle name="Vírgula 3 2" xfId="910"/>
    <cellStyle name="Vírgula 3 3" xfId="911"/>
    <cellStyle name="Vírgula 3 4" xfId="912"/>
    <cellStyle name="Vírgula 4" xfId="913"/>
    <cellStyle name="Vírgula 5" xfId="914"/>
  </cellStyles>
  <dxfs count="2">
    <dxf>
      <fill>
        <patternFill patternType="gray125">
          <bgColor indexed="51"/>
        </patternFill>
      </fill>
    </dxf>
    <dxf>
      <fill>
        <patternFill patternType="gray0625">
          <bgColor indexed="51"/>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hyperlink" Target="https://www.caixa.gov.br/Downloads/sinapi-manual-de-metodologias-e-conceitos/Livro2_SINAPI_Calculos_e_Parametros_2_Edicao_Digital.pdf" TargetMode="External"/></Relationships>
</file>

<file path=xl/drawings/_rels/drawing6.xml.rels><?xml version="1.0" encoding="UTF-8" standalone="yes"?>
<Relationships xmlns="http://schemas.openxmlformats.org/package/2006/relationships"><Relationship Id="rId1" Type="http://schemas.openxmlformats.org/officeDocument/2006/relationships/image" Target="../media/image5.jpeg"/></Relationships>
</file>

<file path=xl/drawings/_rels/vmlDrawing1.v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269875</xdr:colOff>
      <xdr:row>2</xdr:row>
      <xdr:rowOff>174625</xdr:rowOff>
    </xdr:from>
    <xdr:to>
      <xdr:col>2</xdr:col>
      <xdr:colOff>428625</xdr:colOff>
      <xdr:row>2</xdr:row>
      <xdr:rowOff>1079500</xdr:rowOff>
    </xdr:to>
    <xdr:pic>
      <xdr:nvPicPr>
        <xdr:cNvPr id="3" name="Imagem 2">
          <a:extLst>
            <a:ext uri="{FF2B5EF4-FFF2-40B4-BE49-F238E27FC236}">
              <a16:creationId xmlns:a16="http://schemas.microsoft.com/office/drawing/2014/main" xmlns="" id="{065485F6-9D78-6DBE-3B92-EDBA67477F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xmlns="" val="0"/>
            </a:ext>
          </a:extLst>
        </a:blip>
        <a:stretch>
          <a:fillRect/>
        </a:stretch>
      </xdr:blipFill>
      <xdr:spPr>
        <a:xfrm>
          <a:off x="269875" y="555625"/>
          <a:ext cx="1905000" cy="9048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158750</xdr:colOff>
      <xdr:row>1</xdr:row>
      <xdr:rowOff>666751</xdr:rowOff>
    </xdr:from>
    <xdr:to>
      <xdr:col>1</xdr:col>
      <xdr:colOff>676776</xdr:colOff>
      <xdr:row>2</xdr:row>
      <xdr:rowOff>666751</xdr:rowOff>
    </xdr:to>
    <xdr:pic>
      <xdr:nvPicPr>
        <xdr:cNvPr id="4" name="Imagem 3">
          <a:extLst>
            <a:ext uri="{FF2B5EF4-FFF2-40B4-BE49-F238E27FC236}">
              <a16:creationId xmlns:a16="http://schemas.microsoft.com/office/drawing/2014/main" xmlns="" id="{00F17D74-19D9-7FAD-9DD6-5073FBA37B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xmlns="" val="0"/>
            </a:ext>
          </a:extLst>
        </a:blip>
        <a:stretch>
          <a:fillRect/>
        </a:stretch>
      </xdr:blipFill>
      <xdr:spPr>
        <a:xfrm>
          <a:off x="158750" y="1079501"/>
          <a:ext cx="1470526" cy="698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123825</xdr:colOff>
      <xdr:row>2</xdr:row>
      <xdr:rowOff>47625</xdr:rowOff>
    </xdr:from>
    <xdr:to>
      <xdr:col>0</xdr:col>
      <xdr:colOff>1619250</xdr:colOff>
      <xdr:row>2</xdr:row>
      <xdr:rowOff>757952</xdr:rowOff>
    </xdr:to>
    <xdr:pic>
      <xdr:nvPicPr>
        <xdr:cNvPr id="3" name="Imagem 2">
          <a:extLst>
            <a:ext uri="{FF2B5EF4-FFF2-40B4-BE49-F238E27FC236}">
              <a16:creationId xmlns:a16="http://schemas.microsoft.com/office/drawing/2014/main" xmlns="" id="{0608BE64-3D33-5575-AD9A-A76CF0408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xmlns="" val="0"/>
            </a:ext>
          </a:extLst>
        </a:blip>
        <a:stretch>
          <a:fillRect/>
        </a:stretch>
      </xdr:blipFill>
      <xdr:spPr>
        <a:xfrm>
          <a:off x="123825" y="438150"/>
          <a:ext cx="1495425" cy="71032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121226</xdr:colOff>
      <xdr:row>2</xdr:row>
      <xdr:rowOff>0</xdr:rowOff>
    </xdr:from>
    <xdr:to>
      <xdr:col>0</xdr:col>
      <xdr:colOff>1506681</xdr:colOff>
      <xdr:row>2</xdr:row>
      <xdr:rowOff>658091</xdr:rowOff>
    </xdr:to>
    <xdr:pic>
      <xdr:nvPicPr>
        <xdr:cNvPr id="4" name="Imagem 3">
          <a:extLst>
            <a:ext uri="{FF2B5EF4-FFF2-40B4-BE49-F238E27FC236}">
              <a16:creationId xmlns:a16="http://schemas.microsoft.com/office/drawing/2014/main" xmlns="" id="{50E64F5C-6181-08C8-643E-366D26E751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xmlns="" val="0"/>
            </a:ext>
          </a:extLst>
        </a:blip>
        <a:stretch>
          <a:fillRect/>
        </a:stretch>
      </xdr:blipFill>
      <xdr:spPr>
        <a:xfrm>
          <a:off x="121226" y="571500"/>
          <a:ext cx="1385455" cy="65809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9525</xdr:colOff>
      <xdr:row>49</xdr:row>
      <xdr:rowOff>57150</xdr:rowOff>
    </xdr:from>
    <xdr:to>
      <xdr:col>5</xdr:col>
      <xdr:colOff>762000</xdr:colOff>
      <xdr:row>51</xdr:row>
      <xdr:rowOff>47625</xdr:rowOff>
    </xdr:to>
    <xdr:sp macro="" textlink="">
      <xdr:nvSpPr>
        <xdr:cNvPr id="2" name="CaixaDeTexto 1">
          <a:hlinkClick xmlns:r="http://schemas.openxmlformats.org/officeDocument/2006/relationships" r:id="rId1"/>
          <a:extLst>
            <a:ext uri="{FF2B5EF4-FFF2-40B4-BE49-F238E27FC236}">
              <a16:creationId xmlns:a16="http://schemas.microsoft.com/office/drawing/2014/main" xmlns="" id="{1C1A667C-77F1-4220-8FA8-6B64736A4B9E}"/>
            </a:ext>
          </a:extLst>
        </xdr:cNvPr>
        <xdr:cNvSpPr txBox="1"/>
      </xdr:nvSpPr>
      <xdr:spPr>
        <a:xfrm>
          <a:off x="9525" y="8896350"/>
          <a:ext cx="5734050" cy="314325"/>
        </a:xfrm>
        <a:prstGeom prst="rect">
          <a:avLst/>
        </a:prstGeom>
        <a:solidFill>
          <a:srgbClr val="FFFFFF"/>
        </a:solid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rtlCol="0" anchor="t"/>
        <a:lstStyle/>
        <a:p>
          <a:r>
            <a:rPr lang="pt-BR" sz="800"/>
            <a:t>https://www.caixa.gov.br/Downloads/sinapi-manual-de-metodologias-e-conceitos/Livro2_SINAPI_Calculos_e_Parametros_Edicao_Digital_Vigente.pdf</a:t>
          </a:r>
        </a:p>
      </xdr:txBody>
    </xdr:sp>
    <xdr:clientData/>
  </xdr:twoCellAnchor>
  <xdr:twoCellAnchor editAs="oneCell">
    <xdr:from>
      <xdr:col>0</xdr:col>
      <xdr:colOff>99060</xdr:colOff>
      <xdr:row>0</xdr:row>
      <xdr:rowOff>22860</xdr:rowOff>
    </xdr:from>
    <xdr:to>
      <xdr:col>1</xdr:col>
      <xdr:colOff>281940</xdr:colOff>
      <xdr:row>3</xdr:row>
      <xdr:rowOff>152400</xdr:rowOff>
    </xdr:to>
    <xdr:pic>
      <xdr:nvPicPr>
        <xdr:cNvPr id="3" name="Imagem 2">
          <a:extLst>
            <a:ext uri="{FF2B5EF4-FFF2-40B4-BE49-F238E27FC236}">
              <a16:creationId xmlns:a16="http://schemas.microsoft.com/office/drawing/2014/main" xmlns="" id="{0038B649-E99C-4B23-A38D-98E38AA2D39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tretch>
          <a:fillRect/>
        </a:stretch>
      </xdr:blipFill>
      <xdr:spPr>
        <a:xfrm>
          <a:off x="99060" y="22860"/>
          <a:ext cx="640080" cy="61531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99060</xdr:colOff>
      <xdr:row>0</xdr:row>
      <xdr:rowOff>22860</xdr:rowOff>
    </xdr:from>
    <xdr:to>
      <xdr:col>1</xdr:col>
      <xdr:colOff>228600</xdr:colOff>
      <xdr:row>3</xdr:row>
      <xdr:rowOff>152400</xdr:rowOff>
    </xdr:to>
    <xdr:pic>
      <xdr:nvPicPr>
        <xdr:cNvPr id="2" name="Imagem 1">
          <a:extLst>
            <a:ext uri="{FF2B5EF4-FFF2-40B4-BE49-F238E27FC236}">
              <a16:creationId xmlns:a16="http://schemas.microsoft.com/office/drawing/2014/main" xmlns="" id="{ED303C73-7AD5-43BE-9E7D-A16978AF95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tretch>
          <a:fillRect/>
        </a:stretch>
      </xdr:blipFill>
      <xdr:spPr>
        <a:xfrm>
          <a:off x="99060" y="22860"/>
          <a:ext cx="643890" cy="6438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mail7.uol.com.br/cgi-bin/webmail.exe/Proposta_29_set_20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W\USUARIOS\33%20-%20Jucil&#233;ia%20Costa%20Vieira\Quadro%20rede%20Modelo%205%20-%20Valendo%20-%20Original-Codevasf-modificad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Users\1513859\Documents\Samuel\Vila%20Estaleiros\Refer&#234;ncia%2006-20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L\Users\user\Downloads\planilha%20vila%20beatriz%202%20e%205%20(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Users\michelemarques\Downloads\PLANILHA%20MULTIPL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r&#231;amento\meus%20documen\Meus%20documentos\-%20OR&#199;AMENTO\Propostas%202004\043-2004%20Casa%20Rinaldo%20-%20Alphaville\Novembro-2004\043-2004%20Resid%20Alphaville%20-%20Rinaldo%20REV%2008-11-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0.1.100.4\pastaobras$\pastaobras$\Users\carlosxavier\Downloads\OR&#199;AMENTO%20QUADRA%20DOS%20CAMELOS.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lan1"/>
      <sheetName val="PLANILHA"/>
      <sheetName val="hidraulica"/>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DE COLETORA"/>
    </sheetNames>
    <sheetDataSet>
      <sheetData sheetId="0"/>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Tutorial"/>
      <sheetName val="Banco"/>
      <sheetName val="Composições"/>
      <sheetName val="Cotações"/>
      <sheetName val="Relatórios"/>
      <sheetName val="Busca"/>
    </sheetNames>
    <sheetDataSet>
      <sheetData sheetId="0"/>
      <sheetData sheetId="1"/>
      <sheetData sheetId="2"/>
      <sheetData sheetId="3">
        <row r="22">
          <cell r="B22" t="str">
            <v>ÍNDICE</v>
          </cell>
        </row>
        <row r="24">
          <cell r="I24">
            <v>0.80971659919028338</v>
          </cell>
        </row>
        <row r="25">
          <cell r="B25" t="str">
            <v>EMPRESAS FORNECEDORAS:</v>
          </cell>
        </row>
        <row r="29">
          <cell r="H29" t="str">
            <v>Janaina</v>
          </cell>
        </row>
      </sheetData>
      <sheetData sheetId="4">
        <row r="1">
          <cell r="A1" t="str">
            <v>DADOS DOS RELATÓRIOS IMPORTADOS</v>
          </cell>
        </row>
        <row r="5">
          <cell r="A5" t="str">
            <v>TIPO</v>
          </cell>
        </row>
        <row r="6">
          <cell r="A6" t="str">
            <v>SINAPI-I</v>
          </cell>
        </row>
        <row r="7">
          <cell r="A7" t="str">
            <v>SINAPI</v>
          </cell>
        </row>
        <row r="8">
          <cell r="A8" t="str">
            <v>SINAPI</v>
          </cell>
        </row>
        <row r="9">
          <cell r="A9" t="str">
            <v>SUDECAP</v>
          </cell>
        </row>
        <row r="10">
          <cell r="A10" t="str">
            <v>SUDECAP</v>
          </cell>
        </row>
        <row r="11">
          <cell r="A11" t="str">
            <v>SUDECAP-I</v>
          </cell>
        </row>
        <row r="12">
          <cell r="A12" t="str">
            <v>SETOP</v>
          </cell>
        </row>
      </sheetData>
      <sheetData sheetId="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CAPA"/>
      <sheetName val="ÍNDICE"/>
      <sheetName val="CAPA 1"/>
      <sheetName val="DADOS DO ORÇAMENTO"/>
      <sheetName val="CAPA 2"/>
      <sheetName val="SINAPI DESONERADO"/>
      <sheetName val="SINAPI NAO DESONERADO"/>
      <sheetName val="SUDECAP DESONERADO"/>
      <sheetName val="SUDECAPx"/>
      <sheetName val="SINAPIx"/>
      <sheetName val="SINAPI_Insumosx"/>
      <sheetName val="PLANILHA ORÇAMENTARIA"/>
      <sheetName val="CAPA 3"/>
      <sheetName val="BDI TCU 2622 - EDIF COM DESONER"/>
      <sheetName val="BDI TCU 2622 - EDIF SEM DESONER"/>
      <sheetName val="CAPA 4"/>
      <sheetName val="QCI"/>
      <sheetName val="CAPA 5"/>
      <sheetName val="CRONOGRAMA F"/>
      <sheetName val="CRONOGRAMA FF"/>
      <sheetName val="CAPA 6"/>
      <sheetName val="CPU"/>
      <sheetName val="CPU_ADM LOCAL"/>
      <sheetName val="CPU_ADMINISTRACAO LOCAL"/>
      <sheetName val="RESUMO ADMINISTRAÇÃO LOCAL "/>
      <sheetName val="CAPA 7"/>
      <sheetName val="MEMÓRIA DE CÁLCU_XXXXXX"/>
      <sheetName val="MEMÓRIA DE CÁLCULO"/>
      <sheetName val="CAPA 8"/>
      <sheetName val="CURV ABC DE SERVIÇO"/>
      <sheetName val="CAPA 9"/>
      <sheetName val="COTAÇÕES"/>
      <sheetName val="CPU_MODELO"/>
      <sheetName val="Plan1"/>
      <sheetName val="LEVANTAMENTO"/>
      <sheetName val="CPU (RACSUNHO)"/>
      <sheetName val="PLANILHA abc rascunh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ow r="2">
          <cell r="B2" t="str">
            <v>SINAPI</v>
          </cell>
        </row>
        <row r="3">
          <cell r="B3" t="str">
            <v>SUDECAP</v>
          </cell>
        </row>
        <row r="4">
          <cell r="B4" t="str">
            <v>COMPOSIÇÃO</v>
          </cell>
        </row>
        <row r="5">
          <cell r="B5">
            <v>0</v>
          </cell>
        </row>
        <row r="6">
          <cell r="B6">
            <v>0</v>
          </cell>
        </row>
      </sheetData>
      <sheetData sheetId="34"/>
      <sheetData sheetId="35"/>
      <sheetData sheetId="36"/>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ELETRICA"/>
      <sheetName val="HIDRAULICA"/>
      <sheetName val="BDI"/>
      <sheetName val="Planilha"/>
      <sheetName val="Cron FIS"/>
      <sheetName val="Cron FIN"/>
      <sheetName val="Indireto"/>
      <sheetName val="Plan1"/>
    </sheetNames>
    <sheetDataSet>
      <sheetData sheetId="0" refreshError="1"/>
      <sheetData sheetId="1"/>
      <sheetData sheetId="2" refreshError="1"/>
      <sheetData sheetId="3"/>
      <sheetData sheetId="4" refreshError="1"/>
      <sheetData sheetId="5" refreshError="1"/>
      <sheetData sheetId="6" refreshError="1"/>
      <sheetData sheetId="7"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ow r="3">
          <cell r="O3">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pageSetUpPr fitToPage="1"/>
  </sheetPr>
  <dimension ref="A1:J381"/>
  <sheetViews>
    <sheetView tabSelected="1" showOutlineSymbols="0" showWhiteSpace="0" view="pageBreakPreview" zoomScale="60" zoomScaleNormal="85" workbookViewId="0">
      <selection activeCell="D4" sqref="D4"/>
    </sheetView>
  </sheetViews>
  <sheetFormatPr defaultColWidth="20.375" defaultRowHeight="14.25"/>
  <cols>
    <col min="1" max="1" width="8.75" style="5" customWidth="1"/>
    <col min="2" max="2" width="14.125" style="5" customWidth="1"/>
    <col min="3" max="3" width="10.75" style="5" customWidth="1"/>
    <col min="4" max="4" width="58.75" style="7" customWidth="1"/>
    <col min="5" max="5" width="10.25" style="7" customWidth="1"/>
    <col min="6" max="6" width="12.625" style="45" customWidth="1"/>
    <col min="7" max="7" width="18.5" style="7" customWidth="1"/>
    <col min="8" max="8" width="19.625" style="7" customWidth="1"/>
    <col min="9" max="9" width="24.625" style="7" customWidth="1"/>
    <col min="10" max="10" width="12.5" style="7" customWidth="1"/>
  </cols>
  <sheetData>
    <row r="1" spans="1:10" ht="15" customHeight="1">
      <c r="A1" s="196"/>
      <c r="B1" s="196"/>
      <c r="C1" s="196"/>
      <c r="D1" s="196"/>
      <c r="E1" s="71"/>
      <c r="F1" s="71"/>
      <c r="G1" s="71"/>
      <c r="H1" s="71"/>
      <c r="I1" s="71"/>
      <c r="J1" s="71"/>
    </row>
    <row r="2" spans="1:10" ht="15">
      <c r="A2" s="8"/>
      <c r="B2" s="8"/>
      <c r="C2" s="8"/>
      <c r="D2" s="68" t="s">
        <v>261</v>
      </c>
      <c r="E2" s="68" t="s">
        <v>0</v>
      </c>
      <c r="F2" s="42"/>
      <c r="G2" s="16"/>
      <c r="H2" s="17" t="s">
        <v>1</v>
      </c>
      <c r="I2" s="17" t="s">
        <v>2</v>
      </c>
      <c r="J2" s="17"/>
    </row>
    <row r="3" spans="1:10" ht="150.75" customHeight="1">
      <c r="A3" s="9"/>
      <c r="B3" s="9"/>
      <c r="C3" s="9"/>
      <c r="D3" s="67" t="s">
        <v>1475</v>
      </c>
      <c r="E3" s="199" t="s">
        <v>1988</v>
      </c>
      <c r="F3" s="199"/>
      <c r="G3" s="199"/>
      <c r="H3" s="1" t="s">
        <v>3</v>
      </c>
      <c r="I3" s="1" t="s">
        <v>4</v>
      </c>
      <c r="J3" s="1"/>
    </row>
    <row r="4" spans="1:10" ht="22.5" customHeight="1">
      <c r="A4" s="6"/>
      <c r="B4" s="6"/>
      <c r="C4" s="6"/>
      <c r="D4" s="14"/>
      <c r="E4" s="15"/>
      <c r="F4" s="43"/>
      <c r="G4" s="15"/>
      <c r="H4" s="197"/>
      <c r="I4" s="197"/>
      <c r="J4" s="197"/>
    </row>
    <row r="5" spans="1:10" ht="15" customHeight="1">
      <c r="A5" s="198" t="s">
        <v>259</v>
      </c>
      <c r="B5" s="198"/>
      <c r="C5" s="198"/>
      <c r="D5" s="198"/>
      <c r="E5" s="198"/>
      <c r="F5" s="198"/>
      <c r="G5" s="198"/>
      <c r="H5" s="198"/>
      <c r="I5" s="198"/>
      <c r="J5" s="198"/>
    </row>
    <row r="6" spans="1:10" ht="30" customHeight="1">
      <c r="A6" s="3" t="s">
        <v>5</v>
      </c>
      <c r="B6" s="4" t="s">
        <v>6</v>
      </c>
      <c r="C6" s="3" t="s">
        <v>7</v>
      </c>
      <c r="D6" s="3" t="s">
        <v>8</v>
      </c>
      <c r="E6" s="2" t="s">
        <v>9</v>
      </c>
      <c r="F6" s="93" t="s">
        <v>10</v>
      </c>
      <c r="G6" s="4" t="s">
        <v>11</v>
      </c>
      <c r="H6" s="4" t="s">
        <v>12</v>
      </c>
      <c r="I6" s="4" t="s">
        <v>13</v>
      </c>
      <c r="J6" s="4" t="s">
        <v>14</v>
      </c>
    </row>
    <row r="7" spans="1:10" ht="30" customHeight="1">
      <c r="A7" s="10"/>
      <c r="B7" s="11"/>
      <c r="C7" s="11"/>
      <c r="D7" s="12" t="s">
        <v>260</v>
      </c>
      <c r="E7" s="11"/>
      <c r="F7" s="44"/>
      <c r="G7" s="86"/>
      <c r="H7" s="86"/>
      <c r="I7" s="87">
        <f>SUBTOTAL(9,I8:I366)</f>
        <v>85567396.390000001</v>
      </c>
      <c r="J7" s="13"/>
    </row>
    <row r="8" spans="1:10" ht="24" customHeight="1">
      <c r="A8" s="89" t="s">
        <v>15</v>
      </c>
      <c r="B8" s="89"/>
      <c r="C8" s="89"/>
      <c r="D8" s="91" t="s">
        <v>16</v>
      </c>
      <c r="E8" s="75"/>
      <c r="F8" s="62"/>
      <c r="G8" s="88"/>
      <c r="H8" s="88"/>
      <c r="I8" s="99">
        <f>SUBTOTAL(9,I9:I40)</f>
        <v>734446.93999999983</v>
      </c>
      <c r="J8" s="100">
        <f>I8/$I$7</f>
        <v>8.583256835962727E-3</v>
      </c>
    </row>
    <row r="9" spans="1:10" ht="25.5">
      <c r="A9" s="90" t="s">
        <v>17</v>
      </c>
      <c r="B9" s="90" t="s">
        <v>22</v>
      </c>
      <c r="C9" s="90" t="s">
        <v>23</v>
      </c>
      <c r="D9" s="92" t="s">
        <v>24</v>
      </c>
      <c r="E9" s="90" t="s">
        <v>20</v>
      </c>
      <c r="F9" s="94">
        <v>100</v>
      </c>
      <c r="G9" s="95">
        <v>71.589999999999989</v>
      </c>
      <c r="H9" s="95">
        <f t="shared" ref="H9:H40" si="0">TRUNC(G9 * (1 + 24.21 / 100), 2)</f>
        <v>88.92</v>
      </c>
      <c r="I9" s="95">
        <f t="shared" ref="I9:I40" si="1">ROUND(F9 * H9, 2)</f>
        <v>8892</v>
      </c>
      <c r="J9" s="96">
        <f>I9/$I$7</f>
        <v>1.0391808533558677E-4</v>
      </c>
    </row>
    <row r="10" spans="1:10" ht="76.5">
      <c r="A10" s="90" t="s">
        <v>21</v>
      </c>
      <c r="B10" s="90" t="s">
        <v>18</v>
      </c>
      <c r="C10" s="90" t="s">
        <v>19</v>
      </c>
      <c r="D10" s="92" t="s">
        <v>649</v>
      </c>
      <c r="E10" s="90" t="s">
        <v>20</v>
      </c>
      <c r="F10" s="94">
        <v>135</v>
      </c>
      <c r="G10" s="95">
        <v>286.26</v>
      </c>
      <c r="H10" s="95">
        <f t="shared" si="0"/>
        <v>355.56</v>
      </c>
      <c r="I10" s="95">
        <f t="shared" si="1"/>
        <v>48000.6</v>
      </c>
      <c r="J10" s="96">
        <f t="shared" ref="J10:J40" si="2">I10/$I$7</f>
        <v>5.609683363652009E-4</v>
      </c>
    </row>
    <row r="11" spans="1:10" ht="25.5">
      <c r="A11" s="90" t="s">
        <v>25</v>
      </c>
      <c r="B11" s="90" t="s">
        <v>26</v>
      </c>
      <c r="C11" s="90" t="s">
        <v>23</v>
      </c>
      <c r="D11" s="92" t="s">
        <v>689</v>
      </c>
      <c r="E11" s="90" t="s">
        <v>27</v>
      </c>
      <c r="F11" s="94">
        <v>500</v>
      </c>
      <c r="G11" s="95">
        <v>100.6</v>
      </c>
      <c r="H11" s="95">
        <f t="shared" si="0"/>
        <v>124.95</v>
      </c>
      <c r="I11" s="95">
        <f t="shared" si="1"/>
        <v>62475</v>
      </c>
      <c r="J11" s="96">
        <f t="shared" si="2"/>
        <v>7.3012622372253528E-4</v>
      </c>
    </row>
    <row r="12" spans="1:10">
      <c r="A12" s="90" t="s">
        <v>28</v>
      </c>
      <c r="B12" s="90" t="s">
        <v>690</v>
      </c>
      <c r="C12" s="90" t="s">
        <v>105</v>
      </c>
      <c r="D12" s="92" t="s">
        <v>691</v>
      </c>
      <c r="E12" s="90" t="s">
        <v>20</v>
      </c>
      <c r="F12" s="94">
        <v>1000</v>
      </c>
      <c r="G12" s="95">
        <v>140.54999999999998</v>
      </c>
      <c r="H12" s="95">
        <f t="shared" si="0"/>
        <v>174.57</v>
      </c>
      <c r="I12" s="95">
        <f t="shared" si="1"/>
        <v>174570</v>
      </c>
      <c r="J12" s="96">
        <f t="shared" si="2"/>
        <v>2.040146216490484E-3</v>
      </c>
    </row>
    <row r="13" spans="1:10" ht="25.5">
      <c r="A13" s="90" t="s">
        <v>31</v>
      </c>
      <c r="B13" s="90" t="s">
        <v>29</v>
      </c>
      <c r="C13" s="90" t="s">
        <v>23</v>
      </c>
      <c r="D13" s="92" t="s">
        <v>30</v>
      </c>
      <c r="E13" s="90" t="s">
        <v>27</v>
      </c>
      <c r="F13" s="94">
        <v>5000</v>
      </c>
      <c r="G13" s="95">
        <v>8.6300000000000008</v>
      </c>
      <c r="H13" s="95">
        <f t="shared" si="0"/>
        <v>10.71</v>
      </c>
      <c r="I13" s="95">
        <f t="shared" si="1"/>
        <v>53550</v>
      </c>
      <c r="J13" s="96">
        <f t="shared" si="2"/>
        <v>6.2582247747645882E-4</v>
      </c>
    </row>
    <row r="14" spans="1:10" ht="25.5">
      <c r="A14" s="90" t="s">
        <v>34</v>
      </c>
      <c r="B14" s="90" t="s">
        <v>32</v>
      </c>
      <c r="C14" s="90" t="s">
        <v>23</v>
      </c>
      <c r="D14" s="92" t="s">
        <v>33</v>
      </c>
      <c r="E14" s="90" t="s">
        <v>27</v>
      </c>
      <c r="F14" s="94">
        <v>5000</v>
      </c>
      <c r="G14" s="95">
        <v>7.27</v>
      </c>
      <c r="H14" s="95">
        <f t="shared" si="0"/>
        <v>9.0299999999999994</v>
      </c>
      <c r="I14" s="95">
        <f t="shared" si="1"/>
        <v>45150</v>
      </c>
      <c r="J14" s="96">
        <f t="shared" si="2"/>
        <v>5.2765424571544573E-4</v>
      </c>
    </row>
    <row r="15" spans="1:10" ht="25.5">
      <c r="A15" s="90" t="s">
        <v>37</v>
      </c>
      <c r="B15" s="90" t="s">
        <v>35</v>
      </c>
      <c r="C15" s="90" t="s">
        <v>23</v>
      </c>
      <c r="D15" s="92" t="s">
        <v>36</v>
      </c>
      <c r="E15" s="90" t="s">
        <v>27</v>
      </c>
      <c r="F15" s="94">
        <v>5000</v>
      </c>
      <c r="G15" s="95">
        <v>2.9899999999999998</v>
      </c>
      <c r="H15" s="95">
        <f t="shared" si="0"/>
        <v>3.71</v>
      </c>
      <c r="I15" s="95">
        <f t="shared" si="1"/>
        <v>18550</v>
      </c>
      <c r="J15" s="96">
        <f t="shared" si="2"/>
        <v>2.1678817847223738E-4</v>
      </c>
    </row>
    <row r="16" spans="1:10" ht="25.5">
      <c r="A16" s="90" t="s">
        <v>41</v>
      </c>
      <c r="B16" s="90" t="s">
        <v>692</v>
      </c>
      <c r="C16" s="90" t="s">
        <v>23</v>
      </c>
      <c r="D16" s="92" t="s">
        <v>693</v>
      </c>
      <c r="E16" s="90" t="s">
        <v>27</v>
      </c>
      <c r="F16" s="94">
        <v>1500</v>
      </c>
      <c r="G16" s="95">
        <v>7.6999999999999993</v>
      </c>
      <c r="H16" s="95">
        <f t="shared" si="0"/>
        <v>9.56</v>
      </c>
      <c r="I16" s="95">
        <f t="shared" si="1"/>
        <v>14340</v>
      </c>
      <c r="J16" s="96">
        <f t="shared" si="2"/>
        <v>1.6758719564915816E-4</v>
      </c>
    </row>
    <row r="17" spans="1:10" ht="25.5">
      <c r="A17" s="90" t="s">
        <v>44</v>
      </c>
      <c r="B17" s="90" t="s">
        <v>694</v>
      </c>
      <c r="C17" s="90" t="s">
        <v>23</v>
      </c>
      <c r="D17" s="92" t="s">
        <v>695</v>
      </c>
      <c r="E17" s="90" t="s">
        <v>27</v>
      </c>
      <c r="F17" s="94">
        <v>2000</v>
      </c>
      <c r="G17" s="95">
        <v>17.21</v>
      </c>
      <c r="H17" s="95">
        <f t="shared" si="0"/>
        <v>21.37</v>
      </c>
      <c r="I17" s="95">
        <f t="shared" si="1"/>
        <v>42740</v>
      </c>
      <c r="J17" s="96">
        <f t="shared" si="2"/>
        <v>4.9948931255544072E-4</v>
      </c>
    </row>
    <row r="18" spans="1:10" ht="38.25">
      <c r="A18" s="90" t="s">
        <v>48</v>
      </c>
      <c r="B18" s="90" t="s">
        <v>38</v>
      </c>
      <c r="C18" s="90" t="s">
        <v>23</v>
      </c>
      <c r="D18" s="92" t="s">
        <v>39</v>
      </c>
      <c r="E18" s="90" t="s">
        <v>40</v>
      </c>
      <c r="F18" s="94">
        <v>5</v>
      </c>
      <c r="G18" s="95">
        <v>778.42000000000007</v>
      </c>
      <c r="H18" s="95">
        <f t="shared" si="0"/>
        <v>966.87</v>
      </c>
      <c r="I18" s="95">
        <f t="shared" si="1"/>
        <v>4834.3500000000004</v>
      </c>
      <c r="J18" s="96">
        <f t="shared" si="2"/>
        <v>5.6497570382601662E-5</v>
      </c>
    </row>
    <row r="19" spans="1:10" ht="25.5">
      <c r="A19" s="90" t="s">
        <v>51</v>
      </c>
      <c r="B19" s="90" t="s">
        <v>42</v>
      </c>
      <c r="C19" s="90" t="s">
        <v>23</v>
      </c>
      <c r="D19" s="92" t="s">
        <v>43</v>
      </c>
      <c r="E19" s="90" t="s">
        <v>40</v>
      </c>
      <c r="F19" s="94">
        <v>5</v>
      </c>
      <c r="G19" s="95">
        <v>446.5</v>
      </c>
      <c r="H19" s="95">
        <f t="shared" si="0"/>
        <v>554.59</v>
      </c>
      <c r="I19" s="95">
        <f t="shared" si="1"/>
        <v>2772.95</v>
      </c>
      <c r="J19" s="96">
        <f t="shared" si="2"/>
        <v>3.2406618840678735E-5</v>
      </c>
    </row>
    <row r="20" spans="1:10" ht="25.5">
      <c r="A20" s="90" t="s">
        <v>54</v>
      </c>
      <c r="B20" s="90" t="s">
        <v>696</v>
      </c>
      <c r="C20" s="90" t="s">
        <v>23</v>
      </c>
      <c r="D20" s="92" t="s">
        <v>697</v>
      </c>
      <c r="E20" s="90" t="s">
        <v>27</v>
      </c>
      <c r="F20" s="94">
        <v>300</v>
      </c>
      <c r="G20" s="95">
        <v>24.1</v>
      </c>
      <c r="H20" s="95">
        <f t="shared" si="0"/>
        <v>29.93</v>
      </c>
      <c r="I20" s="95">
        <f t="shared" si="1"/>
        <v>8979</v>
      </c>
      <c r="J20" s="96">
        <f t="shared" si="2"/>
        <v>1.049348277359687E-4</v>
      </c>
    </row>
    <row r="21" spans="1:10" ht="25.5">
      <c r="A21" s="90" t="s">
        <v>57</v>
      </c>
      <c r="B21" s="90" t="s">
        <v>698</v>
      </c>
      <c r="C21" s="90" t="s">
        <v>23</v>
      </c>
      <c r="D21" s="92" t="s">
        <v>699</v>
      </c>
      <c r="E21" s="90" t="s">
        <v>27</v>
      </c>
      <c r="F21" s="94">
        <v>300</v>
      </c>
      <c r="G21" s="95">
        <v>6.4399999999999995</v>
      </c>
      <c r="H21" s="95">
        <f t="shared" si="0"/>
        <v>7.99</v>
      </c>
      <c r="I21" s="95">
        <f t="shared" si="1"/>
        <v>2397</v>
      </c>
      <c r="J21" s="96">
        <f t="shared" si="2"/>
        <v>2.801300613466054E-5</v>
      </c>
    </row>
    <row r="22" spans="1:10" ht="25.5">
      <c r="A22" s="90" t="s">
        <v>60</v>
      </c>
      <c r="B22" s="90" t="s">
        <v>700</v>
      </c>
      <c r="C22" s="90" t="s">
        <v>23</v>
      </c>
      <c r="D22" s="92" t="s">
        <v>701</v>
      </c>
      <c r="E22" s="90" t="s">
        <v>27</v>
      </c>
      <c r="F22" s="94">
        <v>300</v>
      </c>
      <c r="G22" s="95">
        <v>6.74</v>
      </c>
      <c r="H22" s="95">
        <f t="shared" si="0"/>
        <v>8.3699999999999992</v>
      </c>
      <c r="I22" s="95">
        <f t="shared" si="1"/>
        <v>2511</v>
      </c>
      <c r="J22" s="96">
        <f t="shared" si="2"/>
        <v>2.9345289279988575E-5</v>
      </c>
    </row>
    <row r="23" spans="1:10" ht="25.5">
      <c r="A23" s="90" t="s">
        <v>63</v>
      </c>
      <c r="B23" s="90" t="s">
        <v>58</v>
      </c>
      <c r="C23" s="90" t="s">
        <v>23</v>
      </c>
      <c r="D23" s="92" t="s">
        <v>59</v>
      </c>
      <c r="E23" s="90" t="s">
        <v>40</v>
      </c>
      <c r="F23" s="94">
        <v>24</v>
      </c>
      <c r="G23" s="95">
        <v>576.6</v>
      </c>
      <c r="H23" s="95">
        <f t="shared" si="0"/>
        <v>716.19</v>
      </c>
      <c r="I23" s="95">
        <f t="shared" si="1"/>
        <v>17188.560000000001</v>
      </c>
      <c r="J23" s="96">
        <f t="shared" si="2"/>
        <v>2.0087744544262861E-4</v>
      </c>
    </row>
    <row r="24" spans="1:10" ht="25.5">
      <c r="A24" s="90" t="s">
        <v>66</v>
      </c>
      <c r="B24" s="90" t="s">
        <v>45</v>
      </c>
      <c r="C24" s="90" t="s">
        <v>23</v>
      </c>
      <c r="D24" s="92" t="s">
        <v>46</v>
      </c>
      <c r="E24" s="90" t="s">
        <v>47</v>
      </c>
      <c r="F24" s="94">
        <v>12</v>
      </c>
      <c r="G24" s="95">
        <v>893.73</v>
      </c>
      <c r="H24" s="95">
        <f t="shared" si="0"/>
        <v>1110.0999999999999</v>
      </c>
      <c r="I24" s="95">
        <f t="shared" si="1"/>
        <v>13321.2</v>
      </c>
      <c r="J24" s="96">
        <f t="shared" si="2"/>
        <v>1.5568079153985815E-4</v>
      </c>
    </row>
    <row r="25" spans="1:10" ht="25.5">
      <c r="A25" s="90" t="s">
        <v>70</v>
      </c>
      <c r="B25" s="90" t="s">
        <v>702</v>
      </c>
      <c r="C25" s="90" t="s">
        <v>23</v>
      </c>
      <c r="D25" s="92" t="s">
        <v>703</v>
      </c>
      <c r="E25" s="90" t="s">
        <v>47</v>
      </c>
      <c r="F25" s="94">
        <v>12</v>
      </c>
      <c r="G25" s="95">
        <v>1057.0999999999999</v>
      </c>
      <c r="H25" s="95">
        <f t="shared" si="0"/>
        <v>1313.02</v>
      </c>
      <c r="I25" s="95">
        <f t="shared" si="1"/>
        <v>15756.24</v>
      </c>
      <c r="J25" s="96">
        <f t="shared" si="2"/>
        <v>1.8413835952406498E-4</v>
      </c>
    </row>
    <row r="26" spans="1:10" ht="25.5">
      <c r="A26" s="90" t="s">
        <v>73</v>
      </c>
      <c r="B26" s="90" t="s">
        <v>49</v>
      </c>
      <c r="C26" s="90" t="s">
        <v>23</v>
      </c>
      <c r="D26" s="92" t="s">
        <v>50</v>
      </c>
      <c r="E26" s="90" t="s">
        <v>47</v>
      </c>
      <c r="F26" s="94">
        <v>12</v>
      </c>
      <c r="G26" s="95">
        <v>816.85</v>
      </c>
      <c r="H26" s="95">
        <f t="shared" si="0"/>
        <v>1014.6</v>
      </c>
      <c r="I26" s="95">
        <f t="shared" si="1"/>
        <v>12175.2</v>
      </c>
      <c r="J26" s="96">
        <f t="shared" si="2"/>
        <v>1.422878399210342E-4</v>
      </c>
    </row>
    <row r="27" spans="1:10">
      <c r="A27" s="90" t="s">
        <v>76</v>
      </c>
      <c r="B27" s="90" t="s">
        <v>704</v>
      </c>
      <c r="C27" s="90" t="s">
        <v>23</v>
      </c>
      <c r="D27" s="92" t="s">
        <v>705</v>
      </c>
      <c r="E27" s="90" t="s">
        <v>47</v>
      </c>
      <c r="F27" s="94">
        <v>12</v>
      </c>
      <c r="G27" s="95">
        <v>624.65</v>
      </c>
      <c r="H27" s="95">
        <f t="shared" si="0"/>
        <v>775.87</v>
      </c>
      <c r="I27" s="95">
        <f t="shared" si="1"/>
        <v>9310.44</v>
      </c>
      <c r="J27" s="96">
        <f t="shared" si="2"/>
        <v>1.0880826568059611E-4</v>
      </c>
    </row>
    <row r="28" spans="1:10">
      <c r="A28" s="90" t="s">
        <v>81</v>
      </c>
      <c r="B28" s="90" t="s">
        <v>52</v>
      </c>
      <c r="C28" s="90" t="s">
        <v>23</v>
      </c>
      <c r="D28" s="92" t="s">
        <v>53</v>
      </c>
      <c r="E28" s="90" t="s">
        <v>47</v>
      </c>
      <c r="F28" s="94">
        <v>12</v>
      </c>
      <c r="G28" s="95">
        <v>624.65</v>
      </c>
      <c r="H28" s="95">
        <f t="shared" si="0"/>
        <v>775.87</v>
      </c>
      <c r="I28" s="95">
        <f t="shared" si="1"/>
        <v>9310.44</v>
      </c>
      <c r="J28" s="96">
        <f t="shared" si="2"/>
        <v>1.0880826568059611E-4</v>
      </c>
    </row>
    <row r="29" spans="1:10" ht="25.5">
      <c r="A29" s="90" t="s">
        <v>83</v>
      </c>
      <c r="B29" s="90" t="s">
        <v>55</v>
      </c>
      <c r="C29" s="90" t="s">
        <v>23</v>
      </c>
      <c r="D29" s="92" t="s">
        <v>56</v>
      </c>
      <c r="E29" s="90" t="s">
        <v>47</v>
      </c>
      <c r="F29" s="94">
        <v>12</v>
      </c>
      <c r="G29" s="95">
        <v>701.53</v>
      </c>
      <c r="H29" s="95">
        <f t="shared" si="0"/>
        <v>871.37</v>
      </c>
      <c r="I29" s="95">
        <f t="shared" si="1"/>
        <v>10456.44</v>
      </c>
      <c r="J29" s="96">
        <f t="shared" si="2"/>
        <v>1.2220121729942005E-4</v>
      </c>
    </row>
    <row r="30" spans="1:10" ht="25.5">
      <c r="A30" s="90" t="s">
        <v>85</v>
      </c>
      <c r="B30" s="90" t="s">
        <v>61</v>
      </c>
      <c r="C30" s="90" t="s">
        <v>23</v>
      </c>
      <c r="D30" s="92" t="s">
        <v>62</v>
      </c>
      <c r="E30" s="90" t="s">
        <v>40</v>
      </c>
      <c r="F30" s="94">
        <v>24</v>
      </c>
      <c r="G30" s="95">
        <v>576.6</v>
      </c>
      <c r="H30" s="95">
        <f t="shared" si="0"/>
        <v>716.19</v>
      </c>
      <c r="I30" s="95">
        <f t="shared" si="1"/>
        <v>17188.560000000001</v>
      </c>
      <c r="J30" s="96">
        <f t="shared" si="2"/>
        <v>2.0087744544262861E-4</v>
      </c>
    </row>
    <row r="31" spans="1:10" ht="25.5">
      <c r="A31" s="90" t="s">
        <v>87</v>
      </c>
      <c r="B31" s="90" t="s">
        <v>64</v>
      </c>
      <c r="C31" s="90" t="s">
        <v>23</v>
      </c>
      <c r="D31" s="92" t="s">
        <v>65</v>
      </c>
      <c r="E31" s="90" t="s">
        <v>47</v>
      </c>
      <c r="F31" s="94">
        <v>72</v>
      </c>
      <c r="G31" s="95">
        <v>653.48</v>
      </c>
      <c r="H31" s="95">
        <f t="shared" si="0"/>
        <v>811.68</v>
      </c>
      <c r="I31" s="95">
        <f t="shared" si="1"/>
        <v>58440.959999999999</v>
      </c>
      <c r="J31" s="96">
        <f t="shared" si="2"/>
        <v>6.8298163162096412E-4</v>
      </c>
    </row>
    <row r="32" spans="1:10" ht="25.5">
      <c r="A32" s="90" t="s">
        <v>89</v>
      </c>
      <c r="B32" s="90" t="s">
        <v>67</v>
      </c>
      <c r="C32" s="90" t="s">
        <v>23</v>
      </c>
      <c r="D32" s="92" t="s">
        <v>68</v>
      </c>
      <c r="E32" s="90" t="s">
        <v>69</v>
      </c>
      <c r="F32" s="94">
        <v>100</v>
      </c>
      <c r="G32" s="95">
        <v>26.59</v>
      </c>
      <c r="H32" s="95">
        <f t="shared" si="0"/>
        <v>33.020000000000003</v>
      </c>
      <c r="I32" s="95">
        <f t="shared" si="1"/>
        <v>3302</v>
      </c>
      <c r="J32" s="96">
        <f t="shared" si="2"/>
        <v>3.8589464437483981E-5</v>
      </c>
    </row>
    <row r="33" spans="1:10" ht="25.5">
      <c r="A33" s="90" t="s">
        <v>706</v>
      </c>
      <c r="B33" s="90" t="s">
        <v>71</v>
      </c>
      <c r="C33" s="90" t="s">
        <v>23</v>
      </c>
      <c r="D33" s="92" t="s">
        <v>72</v>
      </c>
      <c r="E33" s="90" t="s">
        <v>69</v>
      </c>
      <c r="F33" s="94">
        <v>100</v>
      </c>
      <c r="G33" s="95">
        <v>14.56</v>
      </c>
      <c r="H33" s="95">
        <f t="shared" si="0"/>
        <v>18.079999999999998</v>
      </c>
      <c r="I33" s="95">
        <f t="shared" si="1"/>
        <v>1808</v>
      </c>
      <c r="J33" s="96">
        <f t="shared" si="2"/>
        <v>2.1129543217132355E-5</v>
      </c>
    </row>
    <row r="34" spans="1:10" ht="25.5">
      <c r="A34" s="90" t="s">
        <v>707</v>
      </c>
      <c r="B34" s="90" t="s">
        <v>74</v>
      </c>
      <c r="C34" s="90" t="s">
        <v>23</v>
      </c>
      <c r="D34" s="92" t="s">
        <v>75</v>
      </c>
      <c r="E34" s="90" t="s">
        <v>69</v>
      </c>
      <c r="F34" s="94">
        <v>100</v>
      </c>
      <c r="G34" s="95">
        <v>12.64</v>
      </c>
      <c r="H34" s="95">
        <f t="shared" si="0"/>
        <v>15.7</v>
      </c>
      <c r="I34" s="95">
        <f t="shared" si="1"/>
        <v>1570</v>
      </c>
      <c r="J34" s="96">
        <f t="shared" si="2"/>
        <v>1.8348109983903649E-5</v>
      </c>
    </row>
    <row r="35" spans="1:10">
      <c r="A35" s="90" t="s">
        <v>708</v>
      </c>
      <c r="B35" s="90" t="s">
        <v>77</v>
      </c>
      <c r="C35" s="90" t="s">
        <v>78</v>
      </c>
      <c r="D35" s="92" t="s">
        <v>79</v>
      </c>
      <c r="E35" s="90" t="s">
        <v>80</v>
      </c>
      <c r="F35" s="94">
        <v>600</v>
      </c>
      <c r="G35" s="95">
        <v>9</v>
      </c>
      <c r="H35" s="95">
        <f t="shared" si="0"/>
        <v>11.17</v>
      </c>
      <c r="I35" s="95">
        <f t="shared" si="1"/>
        <v>6702</v>
      </c>
      <c r="J35" s="96">
        <f t="shared" si="2"/>
        <v>7.8324224912179773E-5</v>
      </c>
    </row>
    <row r="36" spans="1:10" ht="25.5">
      <c r="A36" s="90" t="s">
        <v>709</v>
      </c>
      <c r="B36" s="90" t="s">
        <v>82</v>
      </c>
      <c r="C36" s="90" t="s">
        <v>78</v>
      </c>
      <c r="D36" s="92" t="s">
        <v>710</v>
      </c>
      <c r="E36" s="90" t="s">
        <v>80</v>
      </c>
      <c r="F36" s="94">
        <v>600</v>
      </c>
      <c r="G36" s="95">
        <v>16.809999999999999</v>
      </c>
      <c r="H36" s="95">
        <f t="shared" si="0"/>
        <v>20.87</v>
      </c>
      <c r="I36" s="95">
        <f t="shared" si="1"/>
        <v>12522</v>
      </c>
      <c r="J36" s="96">
        <f t="shared" si="2"/>
        <v>1.4634078548945317E-4</v>
      </c>
    </row>
    <row r="37" spans="1:10" ht="25.5">
      <c r="A37" s="90" t="s">
        <v>711</v>
      </c>
      <c r="B37" s="90" t="s">
        <v>86</v>
      </c>
      <c r="C37" s="90" t="s">
        <v>23</v>
      </c>
      <c r="D37" s="92" t="s">
        <v>712</v>
      </c>
      <c r="E37" s="90" t="s">
        <v>40</v>
      </c>
      <c r="F37" s="94">
        <v>100</v>
      </c>
      <c r="G37" s="95">
        <v>78.14</v>
      </c>
      <c r="H37" s="95">
        <f t="shared" si="0"/>
        <v>97.05</v>
      </c>
      <c r="I37" s="95">
        <f t="shared" si="1"/>
        <v>9705</v>
      </c>
      <c r="J37" s="96">
        <f t="shared" si="2"/>
        <v>1.1341936776674198E-4</v>
      </c>
    </row>
    <row r="38" spans="1:10">
      <c r="A38" s="90" t="s">
        <v>713</v>
      </c>
      <c r="B38" s="90" t="s">
        <v>84</v>
      </c>
      <c r="C38" s="90" t="s">
        <v>23</v>
      </c>
      <c r="D38" s="92" t="s">
        <v>714</v>
      </c>
      <c r="E38" s="90" t="s">
        <v>40</v>
      </c>
      <c r="F38" s="94">
        <v>100</v>
      </c>
      <c r="G38" s="95">
        <v>38.99</v>
      </c>
      <c r="H38" s="95">
        <f t="shared" si="0"/>
        <v>48.42</v>
      </c>
      <c r="I38" s="95">
        <f t="shared" si="1"/>
        <v>4842</v>
      </c>
      <c r="J38" s="96">
        <f t="shared" si="2"/>
        <v>5.6586973593669724E-5</v>
      </c>
    </row>
    <row r="39" spans="1:10" ht="25.5">
      <c r="A39" s="90" t="s">
        <v>715</v>
      </c>
      <c r="B39" s="90" t="s">
        <v>88</v>
      </c>
      <c r="C39" s="90" t="s">
        <v>23</v>
      </c>
      <c r="D39" s="92" t="s">
        <v>716</v>
      </c>
      <c r="E39" s="90" t="s">
        <v>40</v>
      </c>
      <c r="F39" s="94">
        <v>100</v>
      </c>
      <c r="G39" s="95">
        <v>136.97</v>
      </c>
      <c r="H39" s="95">
        <f t="shared" si="0"/>
        <v>170.13</v>
      </c>
      <c r="I39" s="95">
        <f t="shared" si="1"/>
        <v>17013</v>
      </c>
      <c r="J39" s="96">
        <f t="shared" si="2"/>
        <v>1.9882572939882343E-4</v>
      </c>
    </row>
    <row r="40" spans="1:10" ht="25.5">
      <c r="A40" s="90" t="s">
        <v>717</v>
      </c>
      <c r="B40" s="90" t="s">
        <v>90</v>
      </c>
      <c r="C40" s="90" t="s">
        <v>23</v>
      </c>
      <c r="D40" s="92" t="s">
        <v>91</v>
      </c>
      <c r="E40" s="90" t="s">
        <v>40</v>
      </c>
      <c r="F40" s="94">
        <v>100</v>
      </c>
      <c r="G40" s="95">
        <v>193.81</v>
      </c>
      <c r="H40" s="95">
        <f t="shared" si="0"/>
        <v>240.73</v>
      </c>
      <c r="I40" s="95">
        <f t="shared" si="1"/>
        <v>24073</v>
      </c>
      <c r="J40" s="96">
        <f t="shared" si="2"/>
        <v>2.813337908551035E-4</v>
      </c>
    </row>
    <row r="41" spans="1:10">
      <c r="A41" s="89" t="s">
        <v>92</v>
      </c>
      <c r="B41" s="89"/>
      <c r="C41" s="89"/>
      <c r="D41" s="91" t="s">
        <v>718</v>
      </c>
      <c r="E41" s="91"/>
      <c r="F41" s="97"/>
      <c r="G41" s="98"/>
      <c r="H41" s="98"/>
      <c r="I41" s="99">
        <f>SUBTOTAL(9,I42)</f>
        <v>35350</v>
      </c>
      <c r="J41" s="100">
        <f>I41/$I$7</f>
        <v>4.131246419942637E-4</v>
      </c>
    </row>
    <row r="42" spans="1:10" ht="25.5">
      <c r="A42" s="90" t="s">
        <v>93</v>
      </c>
      <c r="B42" s="90" t="s">
        <v>719</v>
      </c>
      <c r="C42" s="90" t="s">
        <v>78</v>
      </c>
      <c r="D42" s="92" t="s">
        <v>720</v>
      </c>
      <c r="E42" s="90" t="s">
        <v>27</v>
      </c>
      <c r="F42" s="94">
        <v>5000</v>
      </c>
      <c r="G42" s="95">
        <v>5.7</v>
      </c>
      <c r="H42" s="95">
        <f>TRUNC(G42 * (1 + 24.21 / 100), 2)</f>
        <v>7.07</v>
      </c>
      <c r="I42" s="95">
        <f>ROUND(F42 * H42, 2)</f>
        <v>35350</v>
      </c>
      <c r="J42" s="96">
        <f>I42/$I$7</f>
        <v>4.131246419942637E-4</v>
      </c>
    </row>
    <row r="43" spans="1:10">
      <c r="A43" s="89" t="s">
        <v>121</v>
      </c>
      <c r="B43" s="89"/>
      <c r="C43" s="89"/>
      <c r="D43" s="91" t="s">
        <v>721</v>
      </c>
      <c r="E43" s="91"/>
      <c r="F43" s="97"/>
      <c r="G43" s="98"/>
      <c r="H43" s="98"/>
      <c r="I43" s="99">
        <f>SUBTOTAL(9,I44)</f>
        <v>401294.4</v>
      </c>
      <c r="J43" s="100">
        <f>I43/$I$7</f>
        <v>4.68980495995199E-3</v>
      </c>
    </row>
    <row r="44" spans="1:10" ht="25.5">
      <c r="A44" s="90" t="s">
        <v>123</v>
      </c>
      <c r="B44" s="90" t="s">
        <v>240</v>
      </c>
      <c r="C44" s="90" t="s">
        <v>78</v>
      </c>
      <c r="D44" s="92" t="s">
        <v>722</v>
      </c>
      <c r="E44" s="90" t="s">
        <v>241</v>
      </c>
      <c r="F44" s="94">
        <v>480</v>
      </c>
      <c r="G44" s="95">
        <v>673.07999999999993</v>
      </c>
      <c r="H44" s="95">
        <f>TRUNC(G44 * (1 + 24.21 / 100), 2)</f>
        <v>836.03</v>
      </c>
      <c r="I44" s="95">
        <f>ROUND(F44 * H44, 2)</f>
        <v>401294.4</v>
      </c>
      <c r="J44" s="96">
        <f>I44/$I$7</f>
        <v>4.68980495995199E-3</v>
      </c>
    </row>
    <row r="45" spans="1:10">
      <c r="A45" s="89" t="s">
        <v>144</v>
      </c>
      <c r="B45" s="89"/>
      <c r="C45" s="89"/>
      <c r="D45" s="91" t="s">
        <v>723</v>
      </c>
      <c r="E45" s="91"/>
      <c r="F45" s="97"/>
      <c r="G45" s="98"/>
      <c r="H45" s="98"/>
      <c r="I45" s="99">
        <f>SUBTOTAL(9,I46:I66)</f>
        <v>564162.6</v>
      </c>
      <c r="J45" s="100">
        <f>I45/$I$7</f>
        <v>6.5931958175828283E-3</v>
      </c>
    </row>
    <row r="46" spans="1:10" ht="25.5">
      <c r="A46" s="90" t="s">
        <v>146</v>
      </c>
      <c r="B46" s="90" t="s">
        <v>100</v>
      </c>
      <c r="C46" s="90" t="s">
        <v>23</v>
      </c>
      <c r="D46" s="92" t="s">
        <v>101</v>
      </c>
      <c r="E46" s="90" t="s">
        <v>20</v>
      </c>
      <c r="F46" s="94">
        <v>1000</v>
      </c>
      <c r="G46" s="95">
        <v>20.8</v>
      </c>
      <c r="H46" s="95">
        <f t="shared" ref="H46:H66" si="3">TRUNC(G46 * (1 + 24.21 / 100), 2)</f>
        <v>25.83</v>
      </c>
      <c r="I46" s="95">
        <f t="shared" ref="I46:I66" si="4">ROUND(F46 * H46, 2)</f>
        <v>25830</v>
      </c>
      <c r="J46" s="96">
        <f t="shared" ref="J46:J66" si="5">I46/$I$7</f>
        <v>3.0186731266511541E-4</v>
      </c>
    </row>
    <row r="47" spans="1:10" ht="25.5">
      <c r="A47" s="90" t="s">
        <v>150</v>
      </c>
      <c r="B47" s="90" t="s">
        <v>98</v>
      </c>
      <c r="C47" s="90" t="s">
        <v>23</v>
      </c>
      <c r="D47" s="92" t="s">
        <v>99</v>
      </c>
      <c r="E47" s="90" t="s">
        <v>20</v>
      </c>
      <c r="F47" s="94">
        <v>2000</v>
      </c>
      <c r="G47" s="95">
        <v>13.52</v>
      </c>
      <c r="H47" s="95">
        <f t="shared" si="3"/>
        <v>16.79</v>
      </c>
      <c r="I47" s="95">
        <f t="shared" si="4"/>
        <v>33580</v>
      </c>
      <c r="J47" s="96">
        <f t="shared" si="5"/>
        <v>3.9243919315890734E-4</v>
      </c>
    </row>
    <row r="48" spans="1:10" ht="25.5">
      <c r="A48" s="90" t="s">
        <v>153</v>
      </c>
      <c r="B48" s="90" t="s">
        <v>96</v>
      </c>
      <c r="C48" s="90" t="s">
        <v>23</v>
      </c>
      <c r="D48" s="92" t="s">
        <v>97</v>
      </c>
      <c r="E48" s="90" t="s">
        <v>20</v>
      </c>
      <c r="F48" s="94">
        <v>500</v>
      </c>
      <c r="G48" s="95">
        <v>6.06</v>
      </c>
      <c r="H48" s="95">
        <f t="shared" si="3"/>
        <v>7.52</v>
      </c>
      <c r="I48" s="95">
        <f t="shared" si="4"/>
        <v>3760</v>
      </c>
      <c r="J48" s="96">
        <f t="shared" si="5"/>
        <v>4.3941970407310651E-5</v>
      </c>
    </row>
    <row r="49" spans="1:10" ht="25.5">
      <c r="A49" s="90" t="s">
        <v>156</v>
      </c>
      <c r="B49" s="90" t="s">
        <v>94</v>
      </c>
      <c r="C49" s="90" t="s">
        <v>23</v>
      </c>
      <c r="D49" s="92" t="s">
        <v>95</v>
      </c>
      <c r="E49" s="90" t="s">
        <v>20</v>
      </c>
      <c r="F49" s="94">
        <v>5000</v>
      </c>
      <c r="G49" s="95">
        <v>13.520000000000001</v>
      </c>
      <c r="H49" s="95">
        <f t="shared" si="3"/>
        <v>16.79</v>
      </c>
      <c r="I49" s="95">
        <f t="shared" si="4"/>
        <v>83950</v>
      </c>
      <c r="J49" s="96">
        <f t="shared" si="5"/>
        <v>9.8109798289726835E-4</v>
      </c>
    </row>
    <row r="50" spans="1:10" ht="25.5">
      <c r="A50" s="90" t="s">
        <v>160</v>
      </c>
      <c r="B50" s="90" t="s">
        <v>102</v>
      </c>
      <c r="C50" s="90" t="s">
        <v>23</v>
      </c>
      <c r="D50" s="92" t="s">
        <v>103</v>
      </c>
      <c r="E50" s="90" t="s">
        <v>27</v>
      </c>
      <c r="F50" s="94">
        <v>3000</v>
      </c>
      <c r="G50" s="95">
        <v>1.88</v>
      </c>
      <c r="H50" s="95">
        <f t="shared" si="3"/>
        <v>2.33</v>
      </c>
      <c r="I50" s="95">
        <f t="shared" si="4"/>
        <v>6990</v>
      </c>
      <c r="J50" s="96">
        <f t="shared" si="5"/>
        <v>8.1689992858271655E-5</v>
      </c>
    </row>
    <row r="51" spans="1:10" ht="25.5">
      <c r="A51" s="90" t="s">
        <v>163</v>
      </c>
      <c r="B51" s="90" t="s">
        <v>724</v>
      </c>
      <c r="C51" s="90" t="s">
        <v>23</v>
      </c>
      <c r="D51" s="92" t="s">
        <v>725</v>
      </c>
      <c r="E51" s="90" t="s">
        <v>114</v>
      </c>
      <c r="F51" s="94">
        <v>50</v>
      </c>
      <c r="G51" s="95">
        <v>214.55</v>
      </c>
      <c r="H51" s="95">
        <f t="shared" si="3"/>
        <v>266.49</v>
      </c>
      <c r="I51" s="95">
        <f t="shared" si="4"/>
        <v>13324.5</v>
      </c>
      <c r="J51" s="96">
        <f t="shared" si="5"/>
        <v>1.5571935763090711E-4</v>
      </c>
    </row>
    <row r="52" spans="1:10" ht="25.5">
      <c r="A52" s="90" t="s">
        <v>166</v>
      </c>
      <c r="B52" s="90" t="s">
        <v>726</v>
      </c>
      <c r="C52" s="90" t="s">
        <v>23</v>
      </c>
      <c r="D52" s="92" t="s">
        <v>727</v>
      </c>
      <c r="E52" s="90" t="s">
        <v>114</v>
      </c>
      <c r="F52" s="94">
        <v>50</v>
      </c>
      <c r="G52" s="95">
        <v>294.75</v>
      </c>
      <c r="H52" s="95">
        <f t="shared" si="3"/>
        <v>366.1</v>
      </c>
      <c r="I52" s="95">
        <f t="shared" si="4"/>
        <v>18305</v>
      </c>
      <c r="J52" s="96">
        <f t="shared" si="5"/>
        <v>2.1392493837920783E-4</v>
      </c>
    </row>
    <row r="53" spans="1:10" ht="25.5">
      <c r="A53" s="90" t="s">
        <v>169</v>
      </c>
      <c r="B53" s="90" t="s">
        <v>728</v>
      </c>
      <c r="C53" s="90" t="s">
        <v>23</v>
      </c>
      <c r="D53" s="92" t="s">
        <v>729</v>
      </c>
      <c r="E53" s="90" t="s">
        <v>114</v>
      </c>
      <c r="F53" s="94">
        <v>50</v>
      </c>
      <c r="G53" s="95">
        <v>76.69</v>
      </c>
      <c r="H53" s="95">
        <f t="shared" si="3"/>
        <v>95.25</v>
      </c>
      <c r="I53" s="95">
        <f t="shared" si="4"/>
        <v>4762.5</v>
      </c>
      <c r="J53" s="96">
        <f t="shared" si="5"/>
        <v>5.5657881400217276E-5</v>
      </c>
    </row>
    <row r="54" spans="1:10" ht="25.5">
      <c r="A54" s="90" t="s">
        <v>172</v>
      </c>
      <c r="B54" s="90" t="s">
        <v>730</v>
      </c>
      <c r="C54" s="90" t="s">
        <v>23</v>
      </c>
      <c r="D54" s="92" t="s">
        <v>731</v>
      </c>
      <c r="E54" s="90" t="s">
        <v>114</v>
      </c>
      <c r="F54" s="94">
        <v>100</v>
      </c>
      <c r="G54" s="95">
        <v>120.97999999999999</v>
      </c>
      <c r="H54" s="95">
        <f t="shared" si="3"/>
        <v>150.26</v>
      </c>
      <c r="I54" s="95">
        <f t="shared" si="4"/>
        <v>15026</v>
      </c>
      <c r="J54" s="96">
        <f t="shared" si="5"/>
        <v>1.7560426790964089E-4</v>
      </c>
    </row>
    <row r="55" spans="1:10">
      <c r="A55" s="90" t="s">
        <v>175</v>
      </c>
      <c r="B55" s="90" t="s">
        <v>110</v>
      </c>
      <c r="C55" s="90" t="s">
        <v>78</v>
      </c>
      <c r="D55" s="92" t="s">
        <v>111</v>
      </c>
      <c r="E55" s="90" t="s">
        <v>40</v>
      </c>
      <c r="F55" s="94">
        <v>50</v>
      </c>
      <c r="G55" s="95">
        <v>36.020000000000003</v>
      </c>
      <c r="H55" s="95">
        <f t="shared" si="3"/>
        <v>44.74</v>
      </c>
      <c r="I55" s="95">
        <f t="shared" si="4"/>
        <v>2237</v>
      </c>
      <c r="J55" s="96">
        <f t="shared" si="5"/>
        <v>2.6143135053498384E-5</v>
      </c>
    </row>
    <row r="56" spans="1:10">
      <c r="A56" s="90" t="s">
        <v>178</v>
      </c>
      <c r="B56" s="90" t="s">
        <v>107</v>
      </c>
      <c r="C56" s="90" t="s">
        <v>23</v>
      </c>
      <c r="D56" s="92" t="s">
        <v>108</v>
      </c>
      <c r="E56" s="90" t="s">
        <v>27</v>
      </c>
      <c r="F56" s="94">
        <v>1500</v>
      </c>
      <c r="G56" s="95">
        <v>7.58</v>
      </c>
      <c r="H56" s="95">
        <f t="shared" si="3"/>
        <v>9.41</v>
      </c>
      <c r="I56" s="95">
        <f t="shared" si="4"/>
        <v>14115</v>
      </c>
      <c r="J56" s="96">
        <f t="shared" si="5"/>
        <v>1.6495768944127387E-4</v>
      </c>
    </row>
    <row r="57" spans="1:10">
      <c r="A57" s="90" t="s">
        <v>732</v>
      </c>
      <c r="B57" s="90" t="s">
        <v>733</v>
      </c>
      <c r="C57" s="90" t="s">
        <v>23</v>
      </c>
      <c r="D57" s="92" t="s">
        <v>734</v>
      </c>
      <c r="E57" s="90" t="s">
        <v>27</v>
      </c>
      <c r="F57" s="94">
        <v>100</v>
      </c>
      <c r="G57" s="95">
        <v>22.76</v>
      </c>
      <c r="H57" s="95">
        <f t="shared" si="3"/>
        <v>28.27</v>
      </c>
      <c r="I57" s="95">
        <f t="shared" si="4"/>
        <v>2827</v>
      </c>
      <c r="J57" s="96">
        <f t="shared" si="5"/>
        <v>3.3038284665283829E-5</v>
      </c>
    </row>
    <row r="58" spans="1:10">
      <c r="A58" s="90" t="s">
        <v>735</v>
      </c>
      <c r="B58" s="90" t="s">
        <v>736</v>
      </c>
      <c r="C58" s="90" t="s">
        <v>23</v>
      </c>
      <c r="D58" s="92" t="s">
        <v>737</v>
      </c>
      <c r="E58" s="90" t="s">
        <v>114</v>
      </c>
      <c r="F58" s="94">
        <v>500</v>
      </c>
      <c r="G58" s="95">
        <v>18.97</v>
      </c>
      <c r="H58" s="95">
        <f t="shared" si="3"/>
        <v>23.56</v>
      </c>
      <c r="I58" s="95">
        <f t="shared" si="4"/>
        <v>11780</v>
      </c>
      <c r="J58" s="96">
        <f t="shared" si="5"/>
        <v>1.3766925835056369E-4</v>
      </c>
    </row>
    <row r="59" spans="1:10" ht="25.5">
      <c r="A59" s="90" t="s">
        <v>738</v>
      </c>
      <c r="B59" s="90" t="s">
        <v>739</v>
      </c>
      <c r="C59" s="90" t="s">
        <v>23</v>
      </c>
      <c r="D59" s="92" t="s">
        <v>740</v>
      </c>
      <c r="E59" s="90" t="s">
        <v>114</v>
      </c>
      <c r="F59" s="94">
        <v>200</v>
      </c>
      <c r="G59" s="95">
        <v>97.509999999999991</v>
      </c>
      <c r="H59" s="95">
        <f t="shared" si="3"/>
        <v>121.11</v>
      </c>
      <c r="I59" s="95">
        <f t="shared" si="4"/>
        <v>24222</v>
      </c>
      <c r="J59" s="96">
        <f t="shared" si="5"/>
        <v>2.8307510829943575E-4</v>
      </c>
    </row>
    <row r="60" spans="1:10" ht="25.5">
      <c r="A60" s="90" t="s">
        <v>741</v>
      </c>
      <c r="B60" s="90" t="s">
        <v>112</v>
      </c>
      <c r="C60" s="90" t="s">
        <v>23</v>
      </c>
      <c r="D60" s="92" t="s">
        <v>113</v>
      </c>
      <c r="E60" s="90" t="s">
        <v>114</v>
      </c>
      <c r="F60" s="94">
        <v>1000</v>
      </c>
      <c r="G60" s="95">
        <v>22.76</v>
      </c>
      <c r="H60" s="95">
        <f t="shared" si="3"/>
        <v>28.27</v>
      </c>
      <c r="I60" s="95">
        <f t="shared" si="4"/>
        <v>28270</v>
      </c>
      <c r="J60" s="96">
        <f t="shared" si="5"/>
        <v>3.3038284665283833E-4</v>
      </c>
    </row>
    <row r="61" spans="1:10" ht="25.5">
      <c r="A61" s="90" t="s">
        <v>742</v>
      </c>
      <c r="B61" s="90" t="s">
        <v>743</v>
      </c>
      <c r="C61" s="90" t="s">
        <v>23</v>
      </c>
      <c r="D61" s="92" t="s">
        <v>744</v>
      </c>
      <c r="E61" s="90" t="s">
        <v>114</v>
      </c>
      <c r="F61" s="94">
        <v>1000</v>
      </c>
      <c r="G61" s="95">
        <v>30.35</v>
      </c>
      <c r="H61" s="95">
        <f t="shared" si="3"/>
        <v>37.69</v>
      </c>
      <c r="I61" s="95">
        <f t="shared" si="4"/>
        <v>37690</v>
      </c>
      <c r="J61" s="96">
        <f t="shared" si="5"/>
        <v>4.4047150655626021E-4</v>
      </c>
    </row>
    <row r="62" spans="1:10">
      <c r="A62" s="90" t="s">
        <v>745</v>
      </c>
      <c r="B62" s="90" t="s">
        <v>116</v>
      </c>
      <c r="C62" s="90" t="s">
        <v>23</v>
      </c>
      <c r="D62" s="92" t="s">
        <v>117</v>
      </c>
      <c r="E62" s="90" t="s">
        <v>114</v>
      </c>
      <c r="F62" s="94">
        <v>3500</v>
      </c>
      <c r="G62" s="95">
        <v>2.9299999999999997</v>
      </c>
      <c r="H62" s="95">
        <f t="shared" si="3"/>
        <v>3.63</v>
      </c>
      <c r="I62" s="95">
        <f t="shared" si="4"/>
        <v>12705</v>
      </c>
      <c r="J62" s="96">
        <f t="shared" si="5"/>
        <v>1.484794505385324E-4</v>
      </c>
    </row>
    <row r="63" spans="1:10">
      <c r="A63" s="90" t="s">
        <v>746</v>
      </c>
      <c r="B63" s="90" t="s">
        <v>118</v>
      </c>
      <c r="C63" s="90" t="s">
        <v>23</v>
      </c>
      <c r="D63" s="92" t="s">
        <v>119</v>
      </c>
      <c r="E63" s="90" t="s">
        <v>120</v>
      </c>
      <c r="F63" s="94">
        <v>70000</v>
      </c>
      <c r="G63" s="95">
        <v>1.87</v>
      </c>
      <c r="H63" s="95">
        <f t="shared" si="3"/>
        <v>2.3199999999999998</v>
      </c>
      <c r="I63" s="95">
        <f t="shared" si="4"/>
        <v>162400</v>
      </c>
      <c r="J63" s="96">
        <f t="shared" si="5"/>
        <v>1.8979191473795876E-3</v>
      </c>
    </row>
    <row r="64" spans="1:10" ht="25.5">
      <c r="A64" s="90" t="s">
        <v>747</v>
      </c>
      <c r="B64" s="90" t="s">
        <v>748</v>
      </c>
      <c r="C64" s="90" t="s">
        <v>749</v>
      </c>
      <c r="D64" s="92" t="s">
        <v>750</v>
      </c>
      <c r="E64" s="90" t="s">
        <v>751</v>
      </c>
      <c r="F64" s="94">
        <v>2100</v>
      </c>
      <c r="G64" s="95">
        <v>9.84</v>
      </c>
      <c r="H64" s="95">
        <f t="shared" si="3"/>
        <v>12.22</v>
      </c>
      <c r="I64" s="95">
        <f t="shared" si="4"/>
        <v>25662</v>
      </c>
      <c r="J64" s="96">
        <f t="shared" si="5"/>
        <v>2.9990394802989517E-4</v>
      </c>
    </row>
    <row r="65" spans="1:10" ht="25.5">
      <c r="A65" s="90" t="s">
        <v>752</v>
      </c>
      <c r="B65" s="90" t="s">
        <v>753</v>
      </c>
      <c r="C65" s="90" t="s">
        <v>749</v>
      </c>
      <c r="D65" s="92" t="s">
        <v>754</v>
      </c>
      <c r="E65" s="90" t="s">
        <v>751</v>
      </c>
      <c r="F65" s="94">
        <v>2000</v>
      </c>
      <c r="G65" s="95">
        <v>10.75</v>
      </c>
      <c r="H65" s="95">
        <f t="shared" si="3"/>
        <v>13.35</v>
      </c>
      <c r="I65" s="95">
        <f t="shared" si="4"/>
        <v>26700</v>
      </c>
      <c r="J65" s="96">
        <f t="shared" si="5"/>
        <v>3.1203473666893466E-4</v>
      </c>
    </row>
    <row r="66" spans="1:10" ht="25.5">
      <c r="A66" s="90" t="s">
        <v>755</v>
      </c>
      <c r="B66" s="90" t="s">
        <v>756</v>
      </c>
      <c r="C66" s="90" t="s">
        <v>23</v>
      </c>
      <c r="D66" s="92" t="s">
        <v>757</v>
      </c>
      <c r="E66" s="90" t="s">
        <v>241</v>
      </c>
      <c r="F66" s="94">
        <v>30</v>
      </c>
      <c r="G66" s="95">
        <v>269.08</v>
      </c>
      <c r="H66" s="95">
        <f t="shared" si="3"/>
        <v>334.22</v>
      </c>
      <c r="I66" s="95">
        <f t="shared" si="4"/>
        <v>10026.6</v>
      </c>
      <c r="J66" s="96">
        <f t="shared" si="5"/>
        <v>1.1717780863987791E-4</v>
      </c>
    </row>
    <row r="67" spans="1:10">
      <c r="A67" s="89" t="s">
        <v>181</v>
      </c>
      <c r="B67" s="89"/>
      <c r="C67" s="89"/>
      <c r="D67" s="91" t="s">
        <v>122</v>
      </c>
      <c r="E67" s="91"/>
      <c r="F67" s="97"/>
      <c r="G67" s="98"/>
      <c r="H67" s="98"/>
      <c r="I67" s="99">
        <f>SUBTOTAL(9,I68:I101)</f>
        <v>4683817.5999999996</v>
      </c>
      <c r="J67" s="100">
        <f>I67/$I$7</f>
        <v>5.4738344247989568E-2</v>
      </c>
    </row>
    <row r="68" spans="1:10" ht="25.5">
      <c r="A68" s="90" t="s">
        <v>183</v>
      </c>
      <c r="B68" s="90" t="s">
        <v>758</v>
      </c>
      <c r="C68" s="90" t="s">
        <v>23</v>
      </c>
      <c r="D68" s="92" t="s">
        <v>759</v>
      </c>
      <c r="E68" s="90" t="s">
        <v>20</v>
      </c>
      <c r="F68" s="94">
        <v>5000</v>
      </c>
      <c r="G68" s="95">
        <v>3.33</v>
      </c>
      <c r="H68" s="95">
        <f t="shared" ref="H68:H101" si="6">TRUNC(G68 * (1 + 24.21 / 100), 2)</f>
        <v>4.13</v>
      </c>
      <c r="I68" s="95">
        <f t="shared" ref="I68:I101" si="7">ROUND(F68 * H68, 2)</f>
        <v>20650</v>
      </c>
      <c r="J68" s="96">
        <f t="shared" ref="J68:J101" si="8">I68/$I$7</f>
        <v>2.4133023641249065E-4</v>
      </c>
    </row>
    <row r="69" spans="1:10" ht="25.5">
      <c r="A69" s="90" t="s">
        <v>186</v>
      </c>
      <c r="B69" s="90" t="s">
        <v>760</v>
      </c>
      <c r="C69" s="90" t="s">
        <v>23</v>
      </c>
      <c r="D69" s="92" t="s">
        <v>761</v>
      </c>
      <c r="E69" s="90" t="s">
        <v>20</v>
      </c>
      <c r="F69" s="94">
        <v>60000</v>
      </c>
      <c r="G69" s="95">
        <v>0.7</v>
      </c>
      <c r="H69" s="95">
        <f t="shared" si="6"/>
        <v>0.86</v>
      </c>
      <c r="I69" s="95">
        <f t="shared" si="7"/>
        <v>51600</v>
      </c>
      <c r="J69" s="96">
        <f t="shared" si="8"/>
        <v>6.0303342367479511E-4</v>
      </c>
    </row>
    <row r="70" spans="1:10" ht="25.5">
      <c r="A70" s="90" t="s">
        <v>188</v>
      </c>
      <c r="B70" s="90" t="s">
        <v>762</v>
      </c>
      <c r="C70" s="90" t="s">
        <v>23</v>
      </c>
      <c r="D70" s="92" t="s">
        <v>763</v>
      </c>
      <c r="E70" s="90" t="s">
        <v>20</v>
      </c>
      <c r="F70" s="94">
        <v>20000</v>
      </c>
      <c r="G70" s="95">
        <v>0.38</v>
      </c>
      <c r="H70" s="95">
        <f t="shared" si="6"/>
        <v>0.47</v>
      </c>
      <c r="I70" s="95">
        <f t="shared" si="7"/>
        <v>9400</v>
      </c>
      <c r="J70" s="96">
        <f t="shared" si="8"/>
        <v>1.0985492601827662E-4</v>
      </c>
    </row>
    <row r="71" spans="1:10" ht="25.5">
      <c r="A71" s="90" t="s">
        <v>190</v>
      </c>
      <c r="B71" s="90" t="s">
        <v>764</v>
      </c>
      <c r="C71" s="90" t="s">
        <v>23</v>
      </c>
      <c r="D71" s="92" t="s">
        <v>765</v>
      </c>
      <c r="E71" s="90" t="s">
        <v>114</v>
      </c>
      <c r="F71" s="94">
        <v>14000</v>
      </c>
      <c r="G71" s="95">
        <v>5.03</v>
      </c>
      <c r="H71" s="95">
        <f t="shared" si="6"/>
        <v>6.24</v>
      </c>
      <c r="I71" s="95">
        <f t="shared" si="7"/>
        <v>87360</v>
      </c>
      <c r="J71" s="96">
        <f t="shared" si="8"/>
        <v>1.0209496103145367E-3</v>
      </c>
    </row>
    <row r="72" spans="1:10" ht="25.5">
      <c r="A72" s="90" t="s">
        <v>191</v>
      </c>
      <c r="B72" s="90" t="s">
        <v>766</v>
      </c>
      <c r="C72" s="90" t="s">
        <v>23</v>
      </c>
      <c r="D72" s="92" t="s">
        <v>767</v>
      </c>
      <c r="E72" s="90" t="s">
        <v>114</v>
      </c>
      <c r="F72" s="94">
        <v>5000</v>
      </c>
      <c r="G72" s="95">
        <v>7.29</v>
      </c>
      <c r="H72" s="95">
        <f t="shared" si="6"/>
        <v>9.0500000000000007</v>
      </c>
      <c r="I72" s="95">
        <f t="shared" si="7"/>
        <v>45250</v>
      </c>
      <c r="J72" s="96">
        <f t="shared" si="8"/>
        <v>5.2882291514117202E-4</v>
      </c>
    </row>
    <row r="73" spans="1:10">
      <c r="A73" s="90" t="s">
        <v>192</v>
      </c>
      <c r="B73" s="90" t="s">
        <v>124</v>
      </c>
      <c r="C73" s="90" t="s">
        <v>23</v>
      </c>
      <c r="D73" s="92" t="s">
        <v>125</v>
      </c>
      <c r="E73" s="90" t="s">
        <v>114</v>
      </c>
      <c r="F73" s="94">
        <v>40000</v>
      </c>
      <c r="G73" s="95">
        <v>6.68</v>
      </c>
      <c r="H73" s="95">
        <f t="shared" si="6"/>
        <v>8.2899999999999991</v>
      </c>
      <c r="I73" s="95">
        <f t="shared" si="7"/>
        <v>331600</v>
      </c>
      <c r="J73" s="96">
        <f t="shared" si="8"/>
        <v>3.8753078157085668E-3</v>
      </c>
    </row>
    <row r="74" spans="1:10">
      <c r="A74" s="90" t="s">
        <v>195</v>
      </c>
      <c r="B74" s="90" t="s">
        <v>126</v>
      </c>
      <c r="C74" s="90" t="s">
        <v>23</v>
      </c>
      <c r="D74" s="92" t="s">
        <v>127</v>
      </c>
      <c r="E74" s="90" t="s">
        <v>114</v>
      </c>
      <c r="F74" s="94">
        <v>5000</v>
      </c>
      <c r="G74" s="95">
        <v>8.879999999999999</v>
      </c>
      <c r="H74" s="95">
        <f t="shared" si="6"/>
        <v>11.02</v>
      </c>
      <c r="I74" s="95">
        <f t="shared" si="7"/>
        <v>55100</v>
      </c>
      <c r="J74" s="96">
        <f t="shared" si="8"/>
        <v>6.4393685357521724E-4</v>
      </c>
    </row>
    <row r="75" spans="1:10" ht="25.5">
      <c r="A75" s="90" t="s">
        <v>196</v>
      </c>
      <c r="B75" s="90" t="s">
        <v>768</v>
      </c>
      <c r="C75" s="90" t="s">
        <v>23</v>
      </c>
      <c r="D75" s="92" t="s">
        <v>769</v>
      </c>
      <c r="E75" s="90" t="s">
        <v>114</v>
      </c>
      <c r="F75" s="94">
        <v>500</v>
      </c>
      <c r="G75" s="95">
        <v>286.30999999999995</v>
      </c>
      <c r="H75" s="95">
        <f t="shared" si="6"/>
        <v>355.62</v>
      </c>
      <c r="I75" s="95">
        <f t="shared" si="7"/>
        <v>177810</v>
      </c>
      <c r="J75" s="96">
        <f t="shared" si="8"/>
        <v>2.0780111058840175E-3</v>
      </c>
    </row>
    <row r="76" spans="1:10" ht="25.5">
      <c r="A76" s="90" t="s">
        <v>197</v>
      </c>
      <c r="B76" s="90" t="s">
        <v>770</v>
      </c>
      <c r="C76" s="90" t="s">
        <v>23</v>
      </c>
      <c r="D76" s="92" t="s">
        <v>771</v>
      </c>
      <c r="E76" s="90" t="s">
        <v>114</v>
      </c>
      <c r="F76" s="94">
        <v>500</v>
      </c>
      <c r="G76" s="95">
        <v>123.95999999999998</v>
      </c>
      <c r="H76" s="95">
        <f t="shared" si="6"/>
        <v>153.97</v>
      </c>
      <c r="I76" s="95">
        <f t="shared" si="7"/>
        <v>76985</v>
      </c>
      <c r="J76" s="96">
        <f t="shared" si="8"/>
        <v>8.997001573954282E-4</v>
      </c>
    </row>
    <row r="77" spans="1:10" ht="25.5">
      <c r="A77" s="90" t="s">
        <v>198</v>
      </c>
      <c r="B77" s="90" t="s">
        <v>128</v>
      </c>
      <c r="C77" s="90" t="s">
        <v>23</v>
      </c>
      <c r="D77" s="92" t="s">
        <v>129</v>
      </c>
      <c r="E77" s="90" t="s">
        <v>114</v>
      </c>
      <c r="F77" s="94">
        <v>500</v>
      </c>
      <c r="G77" s="95">
        <v>19.93</v>
      </c>
      <c r="H77" s="95">
        <f t="shared" si="6"/>
        <v>24.75</v>
      </c>
      <c r="I77" s="95">
        <f t="shared" si="7"/>
        <v>12375</v>
      </c>
      <c r="J77" s="96">
        <f t="shared" si="8"/>
        <v>1.4462284143363545E-4</v>
      </c>
    </row>
    <row r="78" spans="1:10" ht="25.5">
      <c r="A78" s="90" t="s">
        <v>199</v>
      </c>
      <c r="B78" s="90" t="s">
        <v>130</v>
      </c>
      <c r="C78" s="90" t="s">
        <v>23</v>
      </c>
      <c r="D78" s="92" t="s">
        <v>131</v>
      </c>
      <c r="E78" s="90" t="s">
        <v>114</v>
      </c>
      <c r="F78" s="94">
        <v>60000</v>
      </c>
      <c r="G78" s="95">
        <v>2.84</v>
      </c>
      <c r="H78" s="95">
        <f t="shared" si="6"/>
        <v>3.52</v>
      </c>
      <c r="I78" s="95">
        <f t="shared" si="7"/>
        <v>211200</v>
      </c>
      <c r="J78" s="96">
        <f t="shared" si="8"/>
        <v>2.468229827134045E-3</v>
      </c>
    </row>
    <row r="79" spans="1:10">
      <c r="A79" s="90" t="s">
        <v>650</v>
      </c>
      <c r="B79" s="90" t="s">
        <v>132</v>
      </c>
      <c r="C79" s="90" t="s">
        <v>23</v>
      </c>
      <c r="D79" s="92" t="s">
        <v>133</v>
      </c>
      <c r="E79" s="90" t="s">
        <v>120</v>
      </c>
      <c r="F79" s="94">
        <v>780000</v>
      </c>
      <c r="G79" s="95">
        <v>1.87</v>
      </c>
      <c r="H79" s="95">
        <f t="shared" si="6"/>
        <v>2.3199999999999998</v>
      </c>
      <c r="I79" s="95">
        <f t="shared" si="7"/>
        <v>1809600</v>
      </c>
      <c r="J79" s="96">
        <f t="shared" si="8"/>
        <v>2.1148241927943977E-2</v>
      </c>
    </row>
    <row r="80" spans="1:10">
      <c r="A80" s="90" t="s">
        <v>772</v>
      </c>
      <c r="B80" s="90" t="s">
        <v>134</v>
      </c>
      <c r="C80" s="90" t="s">
        <v>23</v>
      </c>
      <c r="D80" s="92" t="s">
        <v>135</v>
      </c>
      <c r="E80" s="90" t="s">
        <v>114</v>
      </c>
      <c r="F80" s="94">
        <v>18000</v>
      </c>
      <c r="G80" s="95">
        <v>4.8600000000000003</v>
      </c>
      <c r="H80" s="95">
        <f t="shared" si="6"/>
        <v>6.03</v>
      </c>
      <c r="I80" s="95">
        <f t="shared" si="7"/>
        <v>108540</v>
      </c>
      <c r="J80" s="96">
        <f t="shared" si="8"/>
        <v>1.268473794683377E-3</v>
      </c>
    </row>
    <row r="81" spans="1:10">
      <c r="A81" s="90" t="s">
        <v>773</v>
      </c>
      <c r="B81" s="90" t="s">
        <v>136</v>
      </c>
      <c r="C81" s="90" t="s">
        <v>23</v>
      </c>
      <c r="D81" s="92" t="s">
        <v>137</v>
      </c>
      <c r="E81" s="90" t="s">
        <v>114</v>
      </c>
      <c r="F81" s="94">
        <v>8000</v>
      </c>
      <c r="G81" s="95">
        <v>20.81</v>
      </c>
      <c r="H81" s="95">
        <f t="shared" si="6"/>
        <v>25.84</v>
      </c>
      <c r="I81" s="95">
        <f t="shared" si="7"/>
        <v>206720</v>
      </c>
      <c r="J81" s="96">
        <f t="shared" si="8"/>
        <v>2.4158734368615047E-3</v>
      </c>
    </row>
    <row r="82" spans="1:10">
      <c r="A82" s="90" t="s">
        <v>774</v>
      </c>
      <c r="B82" s="90" t="s">
        <v>775</v>
      </c>
      <c r="C82" s="90" t="s">
        <v>23</v>
      </c>
      <c r="D82" s="92" t="s">
        <v>776</v>
      </c>
      <c r="E82" s="90" t="s">
        <v>114</v>
      </c>
      <c r="F82" s="94">
        <v>500</v>
      </c>
      <c r="G82" s="95">
        <v>45.52</v>
      </c>
      <c r="H82" s="95">
        <f t="shared" si="6"/>
        <v>56.54</v>
      </c>
      <c r="I82" s="95">
        <f t="shared" si="7"/>
        <v>28270</v>
      </c>
      <c r="J82" s="96">
        <f t="shared" si="8"/>
        <v>3.3038284665283833E-4</v>
      </c>
    </row>
    <row r="83" spans="1:10" ht="25.5">
      <c r="A83" s="90" t="s">
        <v>777</v>
      </c>
      <c r="B83" s="90" t="s">
        <v>778</v>
      </c>
      <c r="C83" s="90" t="s">
        <v>23</v>
      </c>
      <c r="D83" s="92" t="s">
        <v>779</v>
      </c>
      <c r="E83" s="90" t="s">
        <v>114</v>
      </c>
      <c r="F83" s="94">
        <v>5000</v>
      </c>
      <c r="G83" s="95">
        <v>5.78</v>
      </c>
      <c r="H83" s="95">
        <f t="shared" si="6"/>
        <v>7.17</v>
      </c>
      <c r="I83" s="95">
        <f t="shared" si="7"/>
        <v>35850</v>
      </c>
      <c r="J83" s="96">
        <f t="shared" si="8"/>
        <v>4.1896798912289542E-4</v>
      </c>
    </row>
    <row r="84" spans="1:10" ht="25.5">
      <c r="A84" s="90" t="s">
        <v>780</v>
      </c>
      <c r="B84" s="90" t="s">
        <v>781</v>
      </c>
      <c r="C84" s="90" t="s">
        <v>23</v>
      </c>
      <c r="D84" s="92" t="s">
        <v>782</v>
      </c>
      <c r="E84" s="90" t="s">
        <v>114</v>
      </c>
      <c r="F84" s="94">
        <v>20000</v>
      </c>
      <c r="G84" s="95">
        <v>7.34</v>
      </c>
      <c r="H84" s="95">
        <f t="shared" si="6"/>
        <v>9.11</v>
      </c>
      <c r="I84" s="95">
        <f t="shared" si="7"/>
        <v>182200</v>
      </c>
      <c r="J84" s="96">
        <f t="shared" si="8"/>
        <v>2.1293156936734044E-3</v>
      </c>
    </row>
    <row r="85" spans="1:10" ht="25.5">
      <c r="A85" s="90" t="s">
        <v>783</v>
      </c>
      <c r="B85" s="90" t="s">
        <v>784</v>
      </c>
      <c r="C85" s="90" t="s">
        <v>23</v>
      </c>
      <c r="D85" s="92" t="s">
        <v>785</v>
      </c>
      <c r="E85" s="90" t="s">
        <v>114</v>
      </c>
      <c r="F85" s="94">
        <v>20000</v>
      </c>
      <c r="G85" s="95">
        <v>8.57</v>
      </c>
      <c r="H85" s="95">
        <f t="shared" si="6"/>
        <v>10.64</v>
      </c>
      <c r="I85" s="95">
        <f t="shared" si="7"/>
        <v>212800</v>
      </c>
      <c r="J85" s="96">
        <f t="shared" si="8"/>
        <v>2.4869285379456665E-3</v>
      </c>
    </row>
    <row r="86" spans="1:10" ht="25.5">
      <c r="A86" s="90" t="s">
        <v>786</v>
      </c>
      <c r="B86" s="90" t="s">
        <v>787</v>
      </c>
      <c r="C86" s="90" t="s">
        <v>23</v>
      </c>
      <c r="D86" s="92" t="s">
        <v>788</v>
      </c>
      <c r="E86" s="90" t="s">
        <v>114</v>
      </c>
      <c r="F86" s="94">
        <v>5000</v>
      </c>
      <c r="G86" s="95">
        <v>9.18</v>
      </c>
      <c r="H86" s="95">
        <f t="shared" si="6"/>
        <v>11.4</v>
      </c>
      <c r="I86" s="95">
        <f t="shared" si="7"/>
        <v>57000</v>
      </c>
      <c r="J86" s="96">
        <f t="shared" si="8"/>
        <v>6.6614157266401785E-4</v>
      </c>
    </row>
    <row r="87" spans="1:10" ht="25.5">
      <c r="A87" s="90" t="s">
        <v>789</v>
      </c>
      <c r="B87" s="90" t="s">
        <v>790</v>
      </c>
      <c r="C87" s="90" t="s">
        <v>23</v>
      </c>
      <c r="D87" s="92" t="s">
        <v>791</v>
      </c>
      <c r="E87" s="90" t="s">
        <v>114</v>
      </c>
      <c r="F87" s="94">
        <v>2000</v>
      </c>
      <c r="G87" s="95">
        <v>7.22</v>
      </c>
      <c r="H87" s="95">
        <f t="shared" si="6"/>
        <v>8.9600000000000009</v>
      </c>
      <c r="I87" s="95">
        <f t="shared" si="7"/>
        <v>17920</v>
      </c>
      <c r="J87" s="96">
        <f t="shared" si="8"/>
        <v>2.0942556109016137E-4</v>
      </c>
    </row>
    <row r="88" spans="1:10" ht="25.5">
      <c r="A88" s="90" t="s">
        <v>792</v>
      </c>
      <c r="B88" s="90" t="s">
        <v>793</v>
      </c>
      <c r="C88" s="90" t="s">
        <v>23</v>
      </c>
      <c r="D88" s="92" t="s">
        <v>794</v>
      </c>
      <c r="E88" s="90" t="s">
        <v>114</v>
      </c>
      <c r="F88" s="94">
        <v>5000</v>
      </c>
      <c r="G88" s="95">
        <v>8.9700000000000006</v>
      </c>
      <c r="H88" s="95">
        <f t="shared" si="6"/>
        <v>11.14</v>
      </c>
      <c r="I88" s="95">
        <f t="shared" si="7"/>
        <v>55700</v>
      </c>
      <c r="J88" s="96">
        <f t="shared" si="8"/>
        <v>6.5094887012957531E-4</v>
      </c>
    </row>
    <row r="89" spans="1:10" ht="25.5">
      <c r="A89" s="90" t="s">
        <v>795</v>
      </c>
      <c r="B89" s="90" t="s">
        <v>796</v>
      </c>
      <c r="C89" s="90" t="s">
        <v>23</v>
      </c>
      <c r="D89" s="92" t="s">
        <v>797</v>
      </c>
      <c r="E89" s="90" t="s">
        <v>114</v>
      </c>
      <c r="F89" s="94">
        <v>2000</v>
      </c>
      <c r="G89" s="95">
        <v>10.739999999999998</v>
      </c>
      <c r="H89" s="95">
        <f t="shared" si="6"/>
        <v>13.34</v>
      </c>
      <c r="I89" s="95">
        <f t="shared" si="7"/>
        <v>26680</v>
      </c>
      <c r="J89" s="96">
        <f t="shared" si="8"/>
        <v>3.1180100278378937E-4</v>
      </c>
    </row>
    <row r="90" spans="1:10" ht="25.5">
      <c r="A90" s="90" t="s">
        <v>798</v>
      </c>
      <c r="B90" s="90" t="s">
        <v>799</v>
      </c>
      <c r="C90" s="90" t="s">
        <v>23</v>
      </c>
      <c r="D90" s="92" t="s">
        <v>800</v>
      </c>
      <c r="E90" s="90" t="s">
        <v>114</v>
      </c>
      <c r="F90" s="94">
        <v>500</v>
      </c>
      <c r="G90" s="95">
        <v>11.330000000000002</v>
      </c>
      <c r="H90" s="95">
        <f t="shared" si="6"/>
        <v>14.07</v>
      </c>
      <c r="I90" s="95">
        <f t="shared" si="7"/>
        <v>7035</v>
      </c>
      <c r="J90" s="96">
        <f t="shared" si="8"/>
        <v>8.2215894099848519E-5</v>
      </c>
    </row>
    <row r="91" spans="1:10" ht="25.5">
      <c r="A91" s="90" t="s">
        <v>801</v>
      </c>
      <c r="B91" s="90" t="s">
        <v>802</v>
      </c>
      <c r="C91" s="90" t="s">
        <v>23</v>
      </c>
      <c r="D91" s="92" t="s">
        <v>803</v>
      </c>
      <c r="E91" s="90" t="s">
        <v>114</v>
      </c>
      <c r="F91" s="94">
        <v>5000</v>
      </c>
      <c r="G91" s="95">
        <v>8.6300000000000008</v>
      </c>
      <c r="H91" s="95">
        <f t="shared" si="6"/>
        <v>10.71</v>
      </c>
      <c r="I91" s="95">
        <f t="shared" si="7"/>
        <v>53550</v>
      </c>
      <c r="J91" s="96">
        <f t="shared" si="8"/>
        <v>6.2582247747645882E-4</v>
      </c>
    </row>
    <row r="92" spans="1:10" ht="25.5">
      <c r="A92" s="90" t="s">
        <v>804</v>
      </c>
      <c r="B92" s="90" t="s">
        <v>805</v>
      </c>
      <c r="C92" s="90" t="s">
        <v>23</v>
      </c>
      <c r="D92" s="92" t="s">
        <v>806</v>
      </c>
      <c r="E92" s="90" t="s">
        <v>114</v>
      </c>
      <c r="F92" s="94">
        <v>100</v>
      </c>
      <c r="G92" s="95">
        <v>248.83</v>
      </c>
      <c r="H92" s="95">
        <f t="shared" si="6"/>
        <v>309.07</v>
      </c>
      <c r="I92" s="95">
        <f t="shared" si="7"/>
        <v>30907</v>
      </c>
      <c r="J92" s="96">
        <f t="shared" si="8"/>
        <v>3.6120065940924205E-4</v>
      </c>
    </row>
    <row r="93" spans="1:10">
      <c r="A93" s="90" t="s">
        <v>807</v>
      </c>
      <c r="B93" s="90" t="s">
        <v>808</v>
      </c>
      <c r="C93" s="90" t="s">
        <v>23</v>
      </c>
      <c r="D93" s="92" t="s">
        <v>809</v>
      </c>
      <c r="E93" s="90" t="s">
        <v>114</v>
      </c>
      <c r="F93" s="94">
        <v>1000</v>
      </c>
      <c r="G93" s="95">
        <v>45.52</v>
      </c>
      <c r="H93" s="95">
        <f t="shared" si="6"/>
        <v>56.54</v>
      </c>
      <c r="I93" s="95">
        <f t="shared" si="7"/>
        <v>56540</v>
      </c>
      <c r="J93" s="96">
        <f t="shared" si="8"/>
        <v>6.6076569330567666E-4</v>
      </c>
    </row>
    <row r="94" spans="1:10" ht="25.5">
      <c r="A94" s="90" t="s">
        <v>810</v>
      </c>
      <c r="B94" s="90" t="s">
        <v>811</v>
      </c>
      <c r="C94" s="90" t="s">
        <v>23</v>
      </c>
      <c r="D94" s="92" t="s">
        <v>812</v>
      </c>
      <c r="E94" s="90" t="s">
        <v>114</v>
      </c>
      <c r="F94" s="94">
        <v>24000</v>
      </c>
      <c r="G94" s="95">
        <v>20.81</v>
      </c>
      <c r="H94" s="95">
        <f t="shared" si="6"/>
        <v>25.84</v>
      </c>
      <c r="I94" s="95">
        <f t="shared" si="7"/>
        <v>620160</v>
      </c>
      <c r="J94" s="96">
        <f t="shared" si="8"/>
        <v>7.2476203105845136E-3</v>
      </c>
    </row>
    <row r="95" spans="1:10" ht="25.5">
      <c r="A95" s="90" t="s">
        <v>813</v>
      </c>
      <c r="B95" s="90" t="s">
        <v>138</v>
      </c>
      <c r="C95" s="90" t="s">
        <v>23</v>
      </c>
      <c r="D95" s="92" t="s">
        <v>139</v>
      </c>
      <c r="E95" s="90" t="s">
        <v>20</v>
      </c>
      <c r="F95" s="94">
        <v>1000</v>
      </c>
      <c r="G95" s="95">
        <v>5.01</v>
      </c>
      <c r="H95" s="95">
        <f t="shared" si="6"/>
        <v>6.22</v>
      </c>
      <c r="I95" s="95">
        <f t="shared" si="7"/>
        <v>6220</v>
      </c>
      <c r="J95" s="96">
        <f t="shared" si="8"/>
        <v>7.269123828017879E-5</v>
      </c>
    </row>
    <row r="96" spans="1:10" ht="25.5">
      <c r="A96" s="90" t="s">
        <v>814</v>
      </c>
      <c r="B96" s="90" t="s">
        <v>140</v>
      </c>
      <c r="C96" s="90" t="s">
        <v>23</v>
      </c>
      <c r="D96" s="92" t="s">
        <v>141</v>
      </c>
      <c r="E96" s="90" t="s">
        <v>20</v>
      </c>
      <c r="F96" s="94">
        <v>2000</v>
      </c>
      <c r="G96" s="95">
        <v>4.3</v>
      </c>
      <c r="H96" s="95">
        <f t="shared" si="6"/>
        <v>5.34</v>
      </c>
      <c r="I96" s="95">
        <f t="shared" si="7"/>
        <v>10680</v>
      </c>
      <c r="J96" s="96">
        <f t="shared" si="8"/>
        <v>1.2481389466757387E-4</v>
      </c>
    </row>
    <row r="97" spans="1:10" ht="25.5">
      <c r="A97" s="90" t="s">
        <v>815</v>
      </c>
      <c r="B97" s="90" t="s">
        <v>142</v>
      </c>
      <c r="C97" s="90" t="s">
        <v>23</v>
      </c>
      <c r="D97" s="92" t="s">
        <v>143</v>
      </c>
      <c r="E97" s="90" t="s">
        <v>20</v>
      </c>
      <c r="F97" s="94">
        <v>10000</v>
      </c>
      <c r="G97" s="95">
        <v>2.4899999999999998</v>
      </c>
      <c r="H97" s="95">
        <f t="shared" si="6"/>
        <v>3.09</v>
      </c>
      <c r="I97" s="95">
        <f t="shared" si="7"/>
        <v>30900</v>
      </c>
      <c r="J97" s="96">
        <f t="shared" si="8"/>
        <v>3.6111885254944121E-4</v>
      </c>
    </row>
    <row r="98" spans="1:10" ht="25.5">
      <c r="A98" s="90" t="s">
        <v>816</v>
      </c>
      <c r="B98" s="90" t="s">
        <v>817</v>
      </c>
      <c r="C98" s="90" t="s">
        <v>23</v>
      </c>
      <c r="D98" s="92" t="s">
        <v>818</v>
      </c>
      <c r="E98" s="90" t="s">
        <v>114</v>
      </c>
      <c r="F98" s="94">
        <v>500</v>
      </c>
      <c r="G98" s="95">
        <v>22.76</v>
      </c>
      <c r="H98" s="95">
        <f t="shared" si="6"/>
        <v>28.27</v>
      </c>
      <c r="I98" s="95">
        <f t="shared" si="7"/>
        <v>14135</v>
      </c>
      <c r="J98" s="96">
        <f t="shared" si="8"/>
        <v>1.6519142332641916E-4</v>
      </c>
    </row>
    <row r="99" spans="1:10" ht="25.5">
      <c r="A99" s="90" t="s">
        <v>819</v>
      </c>
      <c r="B99" s="90" t="s">
        <v>820</v>
      </c>
      <c r="C99" s="90" t="s">
        <v>23</v>
      </c>
      <c r="D99" s="92" t="s">
        <v>757</v>
      </c>
      <c r="E99" s="90" t="s">
        <v>241</v>
      </c>
      <c r="F99" s="94">
        <v>30</v>
      </c>
      <c r="G99" s="95">
        <v>269.08</v>
      </c>
      <c r="H99" s="95">
        <f t="shared" si="6"/>
        <v>334.22</v>
      </c>
      <c r="I99" s="95">
        <f t="shared" si="7"/>
        <v>10026.6</v>
      </c>
      <c r="J99" s="96">
        <f t="shared" si="8"/>
        <v>1.1717780863987791E-4</v>
      </c>
    </row>
    <row r="100" spans="1:10" ht="25.5">
      <c r="A100" s="90" t="s">
        <v>821</v>
      </c>
      <c r="B100" s="90" t="s">
        <v>822</v>
      </c>
      <c r="C100" s="90" t="s">
        <v>78</v>
      </c>
      <c r="D100" s="92" t="s">
        <v>823</v>
      </c>
      <c r="E100" s="90" t="s">
        <v>114</v>
      </c>
      <c r="F100" s="94">
        <v>100</v>
      </c>
      <c r="G100" s="95">
        <v>75.72</v>
      </c>
      <c r="H100" s="95">
        <f t="shared" si="6"/>
        <v>94.05</v>
      </c>
      <c r="I100" s="95">
        <f t="shared" si="7"/>
        <v>9405</v>
      </c>
      <c r="J100" s="96">
        <f t="shared" si="8"/>
        <v>1.0991335948956293E-4</v>
      </c>
    </row>
    <row r="101" spans="1:10" ht="25.5">
      <c r="A101" s="90" t="s">
        <v>824</v>
      </c>
      <c r="B101" s="90" t="s">
        <v>825</v>
      </c>
      <c r="C101" s="90" t="s">
        <v>78</v>
      </c>
      <c r="D101" s="92" t="s">
        <v>826</v>
      </c>
      <c r="E101" s="90" t="s">
        <v>114</v>
      </c>
      <c r="F101" s="94">
        <v>100</v>
      </c>
      <c r="G101" s="95">
        <v>109.89</v>
      </c>
      <c r="H101" s="95">
        <f t="shared" si="6"/>
        <v>136.49</v>
      </c>
      <c r="I101" s="95">
        <f t="shared" si="7"/>
        <v>13649</v>
      </c>
      <c r="J101" s="96">
        <f t="shared" si="8"/>
        <v>1.595116899173891E-4</v>
      </c>
    </row>
    <row r="102" spans="1:10">
      <c r="A102" s="89" t="s">
        <v>200</v>
      </c>
      <c r="B102" s="89"/>
      <c r="C102" s="89"/>
      <c r="D102" s="91" t="s">
        <v>827</v>
      </c>
      <c r="E102" s="91"/>
      <c r="F102" s="97"/>
      <c r="G102" s="98"/>
      <c r="H102" s="98"/>
      <c r="I102" s="99">
        <f>SUBTOTAL(9,I103:I112)</f>
        <v>1742606.3</v>
      </c>
      <c r="J102" s="100">
        <f>I102/$I$7</f>
        <v>2.0365307038881144E-2</v>
      </c>
    </row>
    <row r="103" spans="1:10" ht="25.5">
      <c r="A103" s="90" t="s">
        <v>201</v>
      </c>
      <c r="B103" s="90" t="s">
        <v>828</v>
      </c>
      <c r="C103" s="90" t="s">
        <v>23</v>
      </c>
      <c r="D103" s="92" t="s">
        <v>829</v>
      </c>
      <c r="E103" s="90" t="s">
        <v>114</v>
      </c>
      <c r="F103" s="94">
        <v>100</v>
      </c>
      <c r="G103" s="95">
        <v>273.69</v>
      </c>
      <c r="H103" s="95">
        <f t="shared" ref="H103:H112" si="9">TRUNC(G103 * (1 + 24.21 / 100), 2)</f>
        <v>339.95</v>
      </c>
      <c r="I103" s="95">
        <f t="shared" ref="I103:I112" si="10">ROUND(F103 * H103, 2)</f>
        <v>33995</v>
      </c>
      <c r="J103" s="96">
        <f t="shared" ref="J103:J112" si="11">I103/$I$7</f>
        <v>3.9728917127567165E-4</v>
      </c>
    </row>
    <row r="104" spans="1:10" ht="25.5">
      <c r="A104" s="90" t="s">
        <v>202</v>
      </c>
      <c r="B104" s="90" t="s">
        <v>830</v>
      </c>
      <c r="C104" s="90" t="s">
        <v>23</v>
      </c>
      <c r="D104" s="92" t="s">
        <v>831</v>
      </c>
      <c r="E104" s="90" t="s">
        <v>20</v>
      </c>
      <c r="F104" s="94">
        <v>1000</v>
      </c>
      <c r="G104" s="95">
        <v>74.02000000000001</v>
      </c>
      <c r="H104" s="95">
        <f t="shared" si="9"/>
        <v>91.94</v>
      </c>
      <c r="I104" s="95">
        <f t="shared" si="10"/>
        <v>91940</v>
      </c>
      <c r="J104" s="96">
        <f t="shared" si="11"/>
        <v>1.0744746700128034E-3</v>
      </c>
    </row>
    <row r="105" spans="1:10" ht="25.5">
      <c r="A105" s="90" t="s">
        <v>204</v>
      </c>
      <c r="B105" s="90" t="s">
        <v>832</v>
      </c>
      <c r="C105" s="90" t="s">
        <v>23</v>
      </c>
      <c r="D105" s="92" t="s">
        <v>833</v>
      </c>
      <c r="E105" s="90" t="s">
        <v>20</v>
      </c>
      <c r="F105" s="94">
        <v>2000</v>
      </c>
      <c r="G105" s="95">
        <v>77.48</v>
      </c>
      <c r="H105" s="95">
        <f t="shared" si="9"/>
        <v>96.23</v>
      </c>
      <c r="I105" s="95">
        <f t="shared" si="10"/>
        <v>192460</v>
      </c>
      <c r="J105" s="96">
        <f t="shared" si="11"/>
        <v>2.2492211767529274E-3</v>
      </c>
    </row>
    <row r="106" spans="1:10" ht="25.5">
      <c r="A106" s="90" t="s">
        <v>205</v>
      </c>
      <c r="B106" s="90" t="s">
        <v>834</v>
      </c>
      <c r="C106" s="90" t="s">
        <v>78</v>
      </c>
      <c r="D106" s="92" t="s">
        <v>835</v>
      </c>
      <c r="E106" s="90" t="s">
        <v>203</v>
      </c>
      <c r="F106" s="94">
        <v>10000</v>
      </c>
      <c r="G106" s="95">
        <v>14.01</v>
      </c>
      <c r="H106" s="95">
        <f t="shared" si="9"/>
        <v>17.399999999999999</v>
      </c>
      <c r="I106" s="95">
        <f t="shared" si="10"/>
        <v>174000</v>
      </c>
      <c r="J106" s="96">
        <f t="shared" si="11"/>
        <v>2.033484800763844E-3</v>
      </c>
    </row>
    <row r="107" spans="1:10">
      <c r="A107" s="90" t="s">
        <v>207</v>
      </c>
      <c r="B107" s="90" t="s">
        <v>836</v>
      </c>
      <c r="C107" s="90" t="s">
        <v>78</v>
      </c>
      <c r="D107" s="92" t="s">
        <v>837</v>
      </c>
      <c r="E107" s="90" t="s">
        <v>203</v>
      </c>
      <c r="F107" s="94">
        <v>5000</v>
      </c>
      <c r="G107" s="95">
        <v>13.75</v>
      </c>
      <c r="H107" s="95">
        <f t="shared" si="9"/>
        <v>17.07</v>
      </c>
      <c r="I107" s="95">
        <f t="shared" si="10"/>
        <v>85350</v>
      </c>
      <c r="J107" s="96">
        <f t="shared" si="11"/>
        <v>9.9745935485743729E-4</v>
      </c>
    </row>
    <row r="108" spans="1:10" ht="38.25">
      <c r="A108" s="90" t="s">
        <v>208</v>
      </c>
      <c r="B108" s="90" t="s">
        <v>838</v>
      </c>
      <c r="C108" s="90" t="s">
        <v>23</v>
      </c>
      <c r="D108" s="92" t="s">
        <v>839</v>
      </c>
      <c r="E108" s="90" t="s">
        <v>114</v>
      </c>
      <c r="F108" s="94">
        <v>200</v>
      </c>
      <c r="G108" s="95">
        <v>684.22</v>
      </c>
      <c r="H108" s="95">
        <f t="shared" si="9"/>
        <v>849.86</v>
      </c>
      <c r="I108" s="95">
        <f t="shared" si="10"/>
        <v>169972</v>
      </c>
      <c r="J108" s="96">
        <f t="shared" si="11"/>
        <v>1.9864107962955864E-3</v>
      </c>
    </row>
    <row r="109" spans="1:10" ht="38.25">
      <c r="A109" s="90" t="s">
        <v>209</v>
      </c>
      <c r="B109" s="90" t="s">
        <v>840</v>
      </c>
      <c r="C109" s="90" t="s">
        <v>23</v>
      </c>
      <c r="D109" s="92" t="s">
        <v>841</v>
      </c>
      <c r="E109" s="90" t="s">
        <v>114</v>
      </c>
      <c r="F109" s="94">
        <v>500</v>
      </c>
      <c r="G109" s="95">
        <v>634.12</v>
      </c>
      <c r="H109" s="95">
        <f t="shared" si="9"/>
        <v>787.64</v>
      </c>
      <c r="I109" s="95">
        <f t="shared" si="10"/>
        <v>393820</v>
      </c>
      <c r="J109" s="96">
        <f t="shared" si="11"/>
        <v>4.6024539323954996E-3</v>
      </c>
    </row>
    <row r="110" spans="1:10" ht="25.5">
      <c r="A110" s="90" t="s">
        <v>211</v>
      </c>
      <c r="B110" s="90" t="s">
        <v>842</v>
      </c>
      <c r="C110" s="90" t="s">
        <v>23</v>
      </c>
      <c r="D110" s="92" t="s">
        <v>843</v>
      </c>
      <c r="E110" s="90" t="s">
        <v>114</v>
      </c>
      <c r="F110" s="94">
        <v>10</v>
      </c>
      <c r="G110" s="95">
        <v>778.63</v>
      </c>
      <c r="H110" s="95">
        <f t="shared" si="9"/>
        <v>967.13</v>
      </c>
      <c r="I110" s="95">
        <f t="shared" si="10"/>
        <v>9671.2999999999993</v>
      </c>
      <c r="J110" s="96">
        <f t="shared" si="11"/>
        <v>1.1302552617027218E-4</v>
      </c>
    </row>
    <row r="111" spans="1:10" ht="25.5">
      <c r="A111" s="90" t="s">
        <v>212</v>
      </c>
      <c r="B111" s="90" t="s">
        <v>844</v>
      </c>
      <c r="C111" s="90" t="s">
        <v>23</v>
      </c>
      <c r="D111" s="92" t="s">
        <v>845</v>
      </c>
      <c r="E111" s="90" t="s">
        <v>114</v>
      </c>
      <c r="F111" s="94">
        <v>20</v>
      </c>
      <c r="G111" s="95">
        <v>785.29</v>
      </c>
      <c r="H111" s="95">
        <f t="shared" si="9"/>
        <v>975.4</v>
      </c>
      <c r="I111" s="95">
        <f t="shared" si="10"/>
        <v>19508</v>
      </c>
      <c r="J111" s="96">
        <f t="shared" si="11"/>
        <v>2.2798403157069577E-4</v>
      </c>
    </row>
    <row r="112" spans="1:10" ht="25.5">
      <c r="A112" s="90" t="s">
        <v>2021</v>
      </c>
      <c r="B112" s="90" t="s">
        <v>2022</v>
      </c>
      <c r="C112" s="90" t="s">
        <v>78</v>
      </c>
      <c r="D112" s="92" t="s">
        <v>2023</v>
      </c>
      <c r="E112" s="90" t="s">
        <v>27</v>
      </c>
      <c r="F112" s="94">
        <v>3000</v>
      </c>
      <c r="G112" s="95">
        <v>153.48000000000002</v>
      </c>
      <c r="H112" s="95">
        <f t="shared" si="9"/>
        <v>190.63</v>
      </c>
      <c r="I112" s="95">
        <f t="shared" si="10"/>
        <v>571890</v>
      </c>
      <c r="J112" s="96">
        <f t="shared" si="11"/>
        <v>6.6835035787864063E-3</v>
      </c>
    </row>
    <row r="113" spans="1:10">
      <c r="A113" s="89" t="s">
        <v>219</v>
      </c>
      <c r="B113" s="89"/>
      <c r="C113" s="89"/>
      <c r="D113" s="91" t="s">
        <v>145</v>
      </c>
      <c r="E113" s="91"/>
      <c r="F113" s="97"/>
      <c r="G113" s="98"/>
      <c r="H113" s="98"/>
      <c r="I113" s="99">
        <f>SUBTOTAL(9,I114:I241)</f>
        <v>21224046.390000004</v>
      </c>
      <c r="J113" s="100">
        <f>I113/$I$7</f>
        <v>0.24803894106190655</v>
      </c>
    </row>
    <row r="114" spans="1:10" ht="25.5">
      <c r="A114" s="90" t="s">
        <v>221</v>
      </c>
      <c r="B114" s="90" t="s">
        <v>846</v>
      </c>
      <c r="C114" s="90" t="s">
        <v>23</v>
      </c>
      <c r="D114" s="92" t="s">
        <v>847</v>
      </c>
      <c r="E114" s="90" t="s">
        <v>27</v>
      </c>
      <c r="F114" s="94">
        <v>1000</v>
      </c>
      <c r="G114" s="95">
        <v>196.22</v>
      </c>
      <c r="H114" s="95">
        <f t="shared" ref="H114:H177" si="12">TRUNC(G114 * (1 + 24.21 / 100), 2)</f>
        <v>243.72</v>
      </c>
      <c r="I114" s="95">
        <f t="shared" ref="I114:I145" si="13">ROUND(F114 * H114, 2)</f>
        <v>243720</v>
      </c>
      <c r="J114" s="96">
        <f t="shared" ref="J114:J177" si="14">I114/$I$7</f>
        <v>2.8482811243802529E-3</v>
      </c>
    </row>
    <row r="115" spans="1:10" ht="25.5">
      <c r="A115" s="90" t="s">
        <v>225</v>
      </c>
      <c r="B115" s="90" t="s">
        <v>848</v>
      </c>
      <c r="C115" s="90" t="s">
        <v>23</v>
      </c>
      <c r="D115" s="92" t="s">
        <v>849</v>
      </c>
      <c r="E115" s="90" t="s">
        <v>27</v>
      </c>
      <c r="F115" s="94">
        <v>1500</v>
      </c>
      <c r="G115" s="95">
        <v>315.17</v>
      </c>
      <c r="H115" s="95">
        <f t="shared" si="12"/>
        <v>391.47</v>
      </c>
      <c r="I115" s="95">
        <f t="shared" si="13"/>
        <v>587205</v>
      </c>
      <c r="J115" s="96">
        <f t="shared" si="14"/>
        <v>6.8624853013363957E-3</v>
      </c>
    </row>
    <row r="116" spans="1:10" ht="25.5">
      <c r="A116" s="90" t="s">
        <v>228</v>
      </c>
      <c r="B116" s="90" t="s">
        <v>850</v>
      </c>
      <c r="C116" s="90" t="s">
        <v>23</v>
      </c>
      <c r="D116" s="92" t="s">
        <v>851</v>
      </c>
      <c r="E116" s="90" t="s">
        <v>27</v>
      </c>
      <c r="F116" s="94">
        <v>2000</v>
      </c>
      <c r="G116" s="95">
        <v>486.54</v>
      </c>
      <c r="H116" s="95">
        <f t="shared" si="12"/>
        <v>604.33000000000004</v>
      </c>
      <c r="I116" s="95">
        <f t="shared" si="13"/>
        <v>1208660</v>
      </c>
      <c r="J116" s="96">
        <f t="shared" si="14"/>
        <v>1.4125239880984066E-2</v>
      </c>
    </row>
    <row r="117" spans="1:10" ht="25.5">
      <c r="A117" s="90" t="s">
        <v>231</v>
      </c>
      <c r="B117" s="90" t="s">
        <v>852</v>
      </c>
      <c r="C117" s="90" t="s">
        <v>23</v>
      </c>
      <c r="D117" s="92" t="s">
        <v>853</v>
      </c>
      <c r="E117" s="90" t="s">
        <v>27</v>
      </c>
      <c r="F117" s="94">
        <v>1000</v>
      </c>
      <c r="G117" s="95">
        <v>671.65</v>
      </c>
      <c r="H117" s="95">
        <f t="shared" si="12"/>
        <v>834.25</v>
      </c>
      <c r="I117" s="95">
        <f t="shared" si="13"/>
        <v>834250</v>
      </c>
      <c r="J117" s="96">
        <f t="shared" si="14"/>
        <v>9.7496246841220508E-3</v>
      </c>
    </row>
    <row r="118" spans="1:10" ht="25.5">
      <c r="A118" s="90" t="s">
        <v>233</v>
      </c>
      <c r="B118" s="90" t="s">
        <v>854</v>
      </c>
      <c r="C118" s="90" t="s">
        <v>78</v>
      </c>
      <c r="D118" s="92" t="s">
        <v>855</v>
      </c>
      <c r="E118" s="90" t="s">
        <v>27</v>
      </c>
      <c r="F118" s="94">
        <v>500</v>
      </c>
      <c r="G118" s="95">
        <v>875.83999999999992</v>
      </c>
      <c r="H118" s="95">
        <f t="shared" si="12"/>
        <v>1087.8800000000001</v>
      </c>
      <c r="I118" s="95">
        <f t="shared" si="13"/>
        <v>543940</v>
      </c>
      <c r="J118" s="96">
        <f t="shared" si="14"/>
        <v>6.3568604742958923E-3</v>
      </c>
    </row>
    <row r="119" spans="1:10" ht="25.5">
      <c r="A119" s="90" t="s">
        <v>235</v>
      </c>
      <c r="B119" s="90" t="s">
        <v>856</v>
      </c>
      <c r="C119" s="90" t="s">
        <v>78</v>
      </c>
      <c r="D119" s="92" t="s">
        <v>857</v>
      </c>
      <c r="E119" s="90" t="s">
        <v>27</v>
      </c>
      <c r="F119" s="94">
        <v>500</v>
      </c>
      <c r="G119" s="95">
        <v>1195.3799999999999</v>
      </c>
      <c r="H119" s="95">
        <f t="shared" si="12"/>
        <v>1484.78</v>
      </c>
      <c r="I119" s="95">
        <f t="shared" si="13"/>
        <v>742390</v>
      </c>
      <c r="J119" s="96">
        <f t="shared" si="14"/>
        <v>8.6760849496498281E-3</v>
      </c>
    </row>
    <row r="120" spans="1:10" ht="25.5">
      <c r="A120" s="90" t="s">
        <v>237</v>
      </c>
      <c r="B120" s="90" t="s">
        <v>858</v>
      </c>
      <c r="C120" s="90" t="s">
        <v>23</v>
      </c>
      <c r="D120" s="92" t="s">
        <v>859</v>
      </c>
      <c r="E120" s="90" t="s">
        <v>27</v>
      </c>
      <c r="F120" s="94">
        <v>400</v>
      </c>
      <c r="G120" s="95">
        <v>782.97</v>
      </c>
      <c r="H120" s="95">
        <f t="shared" si="12"/>
        <v>972.52</v>
      </c>
      <c r="I120" s="95">
        <f t="shared" si="13"/>
        <v>389008</v>
      </c>
      <c r="J120" s="96">
        <f t="shared" si="14"/>
        <v>4.5462175596295484E-3</v>
      </c>
    </row>
    <row r="121" spans="1:10" ht="25.5">
      <c r="A121" s="90" t="s">
        <v>239</v>
      </c>
      <c r="B121" s="90" t="s">
        <v>860</v>
      </c>
      <c r="C121" s="90" t="s">
        <v>23</v>
      </c>
      <c r="D121" s="92" t="s">
        <v>861</v>
      </c>
      <c r="E121" s="90" t="s">
        <v>27</v>
      </c>
      <c r="F121" s="94">
        <v>500</v>
      </c>
      <c r="G121" s="95">
        <v>1268.3900000000001</v>
      </c>
      <c r="H121" s="95">
        <f t="shared" si="12"/>
        <v>1575.46</v>
      </c>
      <c r="I121" s="95">
        <f t="shared" si="13"/>
        <v>787730</v>
      </c>
      <c r="J121" s="96">
        <f t="shared" si="14"/>
        <v>9.205959667274154E-3</v>
      </c>
    </row>
    <row r="122" spans="1:10" ht="25.5">
      <c r="A122" s="90" t="s">
        <v>862</v>
      </c>
      <c r="B122" s="90" t="s">
        <v>863</v>
      </c>
      <c r="C122" s="90" t="s">
        <v>23</v>
      </c>
      <c r="D122" s="92" t="s">
        <v>864</v>
      </c>
      <c r="E122" s="90" t="s">
        <v>27</v>
      </c>
      <c r="F122" s="94">
        <v>200</v>
      </c>
      <c r="G122" s="95">
        <v>2691.96</v>
      </c>
      <c r="H122" s="95">
        <f t="shared" si="12"/>
        <v>3343.68</v>
      </c>
      <c r="I122" s="95">
        <f t="shared" si="13"/>
        <v>668736</v>
      </c>
      <c r="J122" s="96">
        <f t="shared" si="14"/>
        <v>7.8153131708253443E-3</v>
      </c>
    </row>
    <row r="123" spans="1:10" ht="25.5">
      <c r="A123" s="90" t="s">
        <v>865</v>
      </c>
      <c r="B123" s="90" t="s">
        <v>866</v>
      </c>
      <c r="C123" s="90" t="s">
        <v>23</v>
      </c>
      <c r="D123" s="92" t="s">
        <v>867</v>
      </c>
      <c r="E123" s="90" t="s">
        <v>27</v>
      </c>
      <c r="F123" s="94">
        <v>100</v>
      </c>
      <c r="G123" s="95">
        <v>167.51</v>
      </c>
      <c r="H123" s="95">
        <f t="shared" si="12"/>
        <v>208.06</v>
      </c>
      <c r="I123" s="95">
        <f t="shared" si="13"/>
        <v>20806</v>
      </c>
      <c r="J123" s="96">
        <f t="shared" si="14"/>
        <v>2.4315336071662377E-4</v>
      </c>
    </row>
    <row r="124" spans="1:10" ht="25.5">
      <c r="A124" s="90" t="s">
        <v>868</v>
      </c>
      <c r="B124" s="90" t="s">
        <v>869</v>
      </c>
      <c r="C124" s="90" t="s">
        <v>23</v>
      </c>
      <c r="D124" s="92" t="s">
        <v>870</v>
      </c>
      <c r="E124" s="90" t="s">
        <v>27</v>
      </c>
      <c r="F124" s="94">
        <v>300</v>
      </c>
      <c r="G124" s="95">
        <v>278.24</v>
      </c>
      <c r="H124" s="95">
        <f t="shared" si="12"/>
        <v>345.6</v>
      </c>
      <c r="I124" s="95">
        <f t="shared" si="13"/>
        <v>103680</v>
      </c>
      <c r="J124" s="96">
        <f t="shared" si="14"/>
        <v>1.2116764605930766E-3</v>
      </c>
    </row>
    <row r="125" spans="1:10" ht="25.5">
      <c r="A125" s="90" t="s">
        <v>871</v>
      </c>
      <c r="B125" s="90" t="s">
        <v>872</v>
      </c>
      <c r="C125" s="90" t="s">
        <v>23</v>
      </c>
      <c r="D125" s="92" t="s">
        <v>873</v>
      </c>
      <c r="E125" s="90" t="s">
        <v>27</v>
      </c>
      <c r="F125" s="94">
        <v>300</v>
      </c>
      <c r="G125" s="95">
        <v>449.47</v>
      </c>
      <c r="H125" s="95">
        <f t="shared" si="12"/>
        <v>558.28</v>
      </c>
      <c r="I125" s="95">
        <f t="shared" si="13"/>
        <v>167484</v>
      </c>
      <c r="J125" s="96">
        <f t="shared" si="14"/>
        <v>1.9573343009835148E-3</v>
      </c>
    </row>
    <row r="126" spans="1:10" ht="25.5">
      <c r="A126" s="90" t="s">
        <v>874</v>
      </c>
      <c r="B126" s="90" t="s">
        <v>875</v>
      </c>
      <c r="C126" s="90" t="s">
        <v>23</v>
      </c>
      <c r="D126" s="92" t="s">
        <v>876</v>
      </c>
      <c r="E126" s="90" t="s">
        <v>27</v>
      </c>
      <c r="F126" s="94">
        <v>300</v>
      </c>
      <c r="G126" s="95">
        <v>531.74</v>
      </c>
      <c r="H126" s="95">
        <f t="shared" si="12"/>
        <v>660.47</v>
      </c>
      <c r="I126" s="95">
        <f t="shared" si="13"/>
        <v>198141</v>
      </c>
      <c r="J126" s="96">
        <f t="shared" si="14"/>
        <v>2.3156132868284414E-3</v>
      </c>
    </row>
    <row r="127" spans="1:10" ht="25.5">
      <c r="A127" s="90" t="s">
        <v>877</v>
      </c>
      <c r="B127" s="90" t="s">
        <v>878</v>
      </c>
      <c r="C127" s="90" t="s">
        <v>23</v>
      </c>
      <c r="D127" s="92" t="s">
        <v>879</v>
      </c>
      <c r="E127" s="90" t="s">
        <v>27</v>
      </c>
      <c r="F127" s="94">
        <v>100</v>
      </c>
      <c r="G127" s="95">
        <v>757.88</v>
      </c>
      <c r="H127" s="95">
        <f t="shared" si="12"/>
        <v>941.36</v>
      </c>
      <c r="I127" s="95">
        <f t="shared" si="13"/>
        <v>94136</v>
      </c>
      <c r="J127" s="96">
        <f t="shared" si="14"/>
        <v>1.100138650601754E-3</v>
      </c>
    </row>
    <row r="128" spans="1:10" ht="25.5">
      <c r="A128" s="90" t="s">
        <v>880</v>
      </c>
      <c r="B128" s="90" t="s">
        <v>881</v>
      </c>
      <c r="C128" s="90" t="s">
        <v>23</v>
      </c>
      <c r="D128" s="92" t="s">
        <v>882</v>
      </c>
      <c r="E128" s="90" t="s">
        <v>27</v>
      </c>
      <c r="F128" s="94">
        <v>50</v>
      </c>
      <c r="G128" s="95">
        <v>1054.53</v>
      </c>
      <c r="H128" s="95">
        <f t="shared" si="12"/>
        <v>1309.83</v>
      </c>
      <c r="I128" s="95">
        <f t="shared" si="13"/>
        <v>65491.5</v>
      </c>
      <c r="J128" s="96">
        <f t="shared" si="14"/>
        <v>7.6537913694957056E-4</v>
      </c>
    </row>
    <row r="129" spans="1:10" ht="25.5">
      <c r="A129" s="90" t="s">
        <v>883</v>
      </c>
      <c r="B129" s="90" t="s">
        <v>884</v>
      </c>
      <c r="C129" s="90" t="s">
        <v>23</v>
      </c>
      <c r="D129" s="92" t="s">
        <v>885</v>
      </c>
      <c r="E129" s="90" t="s">
        <v>27</v>
      </c>
      <c r="F129" s="94">
        <v>100</v>
      </c>
      <c r="G129" s="95">
        <v>192.5</v>
      </c>
      <c r="H129" s="95">
        <f t="shared" si="12"/>
        <v>239.1</v>
      </c>
      <c r="I129" s="95">
        <f t="shared" si="13"/>
        <v>23910</v>
      </c>
      <c r="J129" s="96">
        <f t="shared" si="14"/>
        <v>2.7942885969116957E-4</v>
      </c>
    </row>
    <row r="130" spans="1:10" ht="25.5">
      <c r="A130" s="90" t="s">
        <v>886</v>
      </c>
      <c r="B130" s="90" t="s">
        <v>887</v>
      </c>
      <c r="C130" s="90" t="s">
        <v>23</v>
      </c>
      <c r="D130" s="92" t="s">
        <v>888</v>
      </c>
      <c r="E130" s="90" t="s">
        <v>27</v>
      </c>
      <c r="F130" s="94">
        <v>100</v>
      </c>
      <c r="G130" s="95">
        <v>318.60000000000002</v>
      </c>
      <c r="H130" s="95">
        <f t="shared" si="12"/>
        <v>395.73</v>
      </c>
      <c r="I130" s="95">
        <f t="shared" si="13"/>
        <v>39573</v>
      </c>
      <c r="J130" s="96">
        <f t="shared" si="14"/>
        <v>4.6247755184268731E-4</v>
      </c>
    </row>
    <row r="131" spans="1:10" ht="25.5">
      <c r="A131" s="90" t="s">
        <v>889</v>
      </c>
      <c r="B131" s="90" t="s">
        <v>890</v>
      </c>
      <c r="C131" s="90" t="s">
        <v>23</v>
      </c>
      <c r="D131" s="92" t="s">
        <v>891</v>
      </c>
      <c r="E131" s="90" t="s">
        <v>27</v>
      </c>
      <c r="F131" s="94">
        <v>100</v>
      </c>
      <c r="G131" s="95">
        <v>517.70000000000005</v>
      </c>
      <c r="H131" s="95">
        <f t="shared" si="12"/>
        <v>643.03</v>
      </c>
      <c r="I131" s="95">
        <f t="shared" si="13"/>
        <v>64303</v>
      </c>
      <c r="J131" s="96">
        <f t="shared" si="14"/>
        <v>7.5148950082481298E-4</v>
      </c>
    </row>
    <row r="132" spans="1:10" ht="25.5">
      <c r="A132" s="90" t="s">
        <v>892</v>
      </c>
      <c r="B132" s="90" t="s">
        <v>893</v>
      </c>
      <c r="C132" s="90" t="s">
        <v>23</v>
      </c>
      <c r="D132" s="92" t="s">
        <v>894</v>
      </c>
      <c r="E132" s="90" t="s">
        <v>27</v>
      </c>
      <c r="F132" s="94">
        <v>100</v>
      </c>
      <c r="G132" s="95">
        <v>710.43000000000006</v>
      </c>
      <c r="H132" s="95">
        <f t="shared" si="12"/>
        <v>882.42</v>
      </c>
      <c r="I132" s="95">
        <f t="shared" si="13"/>
        <v>88242</v>
      </c>
      <c r="J132" s="96">
        <f t="shared" si="14"/>
        <v>1.0312572746494432E-3</v>
      </c>
    </row>
    <row r="133" spans="1:10" ht="25.5">
      <c r="A133" s="90" t="s">
        <v>895</v>
      </c>
      <c r="B133" s="90" t="s">
        <v>896</v>
      </c>
      <c r="C133" s="90" t="s">
        <v>23</v>
      </c>
      <c r="D133" s="92" t="s">
        <v>897</v>
      </c>
      <c r="E133" s="90" t="s">
        <v>27</v>
      </c>
      <c r="F133" s="94">
        <v>100</v>
      </c>
      <c r="G133" s="95">
        <v>795.38</v>
      </c>
      <c r="H133" s="95">
        <f t="shared" si="12"/>
        <v>987.94</v>
      </c>
      <c r="I133" s="95">
        <f t="shared" si="13"/>
        <v>98794</v>
      </c>
      <c r="J133" s="96">
        <f t="shared" si="14"/>
        <v>1.1545752724520873E-3</v>
      </c>
    </row>
    <row r="134" spans="1:10" ht="25.5">
      <c r="A134" s="90" t="s">
        <v>898</v>
      </c>
      <c r="B134" s="90" t="s">
        <v>899</v>
      </c>
      <c r="C134" s="90" t="s">
        <v>23</v>
      </c>
      <c r="D134" s="92" t="s">
        <v>900</v>
      </c>
      <c r="E134" s="90" t="s">
        <v>27</v>
      </c>
      <c r="F134" s="94">
        <v>50</v>
      </c>
      <c r="G134" s="95">
        <v>1034.3899999999999</v>
      </c>
      <c r="H134" s="95">
        <f t="shared" si="12"/>
        <v>1284.81</v>
      </c>
      <c r="I134" s="95">
        <f t="shared" si="13"/>
        <v>64240.5</v>
      </c>
      <c r="J134" s="96">
        <f t="shared" si="14"/>
        <v>7.5075908243373392E-4</v>
      </c>
    </row>
    <row r="135" spans="1:10" ht="25.5">
      <c r="A135" s="90" t="s">
        <v>901</v>
      </c>
      <c r="B135" s="90" t="s">
        <v>902</v>
      </c>
      <c r="C135" s="90" t="s">
        <v>23</v>
      </c>
      <c r="D135" s="92" t="s">
        <v>903</v>
      </c>
      <c r="E135" s="90" t="s">
        <v>27</v>
      </c>
      <c r="F135" s="94">
        <v>100</v>
      </c>
      <c r="G135" s="95">
        <v>379.15</v>
      </c>
      <c r="H135" s="95">
        <f t="shared" si="12"/>
        <v>470.94</v>
      </c>
      <c r="I135" s="95">
        <f t="shared" si="13"/>
        <v>47094</v>
      </c>
      <c r="J135" s="96">
        <f t="shared" si="14"/>
        <v>5.5037317935156588E-4</v>
      </c>
    </row>
    <row r="136" spans="1:10" ht="25.5">
      <c r="A136" s="90" t="s">
        <v>904</v>
      </c>
      <c r="B136" s="90" t="s">
        <v>905</v>
      </c>
      <c r="C136" s="90" t="s">
        <v>23</v>
      </c>
      <c r="D136" s="92" t="s">
        <v>906</v>
      </c>
      <c r="E136" s="90" t="s">
        <v>27</v>
      </c>
      <c r="F136" s="94">
        <v>100</v>
      </c>
      <c r="G136" s="95">
        <v>620.53</v>
      </c>
      <c r="H136" s="95">
        <f t="shared" si="12"/>
        <v>770.76</v>
      </c>
      <c r="I136" s="95">
        <f t="shared" si="13"/>
        <v>77076</v>
      </c>
      <c r="J136" s="96">
        <f t="shared" si="14"/>
        <v>9.0076364657283928E-4</v>
      </c>
    </row>
    <row r="137" spans="1:10" ht="25.5">
      <c r="A137" s="90" t="s">
        <v>907</v>
      </c>
      <c r="B137" s="90" t="s">
        <v>908</v>
      </c>
      <c r="C137" s="90" t="s">
        <v>23</v>
      </c>
      <c r="D137" s="92" t="s">
        <v>909</v>
      </c>
      <c r="E137" s="90" t="s">
        <v>27</v>
      </c>
      <c r="F137" s="94">
        <v>100</v>
      </c>
      <c r="G137" s="95">
        <v>643.81000000000006</v>
      </c>
      <c r="H137" s="95">
        <f t="shared" si="12"/>
        <v>799.67</v>
      </c>
      <c r="I137" s="95">
        <f t="shared" si="13"/>
        <v>79967</v>
      </c>
      <c r="J137" s="96">
        <f t="shared" si="14"/>
        <v>9.345498796705879E-4</v>
      </c>
    </row>
    <row r="138" spans="1:10" ht="25.5">
      <c r="A138" s="90" t="s">
        <v>910</v>
      </c>
      <c r="B138" s="90" t="s">
        <v>911</v>
      </c>
      <c r="C138" s="90" t="s">
        <v>23</v>
      </c>
      <c r="D138" s="92" t="s">
        <v>912</v>
      </c>
      <c r="E138" s="90" t="s">
        <v>27</v>
      </c>
      <c r="F138" s="94">
        <v>100</v>
      </c>
      <c r="G138" s="95">
        <v>996.6</v>
      </c>
      <c r="H138" s="95">
        <f t="shared" si="12"/>
        <v>1237.8699999999999</v>
      </c>
      <c r="I138" s="95">
        <f t="shared" si="13"/>
        <v>123787</v>
      </c>
      <c r="J138" s="96">
        <f t="shared" si="14"/>
        <v>1.4466608220238732E-3</v>
      </c>
    </row>
    <row r="139" spans="1:10" ht="25.5">
      <c r="A139" s="90" t="s">
        <v>913</v>
      </c>
      <c r="B139" s="90" t="s">
        <v>914</v>
      </c>
      <c r="C139" s="90" t="s">
        <v>23</v>
      </c>
      <c r="D139" s="92" t="s">
        <v>915</v>
      </c>
      <c r="E139" s="90" t="s">
        <v>27</v>
      </c>
      <c r="F139" s="94">
        <v>50</v>
      </c>
      <c r="G139" s="95">
        <v>1466.8</v>
      </c>
      <c r="H139" s="95">
        <f t="shared" si="12"/>
        <v>1821.91</v>
      </c>
      <c r="I139" s="95">
        <f t="shared" si="13"/>
        <v>91095.5</v>
      </c>
      <c r="J139" s="96">
        <f t="shared" si="14"/>
        <v>1.0646052567125444E-3</v>
      </c>
    </row>
    <row r="140" spans="1:10" ht="25.5">
      <c r="A140" s="90" t="s">
        <v>916</v>
      </c>
      <c r="B140" s="90" t="s">
        <v>917</v>
      </c>
      <c r="C140" s="90" t="s">
        <v>23</v>
      </c>
      <c r="D140" s="92" t="s">
        <v>918</v>
      </c>
      <c r="E140" s="90" t="s">
        <v>114</v>
      </c>
      <c r="F140" s="94">
        <v>1200</v>
      </c>
      <c r="G140" s="95">
        <v>577.6</v>
      </c>
      <c r="H140" s="95">
        <f t="shared" si="12"/>
        <v>717.43</v>
      </c>
      <c r="I140" s="95">
        <f t="shared" si="13"/>
        <v>860916</v>
      </c>
      <c r="J140" s="96">
        <f t="shared" si="14"/>
        <v>1.0061262073186238E-2</v>
      </c>
    </row>
    <row r="141" spans="1:10">
      <c r="A141" s="90" t="s">
        <v>919</v>
      </c>
      <c r="B141" s="90" t="s">
        <v>920</v>
      </c>
      <c r="C141" s="90" t="s">
        <v>23</v>
      </c>
      <c r="D141" s="92" t="s">
        <v>921</v>
      </c>
      <c r="E141" s="90" t="s">
        <v>20</v>
      </c>
      <c r="F141" s="94">
        <v>2000</v>
      </c>
      <c r="G141" s="95">
        <v>25.74</v>
      </c>
      <c r="H141" s="95">
        <f t="shared" si="12"/>
        <v>31.97</v>
      </c>
      <c r="I141" s="95">
        <f t="shared" si="13"/>
        <v>63940</v>
      </c>
      <c r="J141" s="96">
        <f t="shared" si="14"/>
        <v>7.472472308094263E-4</v>
      </c>
    </row>
    <row r="142" spans="1:10">
      <c r="A142" s="90" t="s">
        <v>922</v>
      </c>
      <c r="B142" s="90" t="s">
        <v>923</v>
      </c>
      <c r="C142" s="90" t="s">
        <v>23</v>
      </c>
      <c r="D142" s="92" t="s">
        <v>924</v>
      </c>
      <c r="E142" s="90" t="s">
        <v>40</v>
      </c>
      <c r="F142" s="94">
        <v>20</v>
      </c>
      <c r="G142" s="95">
        <v>1263.5800000000002</v>
      </c>
      <c r="H142" s="95">
        <f t="shared" si="12"/>
        <v>1569.49</v>
      </c>
      <c r="I142" s="95">
        <f t="shared" si="13"/>
        <v>31389.8</v>
      </c>
      <c r="J142" s="96">
        <f t="shared" si="14"/>
        <v>3.6684299539664888E-4</v>
      </c>
    </row>
    <row r="143" spans="1:10">
      <c r="A143" s="90" t="s">
        <v>925</v>
      </c>
      <c r="B143" s="90" t="s">
        <v>926</v>
      </c>
      <c r="C143" s="90" t="s">
        <v>23</v>
      </c>
      <c r="D143" s="92" t="s">
        <v>927</v>
      </c>
      <c r="E143" s="90" t="s">
        <v>40</v>
      </c>
      <c r="F143" s="94">
        <v>15</v>
      </c>
      <c r="G143" s="95">
        <v>1501.09</v>
      </c>
      <c r="H143" s="95">
        <f t="shared" si="12"/>
        <v>1864.5</v>
      </c>
      <c r="I143" s="95">
        <f t="shared" si="13"/>
        <v>27967.5</v>
      </c>
      <c r="J143" s="96">
        <f t="shared" si="14"/>
        <v>3.2684762164001611E-4</v>
      </c>
    </row>
    <row r="144" spans="1:10">
      <c r="A144" s="90" t="s">
        <v>928</v>
      </c>
      <c r="B144" s="90" t="s">
        <v>929</v>
      </c>
      <c r="C144" s="90" t="s">
        <v>23</v>
      </c>
      <c r="D144" s="92" t="s">
        <v>930</v>
      </c>
      <c r="E144" s="90" t="s">
        <v>40</v>
      </c>
      <c r="F144" s="94">
        <v>15</v>
      </c>
      <c r="G144" s="95">
        <v>1760.35</v>
      </c>
      <c r="H144" s="95">
        <f t="shared" si="12"/>
        <v>2186.5300000000002</v>
      </c>
      <c r="I144" s="95">
        <f t="shared" si="13"/>
        <v>32797.949999999997</v>
      </c>
      <c r="J144" s="96">
        <f t="shared" si="14"/>
        <v>3.832996139150144E-4</v>
      </c>
    </row>
    <row r="145" spans="1:10">
      <c r="A145" s="90" t="s">
        <v>931</v>
      </c>
      <c r="B145" s="90" t="s">
        <v>932</v>
      </c>
      <c r="C145" s="90" t="s">
        <v>23</v>
      </c>
      <c r="D145" s="92" t="s">
        <v>933</v>
      </c>
      <c r="E145" s="90" t="s">
        <v>40</v>
      </c>
      <c r="F145" s="94">
        <v>15</v>
      </c>
      <c r="G145" s="95">
        <v>2583.6200000000003</v>
      </c>
      <c r="H145" s="95">
        <f t="shared" si="12"/>
        <v>3209.11</v>
      </c>
      <c r="I145" s="95">
        <f t="shared" si="13"/>
        <v>48136.65</v>
      </c>
      <c r="J145" s="96">
        <f t="shared" si="14"/>
        <v>5.6255831111890159E-4</v>
      </c>
    </row>
    <row r="146" spans="1:10">
      <c r="A146" s="90" t="s">
        <v>934</v>
      </c>
      <c r="B146" s="90" t="s">
        <v>935</v>
      </c>
      <c r="C146" s="90" t="s">
        <v>23</v>
      </c>
      <c r="D146" s="92" t="s">
        <v>936</v>
      </c>
      <c r="E146" s="90" t="s">
        <v>40</v>
      </c>
      <c r="F146" s="94">
        <v>15</v>
      </c>
      <c r="G146" s="95">
        <v>3283.0699999999997</v>
      </c>
      <c r="H146" s="95">
        <f t="shared" si="12"/>
        <v>4077.9</v>
      </c>
      <c r="I146" s="95">
        <f t="shared" ref="I146:I177" si="15">ROUND(F146 * H146, 2)</f>
        <v>61168.5</v>
      </c>
      <c r="J146" s="96">
        <f t="shared" si="14"/>
        <v>7.1485755767542055E-4</v>
      </c>
    </row>
    <row r="147" spans="1:10">
      <c r="A147" s="90" t="s">
        <v>937</v>
      </c>
      <c r="B147" s="90" t="s">
        <v>938</v>
      </c>
      <c r="C147" s="90" t="s">
        <v>23</v>
      </c>
      <c r="D147" s="92" t="s">
        <v>939</v>
      </c>
      <c r="E147" s="90" t="s">
        <v>40</v>
      </c>
      <c r="F147" s="94">
        <v>500</v>
      </c>
      <c r="G147" s="95">
        <v>998.18000000000006</v>
      </c>
      <c r="H147" s="95">
        <f t="shared" si="12"/>
        <v>1239.83</v>
      </c>
      <c r="I147" s="95">
        <f t="shared" si="15"/>
        <v>619915</v>
      </c>
      <c r="J147" s="96">
        <f t="shared" si="14"/>
        <v>7.2447570704914843E-3</v>
      </c>
    </row>
    <row r="148" spans="1:10">
      <c r="A148" s="90" t="s">
        <v>940</v>
      </c>
      <c r="B148" s="90" t="s">
        <v>941</v>
      </c>
      <c r="C148" s="90" t="s">
        <v>23</v>
      </c>
      <c r="D148" s="92" t="s">
        <v>942</v>
      </c>
      <c r="E148" s="90" t="s">
        <v>40</v>
      </c>
      <c r="F148" s="94">
        <v>500</v>
      </c>
      <c r="G148" s="95">
        <v>1848.1400000000003</v>
      </c>
      <c r="H148" s="95">
        <f t="shared" si="12"/>
        <v>2295.5700000000002</v>
      </c>
      <c r="I148" s="95">
        <f t="shared" si="15"/>
        <v>1147785</v>
      </c>
      <c r="J148" s="96">
        <f t="shared" si="14"/>
        <v>1.3413812368073152E-2</v>
      </c>
    </row>
    <row r="149" spans="1:10">
      <c r="A149" s="90" t="s">
        <v>943</v>
      </c>
      <c r="B149" s="90" t="s">
        <v>170</v>
      </c>
      <c r="C149" s="90" t="s">
        <v>23</v>
      </c>
      <c r="D149" s="92" t="s">
        <v>171</v>
      </c>
      <c r="E149" s="90" t="s">
        <v>27</v>
      </c>
      <c r="F149" s="94">
        <v>100</v>
      </c>
      <c r="G149" s="95">
        <v>874.33999999999992</v>
      </c>
      <c r="H149" s="95">
        <f t="shared" si="12"/>
        <v>1086.01</v>
      </c>
      <c r="I149" s="95">
        <f t="shared" si="15"/>
        <v>108601</v>
      </c>
      <c r="J149" s="96">
        <f t="shared" si="14"/>
        <v>1.26918668303307E-3</v>
      </c>
    </row>
    <row r="150" spans="1:10">
      <c r="A150" s="90" t="s">
        <v>944</v>
      </c>
      <c r="B150" s="90" t="s">
        <v>173</v>
      </c>
      <c r="C150" s="90" t="s">
        <v>23</v>
      </c>
      <c r="D150" s="92" t="s">
        <v>174</v>
      </c>
      <c r="E150" s="90" t="s">
        <v>27</v>
      </c>
      <c r="F150" s="94">
        <v>100</v>
      </c>
      <c r="G150" s="95">
        <v>1457.3799999999999</v>
      </c>
      <c r="H150" s="95">
        <f t="shared" si="12"/>
        <v>1810.21</v>
      </c>
      <c r="I150" s="95">
        <f t="shared" si="15"/>
        <v>181021</v>
      </c>
      <c r="J150" s="96">
        <f t="shared" si="14"/>
        <v>2.1155370811440908E-3</v>
      </c>
    </row>
    <row r="151" spans="1:10" ht="25.5">
      <c r="A151" s="90" t="s">
        <v>945</v>
      </c>
      <c r="B151" s="90" t="s">
        <v>164</v>
      </c>
      <c r="C151" s="90" t="s">
        <v>23</v>
      </c>
      <c r="D151" s="92" t="s">
        <v>165</v>
      </c>
      <c r="E151" s="90" t="s">
        <v>40</v>
      </c>
      <c r="F151" s="94">
        <v>1500</v>
      </c>
      <c r="G151" s="95">
        <v>363.78</v>
      </c>
      <c r="H151" s="95">
        <f t="shared" si="12"/>
        <v>451.85</v>
      </c>
      <c r="I151" s="95">
        <f t="shared" si="15"/>
        <v>677775</v>
      </c>
      <c r="J151" s="96">
        <f t="shared" si="14"/>
        <v>7.9209492002167477E-3</v>
      </c>
    </row>
    <row r="152" spans="1:10" ht="25.5">
      <c r="A152" s="90" t="s">
        <v>946</v>
      </c>
      <c r="B152" s="90" t="s">
        <v>167</v>
      </c>
      <c r="C152" s="90" t="s">
        <v>23</v>
      </c>
      <c r="D152" s="92" t="s">
        <v>168</v>
      </c>
      <c r="E152" s="90" t="s">
        <v>40</v>
      </c>
      <c r="F152" s="94">
        <v>1500</v>
      </c>
      <c r="G152" s="95">
        <v>122.1</v>
      </c>
      <c r="H152" s="95">
        <f t="shared" si="12"/>
        <v>151.66</v>
      </c>
      <c r="I152" s="95">
        <f t="shared" si="15"/>
        <v>227490</v>
      </c>
      <c r="J152" s="96">
        <f t="shared" si="14"/>
        <v>2.6586060765848669E-3</v>
      </c>
    </row>
    <row r="153" spans="1:10">
      <c r="A153" s="90" t="s">
        <v>947</v>
      </c>
      <c r="B153" s="90" t="s">
        <v>948</v>
      </c>
      <c r="C153" s="90" t="s">
        <v>23</v>
      </c>
      <c r="D153" s="92" t="s">
        <v>949</v>
      </c>
      <c r="E153" s="90" t="s">
        <v>40</v>
      </c>
      <c r="F153" s="94">
        <v>100</v>
      </c>
      <c r="G153" s="95">
        <v>1671.2099999999998</v>
      </c>
      <c r="H153" s="95">
        <f t="shared" si="12"/>
        <v>2075.8000000000002</v>
      </c>
      <c r="I153" s="95">
        <f t="shared" si="15"/>
        <v>207580</v>
      </c>
      <c r="J153" s="96">
        <f t="shared" si="14"/>
        <v>2.4259239939227514E-3</v>
      </c>
    </row>
    <row r="154" spans="1:10">
      <c r="A154" s="90" t="s">
        <v>950</v>
      </c>
      <c r="B154" s="90" t="s">
        <v>951</v>
      </c>
      <c r="C154" s="90" t="s">
        <v>23</v>
      </c>
      <c r="D154" s="92" t="s">
        <v>952</v>
      </c>
      <c r="E154" s="90" t="s">
        <v>40</v>
      </c>
      <c r="F154" s="94">
        <v>50</v>
      </c>
      <c r="G154" s="95">
        <v>2338.66</v>
      </c>
      <c r="H154" s="95">
        <f t="shared" si="12"/>
        <v>2904.84</v>
      </c>
      <c r="I154" s="95">
        <f t="shared" si="15"/>
        <v>145242</v>
      </c>
      <c r="J154" s="96">
        <f t="shared" si="14"/>
        <v>1.6973988473134608E-3</v>
      </c>
    </row>
    <row r="155" spans="1:10">
      <c r="A155" s="90" t="s">
        <v>953</v>
      </c>
      <c r="B155" s="90" t="s">
        <v>954</v>
      </c>
      <c r="C155" s="90" t="s">
        <v>23</v>
      </c>
      <c r="D155" s="92" t="s">
        <v>955</v>
      </c>
      <c r="E155" s="90" t="s">
        <v>40</v>
      </c>
      <c r="F155" s="94">
        <v>20</v>
      </c>
      <c r="G155" s="95">
        <v>3038.77</v>
      </c>
      <c r="H155" s="95">
        <f t="shared" si="12"/>
        <v>3774.45</v>
      </c>
      <c r="I155" s="95">
        <f t="shared" si="15"/>
        <v>75489</v>
      </c>
      <c r="J155" s="96">
        <f t="shared" si="14"/>
        <v>8.8221686278656215E-4</v>
      </c>
    </row>
    <row r="156" spans="1:10">
      <c r="A156" s="90" t="s">
        <v>956</v>
      </c>
      <c r="B156" s="90" t="s">
        <v>957</v>
      </c>
      <c r="C156" s="90" t="s">
        <v>23</v>
      </c>
      <c r="D156" s="92" t="s">
        <v>958</v>
      </c>
      <c r="E156" s="90" t="s">
        <v>40</v>
      </c>
      <c r="F156" s="94">
        <v>20</v>
      </c>
      <c r="G156" s="95">
        <v>3916.56</v>
      </c>
      <c r="H156" s="95">
        <f t="shared" si="12"/>
        <v>4864.75</v>
      </c>
      <c r="I156" s="95">
        <f t="shared" si="15"/>
        <v>97295</v>
      </c>
      <c r="J156" s="96">
        <f t="shared" si="14"/>
        <v>1.1370569177604492E-3</v>
      </c>
    </row>
    <row r="157" spans="1:10">
      <c r="A157" s="90" t="s">
        <v>959</v>
      </c>
      <c r="B157" s="90" t="s">
        <v>960</v>
      </c>
      <c r="C157" s="90" t="s">
        <v>23</v>
      </c>
      <c r="D157" s="92" t="s">
        <v>961</v>
      </c>
      <c r="E157" s="90" t="s">
        <v>40</v>
      </c>
      <c r="F157" s="94">
        <v>10</v>
      </c>
      <c r="G157" s="95">
        <v>4927.0700000000006</v>
      </c>
      <c r="H157" s="95">
        <f t="shared" si="12"/>
        <v>6119.91</v>
      </c>
      <c r="I157" s="95">
        <f t="shared" si="15"/>
        <v>61199.1</v>
      </c>
      <c r="J157" s="96">
        <f t="shared" si="14"/>
        <v>7.1521517051969282E-4</v>
      </c>
    </row>
    <row r="158" spans="1:10">
      <c r="A158" s="90" t="s">
        <v>962</v>
      </c>
      <c r="B158" s="90" t="s">
        <v>963</v>
      </c>
      <c r="C158" s="90" t="s">
        <v>23</v>
      </c>
      <c r="D158" s="92" t="s">
        <v>964</v>
      </c>
      <c r="E158" s="90" t="s">
        <v>40</v>
      </c>
      <c r="F158" s="94">
        <v>20</v>
      </c>
      <c r="G158" s="95">
        <v>2240.0399999999995</v>
      </c>
      <c r="H158" s="95">
        <f t="shared" si="12"/>
        <v>2782.35</v>
      </c>
      <c r="I158" s="95">
        <f t="shared" si="15"/>
        <v>55647</v>
      </c>
      <c r="J158" s="96">
        <f t="shared" si="14"/>
        <v>6.5032947533394034E-4</v>
      </c>
    </row>
    <row r="159" spans="1:10">
      <c r="A159" s="90" t="s">
        <v>965</v>
      </c>
      <c r="B159" s="90" t="s">
        <v>966</v>
      </c>
      <c r="C159" s="90" t="s">
        <v>23</v>
      </c>
      <c r="D159" s="92" t="s">
        <v>967</v>
      </c>
      <c r="E159" s="90" t="s">
        <v>40</v>
      </c>
      <c r="F159" s="94">
        <v>20</v>
      </c>
      <c r="G159" s="95">
        <v>2766.29</v>
      </c>
      <c r="H159" s="95">
        <f t="shared" si="12"/>
        <v>3436</v>
      </c>
      <c r="I159" s="95">
        <f t="shared" si="15"/>
        <v>68720</v>
      </c>
      <c r="J159" s="96">
        <f t="shared" si="14"/>
        <v>8.0310962935914562E-4</v>
      </c>
    </row>
    <row r="160" spans="1:10">
      <c r="A160" s="90" t="s">
        <v>968</v>
      </c>
      <c r="B160" s="90" t="s">
        <v>969</v>
      </c>
      <c r="C160" s="90" t="s">
        <v>23</v>
      </c>
      <c r="D160" s="92" t="s">
        <v>970</v>
      </c>
      <c r="E160" s="90" t="s">
        <v>40</v>
      </c>
      <c r="F160" s="94">
        <v>10</v>
      </c>
      <c r="G160" s="95">
        <v>3629.7600000000007</v>
      </c>
      <c r="H160" s="95">
        <f t="shared" si="12"/>
        <v>4508.5200000000004</v>
      </c>
      <c r="I160" s="95">
        <f t="shared" si="15"/>
        <v>45085.2</v>
      </c>
      <c r="J160" s="96">
        <f t="shared" si="14"/>
        <v>5.2689694792757498E-4</v>
      </c>
    </row>
    <row r="161" spans="1:10">
      <c r="A161" s="90" t="s">
        <v>971</v>
      </c>
      <c r="B161" s="90" t="s">
        <v>972</v>
      </c>
      <c r="C161" s="90" t="s">
        <v>23</v>
      </c>
      <c r="D161" s="92" t="s">
        <v>973</v>
      </c>
      <c r="E161" s="90" t="s">
        <v>40</v>
      </c>
      <c r="F161" s="94">
        <v>10</v>
      </c>
      <c r="G161" s="95">
        <v>4244.21</v>
      </c>
      <c r="H161" s="95">
        <f t="shared" si="12"/>
        <v>5271.73</v>
      </c>
      <c r="I161" s="95">
        <f t="shared" si="15"/>
        <v>52717.3</v>
      </c>
      <c r="J161" s="96">
        <f t="shared" si="14"/>
        <v>6.1609096716843553E-4</v>
      </c>
    </row>
    <row r="162" spans="1:10">
      <c r="A162" s="90" t="s">
        <v>974</v>
      </c>
      <c r="B162" s="90" t="s">
        <v>975</v>
      </c>
      <c r="C162" s="90" t="s">
        <v>23</v>
      </c>
      <c r="D162" s="92" t="s">
        <v>976</v>
      </c>
      <c r="E162" s="90" t="s">
        <v>40</v>
      </c>
      <c r="F162" s="94">
        <v>10</v>
      </c>
      <c r="G162" s="95">
        <v>5281</v>
      </c>
      <c r="H162" s="95">
        <f t="shared" si="12"/>
        <v>6559.53</v>
      </c>
      <c r="I162" s="95">
        <f t="shared" si="15"/>
        <v>65595.3</v>
      </c>
      <c r="J162" s="96">
        <f t="shared" si="14"/>
        <v>7.6659221581347459E-4</v>
      </c>
    </row>
    <row r="163" spans="1:10">
      <c r="A163" s="90" t="s">
        <v>977</v>
      </c>
      <c r="B163" s="90" t="s">
        <v>978</v>
      </c>
      <c r="C163" s="90" t="s">
        <v>23</v>
      </c>
      <c r="D163" s="92" t="s">
        <v>979</v>
      </c>
      <c r="E163" s="90" t="s">
        <v>40</v>
      </c>
      <c r="F163" s="94">
        <v>20</v>
      </c>
      <c r="G163" s="95">
        <v>2573.8099999999995</v>
      </c>
      <c r="H163" s="95">
        <f t="shared" si="12"/>
        <v>3196.92</v>
      </c>
      <c r="I163" s="95">
        <f t="shared" si="15"/>
        <v>63938.400000000001</v>
      </c>
      <c r="J163" s="96">
        <f t="shared" si="14"/>
        <v>7.4722853209861469E-4</v>
      </c>
    </row>
    <row r="164" spans="1:10">
      <c r="A164" s="90" t="s">
        <v>980</v>
      </c>
      <c r="B164" s="90" t="s">
        <v>981</v>
      </c>
      <c r="C164" s="90" t="s">
        <v>23</v>
      </c>
      <c r="D164" s="92" t="s">
        <v>982</v>
      </c>
      <c r="E164" s="90" t="s">
        <v>40</v>
      </c>
      <c r="F164" s="94">
        <v>10</v>
      </c>
      <c r="G164" s="95">
        <v>3270.46</v>
      </c>
      <c r="H164" s="95">
        <f t="shared" si="12"/>
        <v>4062.23</v>
      </c>
      <c r="I164" s="95">
        <f t="shared" si="15"/>
        <v>40622.300000000003</v>
      </c>
      <c r="J164" s="96">
        <f t="shared" si="14"/>
        <v>4.7474040012683393E-4</v>
      </c>
    </row>
    <row r="165" spans="1:10">
      <c r="A165" s="90" t="s">
        <v>983</v>
      </c>
      <c r="B165" s="90" t="s">
        <v>984</v>
      </c>
      <c r="C165" s="90" t="s">
        <v>23</v>
      </c>
      <c r="D165" s="92" t="s">
        <v>985</v>
      </c>
      <c r="E165" s="90" t="s">
        <v>40</v>
      </c>
      <c r="F165" s="94">
        <v>10</v>
      </c>
      <c r="G165" s="95">
        <v>4051.36</v>
      </c>
      <c r="H165" s="95">
        <f t="shared" si="12"/>
        <v>5032.1899999999996</v>
      </c>
      <c r="I165" s="95">
        <f t="shared" si="15"/>
        <v>50321.9</v>
      </c>
      <c r="J165" s="96">
        <f t="shared" si="14"/>
        <v>5.8809665974458663E-4</v>
      </c>
    </row>
    <row r="166" spans="1:10">
      <c r="A166" s="90" t="s">
        <v>986</v>
      </c>
      <c r="B166" s="90" t="s">
        <v>987</v>
      </c>
      <c r="C166" s="90" t="s">
        <v>23</v>
      </c>
      <c r="D166" s="92" t="s">
        <v>988</v>
      </c>
      <c r="E166" s="90" t="s">
        <v>40</v>
      </c>
      <c r="F166" s="94">
        <v>10</v>
      </c>
      <c r="G166" s="95">
        <v>4739.59</v>
      </c>
      <c r="H166" s="95">
        <f t="shared" si="12"/>
        <v>5887.04</v>
      </c>
      <c r="I166" s="95">
        <f t="shared" si="15"/>
        <v>58870.400000000001</v>
      </c>
      <c r="J166" s="96">
        <f t="shared" si="14"/>
        <v>6.8800036560280337E-4</v>
      </c>
    </row>
    <row r="167" spans="1:10">
      <c r="A167" s="90" t="s">
        <v>989</v>
      </c>
      <c r="B167" s="90" t="s">
        <v>990</v>
      </c>
      <c r="C167" s="90" t="s">
        <v>23</v>
      </c>
      <c r="D167" s="92" t="s">
        <v>991</v>
      </c>
      <c r="E167" s="90" t="s">
        <v>40</v>
      </c>
      <c r="F167" s="94">
        <v>10</v>
      </c>
      <c r="G167" s="95">
        <v>5837.3400000000011</v>
      </c>
      <c r="H167" s="95">
        <f t="shared" si="12"/>
        <v>7250.56</v>
      </c>
      <c r="I167" s="95">
        <f t="shared" si="15"/>
        <v>72505.600000000006</v>
      </c>
      <c r="J167" s="96">
        <f t="shared" si="14"/>
        <v>8.4735077913944239E-4</v>
      </c>
    </row>
    <row r="168" spans="1:10" ht="38.25">
      <c r="A168" s="90" t="s">
        <v>992</v>
      </c>
      <c r="B168" s="90" t="s">
        <v>993</v>
      </c>
      <c r="C168" s="90" t="s">
        <v>78</v>
      </c>
      <c r="D168" s="92" t="s">
        <v>994</v>
      </c>
      <c r="E168" s="90" t="s">
        <v>27</v>
      </c>
      <c r="F168" s="94">
        <v>100</v>
      </c>
      <c r="G168" s="95">
        <v>1241.7100000000003</v>
      </c>
      <c r="H168" s="95">
        <f t="shared" si="12"/>
        <v>1542.32</v>
      </c>
      <c r="I168" s="95">
        <f t="shared" si="15"/>
        <v>154232</v>
      </c>
      <c r="J168" s="96">
        <f t="shared" si="14"/>
        <v>1.8024622286862595E-3</v>
      </c>
    </row>
    <row r="169" spans="1:10" ht="38.25">
      <c r="A169" s="90" t="s">
        <v>995</v>
      </c>
      <c r="B169" s="90" t="s">
        <v>996</v>
      </c>
      <c r="C169" s="90" t="s">
        <v>78</v>
      </c>
      <c r="D169" s="92" t="s">
        <v>997</v>
      </c>
      <c r="E169" s="90" t="s">
        <v>27</v>
      </c>
      <c r="F169" s="94">
        <v>100</v>
      </c>
      <c r="G169" s="95">
        <v>1688.5400000000002</v>
      </c>
      <c r="H169" s="95">
        <f t="shared" si="12"/>
        <v>2097.33</v>
      </c>
      <c r="I169" s="95">
        <f t="shared" si="15"/>
        <v>209733</v>
      </c>
      <c r="J169" s="96">
        <f t="shared" si="14"/>
        <v>2.4510854466586393E-3</v>
      </c>
    </row>
    <row r="170" spans="1:10">
      <c r="A170" s="90" t="s">
        <v>998</v>
      </c>
      <c r="B170" s="90" t="s">
        <v>999</v>
      </c>
      <c r="C170" s="90" t="s">
        <v>23</v>
      </c>
      <c r="D170" s="92" t="s">
        <v>1000</v>
      </c>
      <c r="E170" s="90" t="s">
        <v>40</v>
      </c>
      <c r="F170" s="94">
        <v>20</v>
      </c>
      <c r="G170" s="95">
        <v>2323.0099999999998</v>
      </c>
      <c r="H170" s="95">
        <f t="shared" si="12"/>
        <v>2885.41</v>
      </c>
      <c r="I170" s="95">
        <f t="shared" si="15"/>
        <v>57708.2</v>
      </c>
      <c r="J170" s="96">
        <f t="shared" si="14"/>
        <v>6.7441808953701179E-4</v>
      </c>
    </row>
    <row r="171" spans="1:10">
      <c r="A171" s="90" t="s">
        <v>1001</v>
      </c>
      <c r="B171" s="90" t="s">
        <v>1002</v>
      </c>
      <c r="C171" s="90" t="s">
        <v>23</v>
      </c>
      <c r="D171" s="92" t="s">
        <v>1003</v>
      </c>
      <c r="E171" s="90" t="s">
        <v>40</v>
      </c>
      <c r="F171" s="94">
        <v>20</v>
      </c>
      <c r="G171" s="95">
        <v>2728.91</v>
      </c>
      <c r="H171" s="95">
        <f t="shared" si="12"/>
        <v>3389.57</v>
      </c>
      <c r="I171" s="95">
        <f t="shared" si="15"/>
        <v>67791.399999999994</v>
      </c>
      <c r="J171" s="96">
        <f t="shared" si="14"/>
        <v>7.9225736507185078E-4</v>
      </c>
    </row>
    <row r="172" spans="1:10">
      <c r="A172" s="90" t="s">
        <v>1004</v>
      </c>
      <c r="B172" s="90" t="s">
        <v>1005</v>
      </c>
      <c r="C172" s="90" t="s">
        <v>23</v>
      </c>
      <c r="D172" s="92" t="s">
        <v>1006</v>
      </c>
      <c r="E172" s="90" t="s">
        <v>40</v>
      </c>
      <c r="F172" s="94">
        <v>20</v>
      </c>
      <c r="G172" s="95">
        <v>3264.89</v>
      </c>
      <c r="H172" s="95">
        <f t="shared" si="12"/>
        <v>4055.31</v>
      </c>
      <c r="I172" s="95">
        <f t="shared" si="15"/>
        <v>81106.2</v>
      </c>
      <c r="J172" s="96">
        <f t="shared" si="14"/>
        <v>9.4786336176846248E-4</v>
      </c>
    </row>
    <row r="173" spans="1:10">
      <c r="A173" s="90" t="s">
        <v>1007</v>
      </c>
      <c r="B173" s="90" t="s">
        <v>1008</v>
      </c>
      <c r="C173" s="90" t="s">
        <v>23</v>
      </c>
      <c r="D173" s="92" t="s">
        <v>1009</v>
      </c>
      <c r="E173" s="90" t="s">
        <v>40</v>
      </c>
      <c r="F173" s="94">
        <v>20</v>
      </c>
      <c r="G173" s="95">
        <v>4212.57</v>
      </c>
      <c r="H173" s="95">
        <f t="shared" si="12"/>
        <v>5232.43</v>
      </c>
      <c r="I173" s="95">
        <f t="shared" si="15"/>
        <v>104648.6</v>
      </c>
      <c r="J173" s="96">
        <f t="shared" si="14"/>
        <v>1.222996192650662E-3</v>
      </c>
    </row>
    <row r="174" spans="1:10">
      <c r="A174" s="90" t="s">
        <v>1010</v>
      </c>
      <c r="B174" s="90" t="s">
        <v>1011</v>
      </c>
      <c r="C174" s="90" t="s">
        <v>23</v>
      </c>
      <c r="D174" s="92" t="s">
        <v>1012</v>
      </c>
      <c r="E174" s="90" t="s">
        <v>40</v>
      </c>
      <c r="F174" s="94">
        <v>20</v>
      </c>
      <c r="G174" s="95">
        <v>5226.6000000000004</v>
      </c>
      <c r="H174" s="95">
        <f t="shared" si="12"/>
        <v>6491.95</v>
      </c>
      <c r="I174" s="95">
        <f t="shared" si="15"/>
        <v>129839</v>
      </c>
      <c r="J174" s="96">
        <f t="shared" si="14"/>
        <v>1.5173886956688317E-3</v>
      </c>
    </row>
    <row r="175" spans="1:10">
      <c r="A175" s="90" t="s">
        <v>1013</v>
      </c>
      <c r="B175" s="90" t="s">
        <v>1014</v>
      </c>
      <c r="C175" s="90" t="s">
        <v>23</v>
      </c>
      <c r="D175" s="92" t="s">
        <v>1015</v>
      </c>
      <c r="E175" s="90" t="s">
        <v>40</v>
      </c>
      <c r="F175" s="94">
        <v>10</v>
      </c>
      <c r="G175" s="95">
        <v>2937.5099999999998</v>
      </c>
      <c r="H175" s="95">
        <f t="shared" si="12"/>
        <v>3648.68</v>
      </c>
      <c r="I175" s="95">
        <f t="shared" si="15"/>
        <v>36486.800000000003</v>
      </c>
      <c r="J175" s="96">
        <f t="shared" si="14"/>
        <v>4.2641007602592081E-4</v>
      </c>
    </row>
    <row r="176" spans="1:10">
      <c r="A176" s="90" t="s">
        <v>1016</v>
      </c>
      <c r="B176" s="90" t="s">
        <v>1017</v>
      </c>
      <c r="C176" s="90" t="s">
        <v>23</v>
      </c>
      <c r="D176" s="92" t="s">
        <v>1018</v>
      </c>
      <c r="E176" s="90" t="s">
        <v>40</v>
      </c>
      <c r="F176" s="94">
        <v>10</v>
      </c>
      <c r="G176" s="95">
        <v>3152.54</v>
      </c>
      <c r="H176" s="95">
        <f t="shared" si="12"/>
        <v>3915.76</v>
      </c>
      <c r="I176" s="95">
        <f t="shared" si="15"/>
        <v>39157.599999999999</v>
      </c>
      <c r="J176" s="96">
        <f t="shared" si="14"/>
        <v>4.5762289904822007E-4</v>
      </c>
    </row>
    <row r="177" spans="1:10">
      <c r="A177" s="90" t="s">
        <v>1019</v>
      </c>
      <c r="B177" s="90" t="s">
        <v>1020</v>
      </c>
      <c r="C177" s="90" t="s">
        <v>23</v>
      </c>
      <c r="D177" s="92" t="s">
        <v>1021</v>
      </c>
      <c r="E177" s="90" t="s">
        <v>40</v>
      </c>
      <c r="F177" s="94">
        <v>10</v>
      </c>
      <c r="G177" s="95">
        <v>3896.46</v>
      </c>
      <c r="H177" s="95">
        <f t="shared" si="12"/>
        <v>4839.79</v>
      </c>
      <c r="I177" s="95">
        <f t="shared" si="15"/>
        <v>48397.9</v>
      </c>
      <c r="J177" s="96">
        <f t="shared" si="14"/>
        <v>5.6561145999361171E-4</v>
      </c>
    </row>
    <row r="178" spans="1:10">
      <c r="A178" s="90" t="s">
        <v>1022</v>
      </c>
      <c r="B178" s="90" t="s">
        <v>1023</v>
      </c>
      <c r="C178" s="90" t="s">
        <v>23</v>
      </c>
      <c r="D178" s="92" t="s">
        <v>1024</v>
      </c>
      <c r="E178" s="90" t="s">
        <v>40</v>
      </c>
      <c r="F178" s="94">
        <v>10</v>
      </c>
      <c r="G178" s="95">
        <v>4541.66</v>
      </c>
      <c r="H178" s="95">
        <f t="shared" ref="H178:H241" si="16">TRUNC(G178 * (1 + 24.21 / 100), 2)</f>
        <v>5641.19</v>
      </c>
      <c r="I178" s="95">
        <f t="shared" ref="I178:I209" si="17">ROUND(F178 * H178, 2)</f>
        <v>56411.9</v>
      </c>
      <c r="J178" s="96">
        <f t="shared" ref="J178:J241" si="18">I178/$I$7</f>
        <v>6.5926862777132122E-4</v>
      </c>
    </row>
    <row r="179" spans="1:10">
      <c r="A179" s="90" t="s">
        <v>1025</v>
      </c>
      <c r="B179" s="90" t="s">
        <v>1026</v>
      </c>
      <c r="C179" s="90" t="s">
        <v>23</v>
      </c>
      <c r="D179" s="92" t="s">
        <v>1027</v>
      </c>
      <c r="E179" s="90" t="s">
        <v>40</v>
      </c>
      <c r="F179" s="94">
        <v>10</v>
      </c>
      <c r="G179" s="95">
        <v>5614.5500000000011</v>
      </c>
      <c r="H179" s="95">
        <f t="shared" si="16"/>
        <v>6973.83</v>
      </c>
      <c r="I179" s="95">
        <f t="shared" si="17"/>
        <v>69738.3</v>
      </c>
      <c r="J179" s="96">
        <f t="shared" si="18"/>
        <v>8.1501019012131715E-4</v>
      </c>
    </row>
    <row r="180" spans="1:10">
      <c r="A180" s="90" t="s">
        <v>1028</v>
      </c>
      <c r="B180" s="90" t="s">
        <v>1029</v>
      </c>
      <c r="C180" s="90" t="s">
        <v>23</v>
      </c>
      <c r="D180" s="92" t="s">
        <v>1030</v>
      </c>
      <c r="E180" s="90" t="s">
        <v>40</v>
      </c>
      <c r="F180" s="94">
        <v>10</v>
      </c>
      <c r="G180" s="95">
        <v>3396.0599999999995</v>
      </c>
      <c r="H180" s="95">
        <f t="shared" si="16"/>
        <v>4218.24</v>
      </c>
      <c r="I180" s="95">
        <f t="shared" si="17"/>
        <v>42182.400000000001</v>
      </c>
      <c r="J180" s="96">
        <f t="shared" si="18"/>
        <v>4.9297281183759058E-4</v>
      </c>
    </row>
    <row r="181" spans="1:10">
      <c r="A181" s="90" t="s">
        <v>1031</v>
      </c>
      <c r="B181" s="90" t="s">
        <v>1032</v>
      </c>
      <c r="C181" s="90" t="s">
        <v>23</v>
      </c>
      <c r="D181" s="92" t="s">
        <v>1033</v>
      </c>
      <c r="E181" s="90" t="s">
        <v>40</v>
      </c>
      <c r="F181" s="94">
        <v>10</v>
      </c>
      <c r="G181" s="95">
        <v>3737.09</v>
      </c>
      <c r="H181" s="95">
        <f t="shared" si="16"/>
        <v>4641.83</v>
      </c>
      <c r="I181" s="95">
        <f t="shared" si="17"/>
        <v>46418.3</v>
      </c>
      <c r="J181" s="96">
        <f t="shared" si="18"/>
        <v>5.4247648004193292E-4</v>
      </c>
    </row>
    <row r="182" spans="1:10">
      <c r="A182" s="90" t="s">
        <v>1034</v>
      </c>
      <c r="B182" s="90" t="s">
        <v>1035</v>
      </c>
      <c r="C182" s="90" t="s">
        <v>23</v>
      </c>
      <c r="D182" s="92" t="s">
        <v>1036</v>
      </c>
      <c r="E182" s="90" t="s">
        <v>40</v>
      </c>
      <c r="F182" s="94">
        <v>10</v>
      </c>
      <c r="G182" s="95">
        <v>4373.5400000000009</v>
      </c>
      <c r="H182" s="95">
        <f t="shared" si="16"/>
        <v>5432.37</v>
      </c>
      <c r="I182" s="95">
        <f t="shared" si="17"/>
        <v>54323.7</v>
      </c>
      <c r="J182" s="96">
        <f t="shared" si="18"/>
        <v>6.3486447282330358E-4</v>
      </c>
    </row>
    <row r="183" spans="1:10">
      <c r="A183" s="90" t="s">
        <v>1037</v>
      </c>
      <c r="B183" s="90" t="s">
        <v>1038</v>
      </c>
      <c r="C183" s="90" t="s">
        <v>23</v>
      </c>
      <c r="D183" s="92" t="s">
        <v>1039</v>
      </c>
      <c r="E183" s="90" t="s">
        <v>40</v>
      </c>
      <c r="F183" s="94">
        <v>10</v>
      </c>
      <c r="G183" s="95">
        <v>5067.9799999999996</v>
      </c>
      <c r="H183" s="95">
        <f t="shared" si="16"/>
        <v>6294.93</v>
      </c>
      <c r="I183" s="95">
        <f t="shared" si="17"/>
        <v>62949.3</v>
      </c>
      <c r="J183" s="96">
        <f t="shared" si="18"/>
        <v>7.3566922280875538E-4</v>
      </c>
    </row>
    <row r="184" spans="1:10">
      <c r="A184" s="90" t="s">
        <v>1040</v>
      </c>
      <c r="B184" s="90" t="s">
        <v>1041</v>
      </c>
      <c r="C184" s="90" t="s">
        <v>23</v>
      </c>
      <c r="D184" s="92" t="s">
        <v>1042</v>
      </c>
      <c r="E184" s="90" t="s">
        <v>40</v>
      </c>
      <c r="F184" s="94">
        <v>10</v>
      </c>
      <c r="G184" s="95">
        <v>6204.630000000001</v>
      </c>
      <c r="H184" s="95">
        <f t="shared" si="16"/>
        <v>7706.77</v>
      </c>
      <c r="I184" s="95">
        <f t="shared" si="17"/>
        <v>77067.7</v>
      </c>
      <c r="J184" s="96">
        <f t="shared" si="18"/>
        <v>9.0066664701050393E-4</v>
      </c>
    </row>
    <row r="185" spans="1:10" ht="25.5">
      <c r="A185" s="90" t="s">
        <v>1043</v>
      </c>
      <c r="B185" s="90" t="s">
        <v>1044</v>
      </c>
      <c r="C185" s="90" t="s">
        <v>23</v>
      </c>
      <c r="D185" s="92" t="s">
        <v>1045</v>
      </c>
      <c r="E185" s="90" t="s">
        <v>27</v>
      </c>
      <c r="F185" s="94">
        <v>60</v>
      </c>
      <c r="G185" s="95">
        <v>747.8900000000001</v>
      </c>
      <c r="H185" s="95">
        <f t="shared" si="16"/>
        <v>928.95</v>
      </c>
      <c r="I185" s="95">
        <f t="shared" si="17"/>
        <v>55737</v>
      </c>
      <c r="J185" s="96">
        <f t="shared" si="18"/>
        <v>6.5138127781709401E-4</v>
      </c>
    </row>
    <row r="186" spans="1:10" ht="25.5">
      <c r="A186" s="90" t="s">
        <v>1046</v>
      </c>
      <c r="B186" s="90" t="s">
        <v>1047</v>
      </c>
      <c r="C186" s="90" t="s">
        <v>23</v>
      </c>
      <c r="D186" s="92" t="s">
        <v>1048</v>
      </c>
      <c r="E186" s="90" t="s">
        <v>27</v>
      </c>
      <c r="F186" s="94">
        <v>60</v>
      </c>
      <c r="G186" s="95">
        <v>514.04999999999995</v>
      </c>
      <c r="H186" s="95">
        <f t="shared" si="16"/>
        <v>638.5</v>
      </c>
      <c r="I186" s="95">
        <f t="shared" si="17"/>
        <v>38310</v>
      </c>
      <c r="J186" s="96">
        <f t="shared" si="18"/>
        <v>4.4771725699576352E-4</v>
      </c>
    </row>
    <row r="187" spans="1:10">
      <c r="A187" s="90" t="s">
        <v>1049</v>
      </c>
      <c r="B187" s="90" t="s">
        <v>1050</v>
      </c>
      <c r="C187" s="90" t="s">
        <v>23</v>
      </c>
      <c r="D187" s="92" t="s">
        <v>1051</v>
      </c>
      <c r="E187" s="90" t="s">
        <v>40</v>
      </c>
      <c r="F187" s="94">
        <v>240</v>
      </c>
      <c r="G187" s="95">
        <v>852.43999999999994</v>
      </c>
      <c r="H187" s="95">
        <f t="shared" si="16"/>
        <v>1058.81</v>
      </c>
      <c r="I187" s="95">
        <f t="shared" si="17"/>
        <v>254114.4</v>
      </c>
      <c r="J187" s="96">
        <f t="shared" si="18"/>
        <v>2.9697572991679525E-3</v>
      </c>
    </row>
    <row r="188" spans="1:10" ht="25.5">
      <c r="A188" s="90" t="s">
        <v>1052</v>
      </c>
      <c r="B188" s="90" t="s">
        <v>176</v>
      </c>
      <c r="C188" s="90" t="s">
        <v>23</v>
      </c>
      <c r="D188" s="92" t="s">
        <v>177</v>
      </c>
      <c r="E188" s="90" t="s">
        <v>40</v>
      </c>
      <c r="F188" s="94">
        <v>20</v>
      </c>
      <c r="G188" s="95">
        <v>115.26</v>
      </c>
      <c r="H188" s="95">
        <f t="shared" si="16"/>
        <v>143.16</v>
      </c>
      <c r="I188" s="95">
        <f t="shared" si="17"/>
        <v>2863.2</v>
      </c>
      <c r="J188" s="96">
        <f t="shared" si="18"/>
        <v>3.3461342997396765E-5</v>
      </c>
    </row>
    <row r="189" spans="1:10" ht="25.5">
      <c r="A189" s="90" t="s">
        <v>1053</v>
      </c>
      <c r="B189" s="90" t="s">
        <v>179</v>
      </c>
      <c r="C189" s="90" t="s">
        <v>23</v>
      </c>
      <c r="D189" s="92" t="s">
        <v>180</v>
      </c>
      <c r="E189" s="90" t="s">
        <v>40</v>
      </c>
      <c r="F189" s="94">
        <v>20</v>
      </c>
      <c r="G189" s="95">
        <v>234.91000000000003</v>
      </c>
      <c r="H189" s="95">
        <f t="shared" si="16"/>
        <v>291.77999999999997</v>
      </c>
      <c r="I189" s="95">
        <f t="shared" si="17"/>
        <v>5835.6</v>
      </c>
      <c r="J189" s="96">
        <f t="shared" si="18"/>
        <v>6.8198873007686717E-5</v>
      </c>
    </row>
    <row r="190" spans="1:10">
      <c r="A190" s="90" t="s">
        <v>1054</v>
      </c>
      <c r="B190" s="90" t="s">
        <v>1055</v>
      </c>
      <c r="C190" s="90" t="s">
        <v>23</v>
      </c>
      <c r="D190" s="92" t="s">
        <v>1056</v>
      </c>
      <c r="E190" s="90" t="s">
        <v>27</v>
      </c>
      <c r="F190" s="94">
        <v>1000</v>
      </c>
      <c r="G190" s="95">
        <v>801.93000000000006</v>
      </c>
      <c r="H190" s="95">
        <f t="shared" si="16"/>
        <v>996.07</v>
      </c>
      <c r="I190" s="95">
        <f t="shared" si="17"/>
        <v>996070</v>
      </c>
      <c r="J190" s="96">
        <f t="shared" si="18"/>
        <v>1.1640765548832425E-2</v>
      </c>
    </row>
    <row r="191" spans="1:10">
      <c r="A191" s="90" t="s">
        <v>1057</v>
      </c>
      <c r="B191" s="90" t="s">
        <v>1058</v>
      </c>
      <c r="C191" s="90" t="s">
        <v>23</v>
      </c>
      <c r="D191" s="92" t="s">
        <v>1059</v>
      </c>
      <c r="E191" s="90" t="s">
        <v>27</v>
      </c>
      <c r="F191" s="94">
        <v>150</v>
      </c>
      <c r="G191" s="95">
        <v>987.08</v>
      </c>
      <c r="H191" s="95">
        <f t="shared" si="16"/>
        <v>1226.05</v>
      </c>
      <c r="I191" s="95">
        <f t="shared" si="17"/>
        <v>183907.5</v>
      </c>
      <c r="J191" s="96">
        <f t="shared" si="18"/>
        <v>2.1492707241176816E-3</v>
      </c>
    </row>
    <row r="192" spans="1:10">
      <c r="A192" s="90" t="s">
        <v>1060</v>
      </c>
      <c r="B192" s="90" t="s">
        <v>1061</v>
      </c>
      <c r="C192" s="90" t="s">
        <v>23</v>
      </c>
      <c r="D192" s="92" t="s">
        <v>1062</v>
      </c>
      <c r="E192" s="90" t="s">
        <v>27</v>
      </c>
      <c r="F192" s="94">
        <v>50</v>
      </c>
      <c r="G192" s="95">
        <v>1176.99</v>
      </c>
      <c r="H192" s="95">
        <f t="shared" si="16"/>
        <v>1461.93</v>
      </c>
      <c r="I192" s="95">
        <f t="shared" si="17"/>
        <v>73096.5</v>
      </c>
      <c r="J192" s="96">
        <f t="shared" si="18"/>
        <v>8.5425644677605925E-4</v>
      </c>
    </row>
    <row r="193" spans="1:10">
      <c r="A193" s="90" t="s">
        <v>1063</v>
      </c>
      <c r="B193" s="90" t="s">
        <v>1064</v>
      </c>
      <c r="C193" s="90" t="s">
        <v>23</v>
      </c>
      <c r="D193" s="92" t="s">
        <v>1065</v>
      </c>
      <c r="E193" s="90" t="s">
        <v>27</v>
      </c>
      <c r="F193" s="94">
        <v>50</v>
      </c>
      <c r="G193" s="95">
        <v>1574.33</v>
      </c>
      <c r="H193" s="95">
        <f t="shared" si="16"/>
        <v>1955.47</v>
      </c>
      <c r="I193" s="95">
        <f t="shared" si="17"/>
        <v>97773.5</v>
      </c>
      <c r="J193" s="96">
        <f t="shared" si="18"/>
        <v>1.1426490009625498E-3</v>
      </c>
    </row>
    <row r="194" spans="1:10">
      <c r="A194" s="90" t="s">
        <v>1066</v>
      </c>
      <c r="B194" s="90" t="s">
        <v>1067</v>
      </c>
      <c r="C194" s="90" t="s">
        <v>23</v>
      </c>
      <c r="D194" s="92" t="s">
        <v>1068</v>
      </c>
      <c r="E194" s="90" t="s">
        <v>27</v>
      </c>
      <c r="F194" s="94">
        <v>50</v>
      </c>
      <c r="G194" s="95">
        <v>2389.66</v>
      </c>
      <c r="H194" s="95">
        <f t="shared" si="16"/>
        <v>2968.19</v>
      </c>
      <c r="I194" s="95">
        <f t="shared" si="17"/>
        <v>148409.5</v>
      </c>
      <c r="J194" s="96">
        <f t="shared" si="18"/>
        <v>1.7344164513733429E-3</v>
      </c>
    </row>
    <row r="195" spans="1:10">
      <c r="A195" s="90" t="s">
        <v>1069</v>
      </c>
      <c r="B195" s="90" t="s">
        <v>1070</v>
      </c>
      <c r="C195" s="90" t="s">
        <v>23</v>
      </c>
      <c r="D195" s="92" t="s">
        <v>1071</v>
      </c>
      <c r="E195" s="90" t="s">
        <v>27</v>
      </c>
      <c r="F195" s="94">
        <v>100</v>
      </c>
      <c r="G195" s="95">
        <v>557.61</v>
      </c>
      <c r="H195" s="95">
        <f t="shared" si="16"/>
        <v>692.6</v>
      </c>
      <c r="I195" s="95">
        <f t="shared" si="17"/>
        <v>69260</v>
      </c>
      <c r="J195" s="96">
        <f t="shared" si="18"/>
        <v>8.0942044425806798E-4</v>
      </c>
    </row>
    <row r="196" spans="1:10">
      <c r="A196" s="90" t="s">
        <v>1072</v>
      </c>
      <c r="B196" s="90" t="s">
        <v>1073</v>
      </c>
      <c r="C196" s="90" t="s">
        <v>23</v>
      </c>
      <c r="D196" s="92" t="s">
        <v>1074</v>
      </c>
      <c r="E196" s="90" t="s">
        <v>27</v>
      </c>
      <c r="F196" s="94">
        <v>100</v>
      </c>
      <c r="G196" s="95">
        <v>731.96</v>
      </c>
      <c r="H196" s="95">
        <f t="shared" si="16"/>
        <v>909.16</v>
      </c>
      <c r="I196" s="95">
        <f t="shared" si="17"/>
        <v>90916</v>
      </c>
      <c r="J196" s="96">
        <f t="shared" si="18"/>
        <v>1.0625074950933657E-3</v>
      </c>
    </row>
    <row r="197" spans="1:10">
      <c r="A197" s="90" t="s">
        <v>1075</v>
      </c>
      <c r="B197" s="90" t="s">
        <v>1076</v>
      </c>
      <c r="C197" s="90" t="s">
        <v>23</v>
      </c>
      <c r="D197" s="92" t="s">
        <v>1077</v>
      </c>
      <c r="E197" s="90" t="s">
        <v>27</v>
      </c>
      <c r="F197" s="94">
        <v>30</v>
      </c>
      <c r="G197" s="95">
        <v>904.33999999999992</v>
      </c>
      <c r="H197" s="95">
        <f t="shared" si="16"/>
        <v>1123.28</v>
      </c>
      <c r="I197" s="95">
        <f t="shared" si="17"/>
        <v>33698.400000000001</v>
      </c>
      <c r="J197" s="96">
        <f t="shared" si="18"/>
        <v>3.9382289775896732E-4</v>
      </c>
    </row>
    <row r="198" spans="1:10">
      <c r="A198" s="90" t="s">
        <v>1078</v>
      </c>
      <c r="B198" s="90" t="s">
        <v>1079</v>
      </c>
      <c r="C198" s="90" t="s">
        <v>23</v>
      </c>
      <c r="D198" s="92" t="s">
        <v>1080</v>
      </c>
      <c r="E198" s="90" t="s">
        <v>27</v>
      </c>
      <c r="F198" s="94">
        <v>30</v>
      </c>
      <c r="G198" s="95">
        <v>1276.04</v>
      </c>
      <c r="H198" s="95">
        <f t="shared" si="16"/>
        <v>1584.96</v>
      </c>
      <c r="I198" s="95">
        <f t="shared" si="17"/>
        <v>47548.800000000003</v>
      </c>
      <c r="J198" s="96">
        <f t="shared" si="18"/>
        <v>5.5568828789976927E-4</v>
      </c>
    </row>
    <row r="199" spans="1:10">
      <c r="A199" s="90" t="s">
        <v>1081</v>
      </c>
      <c r="B199" s="90" t="s">
        <v>1082</v>
      </c>
      <c r="C199" s="90" t="s">
        <v>23</v>
      </c>
      <c r="D199" s="92" t="s">
        <v>1083</v>
      </c>
      <c r="E199" s="90" t="s">
        <v>27</v>
      </c>
      <c r="F199" s="94">
        <v>30</v>
      </c>
      <c r="G199" s="95">
        <v>2045.33</v>
      </c>
      <c r="H199" s="95">
        <f t="shared" si="16"/>
        <v>2540.5</v>
      </c>
      <c r="I199" s="95">
        <f t="shared" si="17"/>
        <v>76215</v>
      </c>
      <c r="J199" s="96">
        <f t="shared" si="18"/>
        <v>8.907014028173354E-4</v>
      </c>
    </row>
    <row r="200" spans="1:10">
      <c r="A200" s="90" t="s">
        <v>1084</v>
      </c>
      <c r="B200" s="90" t="s">
        <v>1085</v>
      </c>
      <c r="C200" s="90" t="s">
        <v>749</v>
      </c>
      <c r="D200" s="92" t="s">
        <v>1086</v>
      </c>
      <c r="E200" s="90" t="s">
        <v>1087</v>
      </c>
      <c r="F200" s="94">
        <v>5</v>
      </c>
      <c r="G200" s="95">
        <v>1330.5624533</v>
      </c>
      <c r="H200" s="95">
        <f t="shared" si="16"/>
        <v>1652.69</v>
      </c>
      <c r="I200" s="95">
        <f t="shared" si="17"/>
        <v>8263.4500000000007</v>
      </c>
      <c r="J200" s="96">
        <f t="shared" si="18"/>
        <v>9.6572413660183835E-5</v>
      </c>
    </row>
    <row r="201" spans="1:10">
      <c r="A201" s="90" t="s">
        <v>1088</v>
      </c>
      <c r="B201" s="90" t="s">
        <v>1089</v>
      </c>
      <c r="C201" s="90" t="s">
        <v>749</v>
      </c>
      <c r="D201" s="92" t="s">
        <v>1090</v>
      </c>
      <c r="E201" s="90" t="s">
        <v>1087</v>
      </c>
      <c r="F201" s="94">
        <v>5</v>
      </c>
      <c r="G201" s="95">
        <v>1914.4238925600002</v>
      </c>
      <c r="H201" s="95">
        <f t="shared" si="16"/>
        <v>2377.9</v>
      </c>
      <c r="I201" s="95">
        <f t="shared" si="17"/>
        <v>11889.5</v>
      </c>
      <c r="J201" s="96">
        <f t="shared" si="18"/>
        <v>1.3894895137173404E-4</v>
      </c>
    </row>
    <row r="202" spans="1:10">
      <c r="A202" s="90" t="s">
        <v>1091</v>
      </c>
      <c r="B202" s="90" t="s">
        <v>1092</v>
      </c>
      <c r="C202" s="90" t="s">
        <v>749</v>
      </c>
      <c r="D202" s="92" t="s">
        <v>1093</v>
      </c>
      <c r="E202" s="90" t="s">
        <v>1087</v>
      </c>
      <c r="F202" s="94">
        <v>5</v>
      </c>
      <c r="G202" s="95">
        <v>2595.8990659999999</v>
      </c>
      <c r="H202" s="95">
        <f t="shared" si="16"/>
        <v>3224.36</v>
      </c>
      <c r="I202" s="95">
        <f t="shared" si="17"/>
        <v>16121.8</v>
      </c>
      <c r="J202" s="96">
        <f t="shared" si="18"/>
        <v>1.8841054747675021E-4</v>
      </c>
    </row>
    <row r="203" spans="1:10">
      <c r="A203" s="90" t="s">
        <v>1094</v>
      </c>
      <c r="B203" s="90" t="s">
        <v>1095</v>
      </c>
      <c r="C203" s="90" t="s">
        <v>749</v>
      </c>
      <c r="D203" s="92" t="s">
        <v>1096</v>
      </c>
      <c r="E203" s="90" t="s">
        <v>1087</v>
      </c>
      <c r="F203" s="94">
        <v>5</v>
      </c>
      <c r="G203" s="95">
        <v>3331.4095620799999</v>
      </c>
      <c r="H203" s="95">
        <f t="shared" si="16"/>
        <v>4137.9399999999996</v>
      </c>
      <c r="I203" s="95">
        <f t="shared" si="17"/>
        <v>20689.7</v>
      </c>
      <c r="J203" s="96">
        <f t="shared" si="18"/>
        <v>2.4179419817450402E-4</v>
      </c>
    </row>
    <row r="204" spans="1:10">
      <c r="A204" s="90" t="s">
        <v>1097</v>
      </c>
      <c r="B204" s="90" t="s">
        <v>1098</v>
      </c>
      <c r="C204" s="90" t="s">
        <v>749</v>
      </c>
      <c r="D204" s="92" t="s">
        <v>1099</v>
      </c>
      <c r="E204" s="90" t="s">
        <v>1087</v>
      </c>
      <c r="F204" s="94">
        <v>5</v>
      </c>
      <c r="G204" s="95">
        <v>4777.049397920001</v>
      </c>
      <c r="H204" s="95">
        <f t="shared" si="16"/>
        <v>5933.57</v>
      </c>
      <c r="I204" s="95">
        <f t="shared" si="17"/>
        <v>29667.85</v>
      </c>
      <c r="J204" s="96">
        <f t="shared" si="18"/>
        <v>3.4671909222035402E-4</v>
      </c>
    </row>
    <row r="205" spans="1:10" ht="25.5">
      <c r="A205" s="90" t="s">
        <v>1100</v>
      </c>
      <c r="B205" s="90" t="s">
        <v>1101</v>
      </c>
      <c r="C205" s="90" t="s">
        <v>23</v>
      </c>
      <c r="D205" s="92" t="s">
        <v>1102</v>
      </c>
      <c r="E205" s="90" t="s">
        <v>27</v>
      </c>
      <c r="F205" s="94">
        <v>200</v>
      </c>
      <c r="G205" s="95">
        <v>105.85</v>
      </c>
      <c r="H205" s="95">
        <f t="shared" si="16"/>
        <v>131.47</v>
      </c>
      <c r="I205" s="95">
        <f t="shared" si="17"/>
        <v>26294</v>
      </c>
      <c r="J205" s="96">
        <f t="shared" si="18"/>
        <v>3.0728993880048568E-4</v>
      </c>
    </row>
    <row r="206" spans="1:10" ht="25.5">
      <c r="A206" s="90" t="s">
        <v>1103</v>
      </c>
      <c r="B206" s="90" t="s">
        <v>1104</v>
      </c>
      <c r="C206" s="90" t="s">
        <v>23</v>
      </c>
      <c r="D206" s="92" t="s">
        <v>1105</v>
      </c>
      <c r="E206" s="90" t="s">
        <v>27</v>
      </c>
      <c r="F206" s="94">
        <v>600</v>
      </c>
      <c r="G206" s="95">
        <v>84.920000000000016</v>
      </c>
      <c r="H206" s="95">
        <f t="shared" si="16"/>
        <v>105.47</v>
      </c>
      <c r="I206" s="95">
        <f t="shared" si="17"/>
        <v>63282</v>
      </c>
      <c r="J206" s="96">
        <f t="shared" si="18"/>
        <v>7.3955738598814689E-4</v>
      </c>
    </row>
    <row r="207" spans="1:10" ht="25.5">
      <c r="A207" s="90" t="s">
        <v>1106</v>
      </c>
      <c r="B207" s="90" t="s">
        <v>1107</v>
      </c>
      <c r="C207" s="90" t="s">
        <v>23</v>
      </c>
      <c r="D207" s="92" t="s">
        <v>1108</v>
      </c>
      <c r="E207" s="90" t="s">
        <v>27</v>
      </c>
      <c r="F207" s="94">
        <v>50</v>
      </c>
      <c r="G207" s="95">
        <v>123.97</v>
      </c>
      <c r="H207" s="95">
        <f t="shared" si="16"/>
        <v>153.97999999999999</v>
      </c>
      <c r="I207" s="95">
        <f t="shared" si="17"/>
        <v>7699</v>
      </c>
      <c r="J207" s="96">
        <f t="shared" si="18"/>
        <v>8.9975859086671462E-5</v>
      </c>
    </row>
    <row r="208" spans="1:10">
      <c r="A208" s="90" t="s">
        <v>1109</v>
      </c>
      <c r="B208" s="90" t="s">
        <v>1110</v>
      </c>
      <c r="C208" s="90" t="s">
        <v>23</v>
      </c>
      <c r="D208" s="92" t="s">
        <v>1111</v>
      </c>
      <c r="E208" s="90" t="s">
        <v>114</v>
      </c>
      <c r="F208" s="94">
        <v>800</v>
      </c>
      <c r="G208" s="95">
        <v>103.17</v>
      </c>
      <c r="H208" s="95">
        <f t="shared" si="16"/>
        <v>128.13999999999999</v>
      </c>
      <c r="I208" s="95">
        <f t="shared" si="17"/>
        <v>102512</v>
      </c>
      <c r="J208" s="96">
        <f t="shared" si="18"/>
        <v>1.198026401700593E-3</v>
      </c>
    </row>
    <row r="209" spans="1:10" ht="25.5">
      <c r="A209" s="90" t="s">
        <v>1112</v>
      </c>
      <c r="B209" s="90" t="s">
        <v>1113</v>
      </c>
      <c r="C209" s="90" t="s">
        <v>23</v>
      </c>
      <c r="D209" s="92" t="s">
        <v>1114</v>
      </c>
      <c r="E209" s="90" t="s">
        <v>114</v>
      </c>
      <c r="F209" s="94">
        <v>1200</v>
      </c>
      <c r="G209" s="95">
        <v>196.54000000000002</v>
      </c>
      <c r="H209" s="95">
        <f t="shared" si="16"/>
        <v>244.12</v>
      </c>
      <c r="I209" s="95">
        <f t="shared" si="17"/>
        <v>292944</v>
      </c>
      <c r="J209" s="96">
        <f t="shared" si="18"/>
        <v>3.4235469624997899E-3</v>
      </c>
    </row>
    <row r="210" spans="1:10">
      <c r="A210" s="90" t="s">
        <v>1115</v>
      </c>
      <c r="B210" s="90" t="s">
        <v>1116</v>
      </c>
      <c r="C210" s="90" t="s">
        <v>23</v>
      </c>
      <c r="D210" s="92" t="s">
        <v>1117</v>
      </c>
      <c r="E210" s="90" t="s">
        <v>27</v>
      </c>
      <c r="F210" s="94">
        <v>6000</v>
      </c>
      <c r="G210" s="95">
        <v>33.67</v>
      </c>
      <c r="H210" s="95">
        <f t="shared" si="16"/>
        <v>41.82</v>
      </c>
      <c r="I210" s="95">
        <f t="shared" ref="I210:I241" si="19">ROUND(F210 * H210, 2)</f>
        <v>250920</v>
      </c>
      <c r="J210" s="96">
        <f t="shared" si="18"/>
        <v>2.9324253230325502E-3</v>
      </c>
    </row>
    <row r="211" spans="1:10">
      <c r="A211" s="90" t="s">
        <v>1118</v>
      </c>
      <c r="B211" s="90" t="s">
        <v>161</v>
      </c>
      <c r="C211" s="90" t="s">
        <v>23</v>
      </c>
      <c r="D211" s="92" t="s">
        <v>162</v>
      </c>
      <c r="E211" s="90" t="s">
        <v>27</v>
      </c>
      <c r="F211" s="94">
        <v>5000</v>
      </c>
      <c r="G211" s="95">
        <v>33.67</v>
      </c>
      <c r="H211" s="95">
        <f t="shared" si="16"/>
        <v>41.82</v>
      </c>
      <c r="I211" s="95">
        <f t="shared" si="19"/>
        <v>209100</v>
      </c>
      <c r="J211" s="96">
        <f t="shared" si="18"/>
        <v>2.4436877691937915E-3</v>
      </c>
    </row>
    <row r="212" spans="1:10">
      <c r="A212" s="90" t="s">
        <v>1119</v>
      </c>
      <c r="B212" s="90" t="s">
        <v>1120</v>
      </c>
      <c r="C212" s="90" t="s">
        <v>23</v>
      </c>
      <c r="D212" s="92" t="s">
        <v>1121</v>
      </c>
      <c r="E212" s="90" t="s">
        <v>27</v>
      </c>
      <c r="F212" s="94">
        <v>2000</v>
      </c>
      <c r="G212" s="95">
        <v>34.630000000000003</v>
      </c>
      <c r="H212" s="95">
        <f t="shared" si="16"/>
        <v>43.01</v>
      </c>
      <c r="I212" s="95">
        <f t="shared" si="19"/>
        <v>86020</v>
      </c>
      <c r="J212" s="96">
        <f t="shared" si="18"/>
        <v>1.0052894400098037E-3</v>
      </c>
    </row>
    <row r="213" spans="1:10" ht="25.5">
      <c r="A213" s="90" t="s">
        <v>1122</v>
      </c>
      <c r="B213" s="90" t="s">
        <v>1123</v>
      </c>
      <c r="C213" s="90" t="s">
        <v>749</v>
      </c>
      <c r="D213" s="92" t="s">
        <v>1124</v>
      </c>
      <c r="E213" s="90" t="s">
        <v>751</v>
      </c>
      <c r="F213" s="94">
        <v>2000</v>
      </c>
      <c r="G213" s="95">
        <v>78</v>
      </c>
      <c r="H213" s="95">
        <f t="shared" si="16"/>
        <v>96.88</v>
      </c>
      <c r="I213" s="95">
        <f t="shared" si="19"/>
        <v>193760</v>
      </c>
      <c r="J213" s="96">
        <f t="shared" si="18"/>
        <v>2.2644138792873702E-3</v>
      </c>
    </row>
    <row r="214" spans="1:10" ht="25.5">
      <c r="A214" s="90" t="s">
        <v>1125</v>
      </c>
      <c r="B214" s="90" t="s">
        <v>1126</v>
      </c>
      <c r="C214" s="90" t="s">
        <v>749</v>
      </c>
      <c r="D214" s="92" t="s">
        <v>1127</v>
      </c>
      <c r="E214" s="90" t="s">
        <v>751</v>
      </c>
      <c r="F214" s="94">
        <v>2000</v>
      </c>
      <c r="G214" s="95">
        <v>48.449999999999996</v>
      </c>
      <c r="H214" s="95">
        <f t="shared" si="16"/>
        <v>60.17</v>
      </c>
      <c r="I214" s="95">
        <f t="shared" si="19"/>
        <v>120340</v>
      </c>
      <c r="J214" s="96">
        <f t="shared" si="18"/>
        <v>1.4063767869190861E-3</v>
      </c>
    </row>
    <row r="215" spans="1:10" ht="25.5">
      <c r="A215" s="90" t="s">
        <v>1128</v>
      </c>
      <c r="B215" s="90" t="s">
        <v>1129</v>
      </c>
      <c r="C215" s="90" t="s">
        <v>23</v>
      </c>
      <c r="D215" s="92" t="s">
        <v>1130</v>
      </c>
      <c r="E215" s="90" t="s">
        <v>27</v>
      </c>
      <c r="F215" s="94">
        <v>50</v>
      </c>
      <c r="G215" s="95">
        <v>196.68</v>
      </c>
      <c r="H215" s="95">
        <f t="shared" si="16"/>
        <v>244.29</v>
      </c>
      <c r="I215" s="95">
        <f t="shared" si="19"/>
        <v>12214.5</v>
      </c>
      <c r="J215" s="96">
        <f t="shared" si="18"/>
        <v>1.4274712700534464E-4</v>
      </c>
    </row>
    <row r="216" spans="1:10" ht="25.5">
      <c r="A216" s="90" t="s">
        <v>1131</v>
      </c>
      <c r="B216" s="90" t="s">
        <v>1132</v>
      </c>
      <c r="C216" s="90" t="s">
        <v>23</v>
      </c>
      <c r="D216" s="92" t="s">
        <v>1133</v>
      </c>
      <c r="E216" s="90" t="s">
        <v>27</v>
      </c>
      <c r="F216" s="94">
        <v>100</v>
      </c>
      <c r="G216" s="95">
        <v>70.309999999999988</v>
      </c>
      <c r="H216" s="95">
        <f t="shared" si="16"/>
        <v>87.33</v>
      </c>
      <c r="I216" s="95">
        <f t="shared" si="19"/>
        <v>8733</v>
      </c>
      <c r="J216" s="96">
        <f t="shared" si="18"/>
        <v>1.0205990094868189E-4</v>
      </c>
    </row>
    <row r="217" spans="1:10" ht="25.5">
      <c r="A217" s="90" t="s">
        <v>1134</v>
      </c>
      <c r="B217" s="90" t="s">
        <v>1135</v>
      </c>
      <c r="C217" s="90" t="s">
        <v>23</v>
      </c>
      <c r="D217" s="92" t="s">
        <v>1136</v>
      </c>
      <c r="E217" s="90" t="s">
        <v>27</v>
      </c>
      <c r="F217" s="94">
        <v>30</v>
      </c>
      <c r="G217" s="95">
        <v>98.32</v>
      </c>
      <c r="H217" s="95">
        <f t="shared" si="16"/>
        <v>122.12</v>
      </c>
      <c r="I217" s="95">
        <f t="shared" si="19"/>
        <v>3663.6</v>
      </c>
      <c r="J217" s="96">
        <f t="shared" si="18"/>
        <v>4.2815373080910447E-5</v>
      </c>
    </row>
    <row r="218" spans="1:10" ht="25.5">
      <c r="A218" s="90" t="s">
        <v>1137</v>
      </c>
      <c r="B218" s="90" t="s">
        <v>1138</v>
      </c>
      <c r="C218" s="90" t="s">
        <v>23</v>
      </c>
      <c r="D218" s="92" t="s">
        <v>1139</v>
      </c>
      <c r="E218" s="90" t="s">
        <v>27</v>
      </c>
      <c r="F218" s="94">
        <v>50</v>
      </c>
      <c r="G218" s="95">
        <v>138.94</v>
      </c>
      <c r="H218" s="95">
        <f t="shared" si="16"/>
        <v>172.57</v>
      </c>
      <c r="I218" s="95">
        <f t="shared" si="19"/>
        <v>8628.5</v>
      </c>
      <c r="J218" s="96">
        <f t="shared" si="18"/>
        <v>1.0083864139879786E-4</v>
      </c>
    </row>
    <row r="219" spans="1:10" ht="25.5">
      <c r="A219" s="90" t="s">
        <v>1140</v>
      </c>
      <c r="B219" s="90" t="s">
        <v>1141</v>
      </c>
      <c r="C219" s="90" t="s">
        <v>23</v>
      </c>
      <c r="D219" s="92" t="s">
        <v>1142</v>
      </c>
      <c r="E219" s="90" t="s">
        <v>27</v>
      </c>
      <c r="F219" s="94">
        <v>50</v>
      </c>
      <c r="G219" s="95">
        <v>156.68</v>
      </c>
      <c r="H219" s="95">
        <f t="shared" si="16"/>
        <v>194.61</v>
      </c>
      <c r="I219" s="95">
        <f t="shared" si="19"/>
        <v>9730.5</v>
      </c>
      <c r="J219" s="96">
        <f t="shared" si="18"/>
        <v>1.137173784703022E-4</v>
      </c>
    </row>
    <row r="220" spans="1:10" ht="25.5">
      <c r="A220" s="90" t="s">
        <v>1143</v>
      </c>
      <c r="B220" s="90" t="s">
        <v>1144</v>
      </c>
      <c r="C220" s="90" t="s">
        <v>23</v>
      </c>
      <c r="D220" s="92" t="s">
        <v>1145</v>
      </c>
      <c r="E220" s="90" t="s">
        <v>20</v>
      </c>
      <c r="F220" s="94">
        <v>5000</v>
      </c>
      <c r="G220" s="95">
        <v>20.11</v>
      </c>
      <c r="H220" s="95">
        <f t="shared" si="16"/>
        <v>24.97</v>
      </c>
      <c r="I220" s="95">
        <f t="shared" si="19"/>
        <v>124850</v>
      </c>
      <c r="J220" s="96">
        <f t="shared" si="18"/>
        <v>1.4590837780193442E-3</v>
      </c>
    </row>
    <row r="221" spans="1:10" ht="25.5">
      <c r="A221" s="90" t="s">
        <v>1146</v>
      </c>
      <c r="B221" s="90" t="s">
        <v>1147</v>
      </c>
      <c r="C221" s="90" t="s">
        <v>23</v>
      </c>
      <c r="D221" s="92" t="s">
        <v>1148</v>
      </c>
      <c r="E221" s="90" t="s">
        <v>20</v>
      </c>
      <c r="F221" s="94">
        <v>500</v>
      </c>
      <c r="G221" s="95">
        <v>45.71</v>
      </c>
      <c r="H221" s="95">
        <f t="shared" si="16"/>
        <v>56.77</v>
      </c>
      <c r="I221" s="95">
        <f t="shared" si="19"/>
        <v>28385</v>
      </c>
      <c r="J221" s="96">
        <f t="shared" si="18"/>
        <v>3.317268164924236E-4</v>
      </c>
    </row>
    <row r="222" spans="1:10" ht="25.5">
      <c r="A222" s="90" t="s">
        <v>1149</v>
      </c>
      <c r="B222" s="90" t="s">
        <v>1150</v>
      </c>
      <c r="C222" s="90" t="s">
        <v>23</v>
      </c>
      <c r="D222" s="92" t="s">
        <v>1151</v>
      </c>
      <c r="E222" s="90" t="s">
        <v>20</v>
      </c>
      <c r="F222" s="94">
        <v>1000</v>
      </c>
      <c r="G222" s="95">
        <v>132.4</v>
      </c>
      <c r="H222" s="95">
        <f t="shared" si="16"/>
        <v>164.45</v>
      </c>
      <c r="I222" s="95">
        <f t="shared" si="19"/>
        <v>164450</v>
      </c>
      <c r="J222" s="96">
        <f t="shared" si="18"/>
        <v>1.9218768706069777E-3</v>
      </c>
    </row>
    <row r="223" spans="1:10" ht="25.5">
      <c r="A223" s="90" t="s">
        <v>1152</v>
      </c>
      <c r="B223" s="90" t="s">
        <v>1153</v>
      </c>
      <c r="C223" s="90" t="s">
        <v>23</v>
      </c>
      <c r="D223" s="92" t="s">
        <v>1154</v>
      </c>
      <c r="E223" s="90" t="s">
        <v>20</v>
      </c>
      <c r="F223" s="94">
        <v>3000</v>
      </c>
      <c r="G223" s="95">
        <v>210.98</v>
      </c>
      <c r="H223" s="95">
        <f t="shared" si="16"/>
        <v>262.05</v>
      </c>
      <c r="I223" s="95">
        <f t="shared" si="19"/>
        <v>786150</v>
      </c>
      <c r="J223" s="96">
        <f t="shared" si="18"/>
        <v>9.1874946903476775E-3</v>
      </c>
    </row>
    <row r="224" spans="1:10" ht="25.5">
      <c r="A224" s="90" t="s">
        <v>1155</v>
      </c>
      <c r="B224" s="90" t="s">
        <v>1156</v>
      </c>
      <c r="C224" s="90" t="s">
        <v>78</v>
      </c>
      <c r="D224" s="92" t="s">
        <v>1157</v>
      </c>
      <c r="E224" s="90" t="s">
        <v>20</v>
      </c>
      <c r="F224" s="94">
        <v>3000</v>
      </c>
      <c r="G224" s="95">
        <v>33.85</v>
      </c>
      <c r="H224" s="95">
        <f t="shared" si="16"/>
        <v>42.04</v>
      </c>
      <c r="I224" s="95">
        <f t="shared" si="19"/>
        <v>126120</v>
      </c>
      <c r="J224" s="96">
        <f t="shared" si="18"/>
        <v>1.473925879726069E-3</v>
      </c>
    </row>
    <row r="225" spans="1:10" ht="25.5">
      <c r="A225" s="90" t="s">
        <v>1158</v>
      </c>
      <c r="B225" s="90" t="s">
        <v>1159</v>
      </c>
      <c r="C225" s="90" t="s">
        <v>23</v>
      </c>
      <c r="D225" s="92" t="s">
        <v>1160</v>
      </c>
      <c r="E225" s="90" t="s">
        <v>20</v>
      </c>
      <c r="F225" s="94">
        <v>1000</v>
      </c>
      <c r="G225" s="95">
        <v>13.59</v>
      </c>
      <c r="H225" s="95">
        <f t="shared" si="16"/>
        <v>16.88</v>
      </c>
      <c r="I225" s="95">
        <f t="shared" si="19"/>
        <v>16880</v>
      </c>
      <c r="J225" s="96">
        <f t="shared" si="18"/>
        <v>1.9727139906260737E-4</v>
      </c>
    </row>
    <row r="226" spans="1:10">
      <c r="A226" s="90" t="s">
        <v>1161</v>
      </c>
      <c r="B226" s="90" t="s">
        <v>1162</v>
      </c>
      <c r="C226" s="90" t="s">
        <v>749</v>
      </c>
      <c r="D226" s="92" t="s">
        <v>1163</v>
      </c>
      <c r="E226" s="90" t="s">
        <v>1087</v>
      </c>
      <c r="F226" s="94">
        <v>4</v>
      </c>
      <c r="G226" s="95">
        <v>12654</v>
      </c>
      <c r="H226" s="95">
        <f t="shared" si="16"/>
        <v>15717.53</v>
      </c>
      <c r="I226" s="95">
        <f t="shared" si="19"/>
        <v>62870.12</v>
      </c>
      <c r="J226" s="96">
        <f t="shared" si="18"/>
        <v>7.3474387035746529E-4</v>
      </c>
    </row>
    <row r="227" spans="1:10">
      <c r="A227" s="90" t="s">
        <v>1164</v>
      </c>
      <c r="B227" s="90" t="s">
        <v>1165</v>
      </c>
      <c r="C227" s="90" t="s">
        <v>749</v>
      </c>
      <c r="D227" s="92" t="s">
        <v>1166</v>
      </c>
      <c r="E227" s="90" t="s">
        <v>1087</v>
      </c>
      <c r="F227" s="94">
        <v>4</v>
      </c>
      <c r="G227" s="95">
        <v>10821.09</v>
      </c>
      <c r="H227" s="95">
        <f t="shared" si="16"/>
        <v>13440.87</v>
      </c>
      <c r="I227" s="95">
        <f t="shared" si="19"/>
        <v>53763.48</v>
      </c>
      <c r="J227" s="96">
        <f t="shared" si="18"/>
        <v>6.2831735296649943E-4</v>
      </c>
    </row>
    <row r="228" spans="1:10">
      <c r="A228" s="90" t="s">
        <v>1167</v>
      </c>
      <c r="B228" s="90" t="s">
        <v>1168</v>
      </c>
      <c r="C228" s="90" t="s">
        <v>749</v>
      </c>
      <c r="D228" s="92" t="s">
        <v>1169</v>
      </c>
      <c r="E228" s="90" t="s">
        <v>1087</v>
      </c>
      <c r="F228" s="94">
        <v>4</v>
      </c>
      <c r="G228" s="95">
        <v>15906.140000000001</v>
      </c>
      <c r="H228" s="95">
        <f t="shared" si="16"/>
        <v>19757.009999999998</v>
      </c>
      <c r="I228" s="95">
        <f t="shared" si="19"/>
        <v>79028.039999999994</v>
      </c>
      <c r="J228" s="96">
        <f t="shared" si="18"/>
        <v>9.2357654123078779E-4</v>
      </c>
    </row>
    <row r="229" spans="1:10">
      <c r="A229" s="90" t="s">
        <v>1170</v>
      </c>
      <c r="B229" s="90" t="s">
        <v>1171</v>
      </c>
      <c r="C229" s="90" t="s">
        <v>23</v>
      </c>
      <c r="D229" s="92" t="s">
        <v>1172</v>
      </c>
      <c r="E229" s="90" t="s">
        <v>114</v>
      </c>
      <c r="F229" s="94">
        <v>200</v>
      </c>
      <c r="G229" s="95">
        <v>191.85999999999999</v>
      </c>
      <c r="H229" s="95">
        <f t="shared" si="16"/>
        <v>238.3</v>
      </c>
      <c r="I229" s="95">
        <f t="shared" si="19"/>
        <v>47660</v>
      </c>
      <c r="J229" s="96">
        <f t="shared" si="18"/>
        <v>5.5698784830117702E-4</v>
      </c>
    </row>
    <row r="230" spans="1:10" ht="25.5">
      <c r="A230" s="90" t="s">
        <v>1173</v>
      </c>
      <c r="B230" s="90" t="s">
        <v>832</v>
      </c>
      <c r="C230" s="90" t="s">
        <v>23</v>
      </c>
      <c r="D230" s="92" t="s">
        <v>833</v>
      </c>
      <c r="E230" s="90" t="s">
        <v>20</v>
      </c>
      <c r="F230" s="94">
        <v>3000</v>
      </c>
      <c r="G230" s="95">
        <v>77.48</v>
      </c>
      <c r="H230" s="95">
        <f t="shared" si="16"/>
        <v>96.23</v>
      </c>
      <c r="I230" s="95">
        <f t="shared" si="19"/>
        <v>288690</v>
      </c>
      <c r="J230" s="96">
        <f t="shared" si="18"/>
        <v>3.3738317651293911E-3</v>
      </c>
    </row>
    <row r="231" spans="1:10" ht="25.5">
      <c r="A231" s="90" t="s">
        <v>1174</v>
      </c>
      <c r="B231" s="90" t="s">
        <v>834</v>
      </c>
      <c r="C231" s="90" t="s">
        <v>78</v>
      </c>
      <c r="D231" s="92" t="s">
        <v>835</v>
      </c>
      <c r="E231" s="90" t="s">
        <v>203</v>
      </c>
      <c r="F231" s="94">
        <v>14000</v>
      </c>
      <c r="G231" s="95">
        <v>14.020000000000001</v>
      </c>
      <c r="H231" s="95">
        <f t="shared" si="16"/>
        <v>17.41</v>
      </c>
      <c r="I231" s="95">
        <f t="shared" si="19"/>
        <v>243740</v>
      </c>
      <c r="J231" s="96">
        <f t="shared" si="18"/>
        <v>2.8485148582653983E-3</v>
      </c>
    </row>
    <row r="232" spans="1:10" ht="38.25">
      <c r="A232" s="90" t="s">
        <v>1175</v>
      </c>
      <c r="B232" s="90" t="s">
        <v>838</v>
      </c>
      <c r="C232" s="90" t="s">
        <v>23</v>
      </c>
      <c r="D232" s="92" t="s">
        <v>839</v>
      </c>
      <c r="E232" s="90" t="s">
        <v>114</v>
      </c>
      <c r="F232" s="94">
        <v>400</v>
      </c>
      <c r="G232" s="95">
        <v>684.22</v>
      </c>
      <c r="H232" s="95">
        <f t="shared" si="16"/>
        <v>849.86</v>
      </c>
      <c r="I232" s="95">
        <f t="shared" si="19"/>
        <v>339944</v>
      </c>
      <c r="J232" s="96">
        <f t="shared" si="18"/>
        <v>3.9728215925911728E-3</v>
      </c>
    </row>
    <row r="233" spans="1:10" ht="25.5">
      <c r="A233" s="90" t="s">
        <v>1176</v>
      </c>
      <c r="B233" s="90" t="s">
        <v>1177</v>
      </c>
      <c r="C233" s="90" t="s">
        <v>105</v>
      </c>
      <c r="D233" s="92" t="s">
        <v>1178</v>
      </c>
      <c r="E233" s="90" t="s">
        <v>114</v>
      </c>
      <c r="F233" s="94">
        <v>5</v>
      </c>
      <c r="G233" s="95">
        <v>619.16</v>
      </c>
      <c r="H233" s="95">
        <f t="shared" si="16"/>
        <v>769.05</v>
      </c>
      <c r="I233" s="95">
        <f t="shared" si="19"/>
        <v>3845.25</v>
      </c>
      <c r="J233" s="96">
        <f t="shared" si="18"/>
        <v>4.4938261092742359E-5</v>
      </c>
    </row>
    <row r="234" spans="1:10" ht="25.5">
      <c r="A234" s="90" t="s">
        <v>1179</v>
      </c>
      <c r="B234" s="90" t="s">
        <v>1180</v>
      </c>
      <c r="C234" s="90" t="s">
        <v>23</v>
      </c>
      <c r="D234" s="92" t="s">
        <v>1181</v>
      </c>
      <c r="E234" s="90" t="s">
        <v>20</v>
      </c>
      <c r="F234" s="94">
        <v>1000</v>
      </c>
      <c r="G234" s="95">
        <v>73.59</v>
      </c>
      <c r="H234" s="95">
        <f t="shared" si="16"/>
        <v>91.4</v>
      </c>
      <c r="I234" s="95">
        <f t="shared" si="19"/>
        <v>91400</v>
      </c>
      <c r="J234" s="96">
        <f t="shared" si="18"/>
        <v>1.0681638551138812E-3</v>
      </c>
    </row>
    <row r="235" spans="1:10" ht="25.5">
      <c r="A235" s="90" t="s">
        <v>1182</v>
      </c>
      <c r="B235" s="90" t="s">
        <v>1183</v>
      </c>
      <c r="C235" s="90" t="s">
        <v>23</v>
      </c>
      <c r="D235" s="92" t="s">
        <v>1184</v>
      </c>
      <c r="E235" s="90" t="s">
        <v>20</v>
      </c>
      <c r="F235" s="94">
        <v>2000</v>
      </c>
      <c r="G235" s="95">
        <v>85.960000000000008</v>
      </c>
      <c r="H235" s="95">
        <f t="shared" si="16"/>
        <v>106.77</v>
      </c>
      <c r="I235" s="95">
        <f t="shared" si="19"/>
        <v>213540</v>
      </c>
      <c r="J235" s="96">
        <f t="shared" si="18"/>
        <v>2.4955766916960414E-3</v>
      </c>
    </row>
    <row r="236" spans="1:10" ht="25.5">
      <c r="A236" s="90" t="s">
        <v>1185</v>
      </c>
      <c r="B236" s="90" t="s">
        <v>1186</v>
      </c>
      <c r="C236" s="90" t="s">
        <v>78</v>
      </c>
      <c r="D236" s="92" t="s">
        <v>1187</v>
      </c>
      <c r="E236" s="90" t="s">
        <v>114</v>
      </c>
      <c r="F236" s="94">
        <v>4000</v>
      </c>
      <c r="G236" s="95">
        <v>109.53</v>
      </c>
      <c r="H236" s="95">
        <f t="shared" si="16"/>
        <v>136.04</v>
      </c>
      <c r="I236" s="95">
        <f t="shared" si="19"/>
        <v>544160</v>
      </c>
      <c r="J236" s="96">
        <f t="shared" si="18"/>
        <v>6.3594315470324901E-3</v>
      </c>
    </row>
    <row r="237" spans="1:10">
      <c r="A237" s="90" t="s">
        <v>1990</v>
      </c>
      <c r="B237" s="90" t="s">
        <v>1991</v>
      </c>
      <c r="C237" s="90" t="s">
        <v>78</v>
      </c>
      <c r="D237" s="92" t="s">
        <v>1992</v>
      </c>
      <c r="E237" s="90" t="s">
        <v>27</v>
      </c>
      <c r="F237" s="94">
        <v>100</v>
      </c>
      <c r="G237" s="95">
        <v>163.37</v>
      </c>
      <c r="H237" s="95">
        <f t="shared" si="16"/>
        <v>202.92</v>
      </c>
      <c r="I237" s="95">
        <f t="shared" si="19"/>
        <v>20292</v>
      </c>
      <c r="J237" s="96">
        <f t="shared" si="18"/>
        <v>2.3714639986839033E-4</v>
      </c>
    </row>
    <row r="238" spans="1:10">
      <c r="A238" s="90" t="s">
        <v>1993</v>
      </c>
      <c r="B238" s="90" t="s">
        <v>1994</v>
      </c>
      <c r="C238" s="90" t="s">
        <v>78</v>
      </c>
      <c r="D238" s="92" t="s">
        <v>1995</v>
      </c>
      <c r="E238" s="90" t="s">
        <v>27</v>
      </c>
      <c r="F238" s="94">
        <v>500</v>
      </c>
      <c r="G238" s="95">
        <v>290.63</v>
      </c>
      <c r="H238" s="95">
        <f t="shared" si="16"/>
        <v>360.99</v>
      </c>
      <c r="I238" s="95">
        <f t="shared" si="19"/>
        <v>180495</v>
      </c>
      <c r="J238" s="96">
        <f t="shared" si="18"/>
        <v>2.10938987996477E-3</v>
      </c>
    </row>
    <row r="239" spans="1:10">
      <c r="A239" s="90" t="s">
        <v>1996</v>
      </c>
      <c r="B239" s="90" t="s">
        <v>1997</v>
      </c>
      <c r="C239" s="90" t="s">
        <v>78</v>
      </c>
      <c r="D239" s="92" t="s">
        <v>1998</v>
      </c>
      <c r="E239" s="90" t="s">
        <v>27</v>
      </c>
      <c r="F239" s="94">
        <v>100</v>
      </c>
      <c r="G239" s="95">
        <v>460.2</v>
      </c>
      <c r="H239" s="95">
        <f t="shared" si="16"/>
        <v>571.61</v>
      </c>
      <c r="I239" s="95">
        <f t="shared" si="19"/>
        <v>57161</v>
      </c>
      <c r="J239" s="96">
        <f t="shared" si="18"/>
        <v>6.6802313043943726E-4</v>
      </c>
    </row>
    <row r="240" spans="1:10">
      <c r="A240" s="90" t="s">
        <v>1999</v>
      </c>
      <c r="B240" s="90" t="s">
        <v>2000</v>
      </c>
      <c r="C240" s="90" t="s">
        <v>78</v>
      </c>
      <c r="D240" s="92" t="s">
        <v>2001</v>
      </c>
      <c r="E240" s="90" t="s">
        <v>27</v>
      </c>
      <c r="F240" s="94">
        <v>50</v>
      </c>
      <c r="G240" s="95">
        <v>747.09</v>
      </c>
      <c r="H240" s="95">
        <f t="shared" si="16"/>
        <v>927.96</v>
      </c>
      <c r="I240" s="95">
        <f t="shared" si="19"/>
        <v>46398</v>
      </c>
      <c r="J240" s="96">
        <f t="shared" si="18"/>
        <v>5.4223924014851048E-4</v>
      </c>
    </row>
    <row r="241" spans="1:10">
      <c r="A241" s="90" t="s">
        <v>2002</v>
      </c>
      <c r="B241" s="90" t="s">
        <v>2003</v>
      </c>
      <c r="C241" s="90" t="s">
        <v>78</v>
      </c>
      <c r="D241" s="92" t="s">
        <v>1763</v>
      </c>
      <c r="E241" s="90" t="s">
        <v>203</v>
      </c>
      <c r="F241" s="94">
        <v>200</v>
      </c>
      <c r="G241" s="95">
        <v>26.62</v>
      </c>
      <c r="H241" s="95">
        <f t="shared" si="16"/>
        <v>33.06</v>
      </c>
      <c r="I241" s="95">
        <f t="shared" si="19"/>
        <v>6612</v>
      </c>
      <c r="J241" s="96">
        <f t="shared" si="18"/>
        <v>7.727242242902606E-5</v>
      </c>
    </row>
    <row r="242" spans="1:10">
      <c r="A242" s="89" t="s">
        <v>242</v>
      </c>
      <c r="B242" s="89"/>
      <c r="C242" s="89"/>
      <c r="D242" s="91" t="s">
        <v>1188</v>
      </c>
      <c r="E242" s="91"/>
      <c r="F242" s="97"/>
      <c r="G242" s="98"/>
      <c r="H242" s="98"/>
      <c r="I242" s="99">
        <f>SUBTOTAL(9,I243:I274)</f>
        <v>19469265.890000001</v>
      </c>
      <c r="J242" s="100">
        <f>I242/$I$7</f>
        <v>0.22753135786979858</v>
      </c>
    </row>
    <row r="243" spans="1:10">
      <c r="A243" s="90" t="s">
        <v>244</v>
      </c>
      <c r="B243" s="90" t="s">
        <v>147</v>
      </c>
      <c r="C243" s="90" t="s">
        <v>23</v>
      </c>
      <c r="D243" s="92" t="s">
        <v>148</v>
      </c>
      <c r="E243" s="90" t="s">
        <v>149</v>
      </c>
      <c r="F243" s="94">
        <v>10000</v>
      </c>
      <c r="G243" s="95">
        <v>137.53</v>
      </c>
      <c r="H243" s="95">
        <f t="shared" ref="H243:H274" si="20">TRUNC(G243 * (1 + 24.21 / 100), 2)</f>
        <v>170.82</v>
      </c>
      <c r="I243" s="95">
        <f t="shared" ref="I243:I274" si="21">ROUND(F243 * H243, 2)</f>
        <v>1708200</v>
      </c>
      <c r="J243" s="96">
        <f t="shared" ref="J243:J274" si="22">I243/$I$7</f>
        <v>1.9963211130257459E-2</v>
      </c>
    </row>
    <row r="244" spans="1:10">
      <c r="A244" s="90" t="s">
        <v>1189</v>
      </c>
      <c r="B244" s="90" t="s">
        <v>151</v>
      </c>
      <c r="C244" s="90" t="s">
        <v>23</v>
      </c>
      <c r="D244" s="92" t="s">
        <v>152</v>
      </c>
      <c r="E244" s="90" t="s">
        <v>114</v>
      </c>
      <c r="F244" s="94">
        <v>500</v>
      </c>
      <c r="G244" s="95">
        <v>282.56</v>
      </c>
      <c r="H244" s="95">
        <f t="shared" si="20"/>
        <v>350.96</v>
      </c>
      <c r="I244" s="95">
        <f t="shared" si="21"/>
        <v>175480</v>
      </c>
      <c r="J244" s="96">
        <f t="shared" si="22"/>
        <v>2.0507811082645937E-3</v>
      </c>
    </row>
    <row r="245" spans="1:10">
      <c r="A245" s="90" t="s">
        <v>1190</v>
      </c>
      <c r="B245" s="90" t="s">
        <v>1191</v>
      </c>
      <c r="C245" s="90" t="s">
        <v>78</v>
      </c>
      <c r="D245" s="92" t="s">
        <v>1192</v>
      </c>
      <c r="E245" s="90" t="s">
        <v>27</v>
      </c>
      <c r="F245" s="94">
        <v>500</v>
      </c>
      <c r="G245" s="95">
        <v>42.04</v>
      </c>
      <c r="H245" s="95">
        <f t="shared" si="20"/>
        <v>52.21</v>
      </c>
      <c r="I245" s="95">
        <f t="shared" si="21"/>
        <v>26105</v>
      </c>
      <c r="J245" s="96">
        <f t="shared" si="22"/>
        <v>3.050811535858629E-4</v>
      </c>
    </row>
    <row r="246" spans="1:10" ht="25.5">
      <c r="A246" s="90" t="s">
        <v>1193</v>
      </c>
      <c r="B246" s="90" t="s">
        <v>1194</v>
      </c>
      <c r="C246" s="90" t="s">
        <v>23</v>
      </c>
      <c r="D246" s="92" t="s">
        <v>1195</v>
      </c>
      <c r="E246" s="90" t="s">
        <v>114</v>
      </c>
      <c r="F246" s="94">
        <v>400</v>
      </c>
      <c r="G246" s="95">
        <v>614.41000000000008</v>
      </c>
      <c r="H246" s="95">
        <f t="shared" si="20"/>
        <v>763.15</v>
      </c>
      <c r="I246" s="95">
        <f t="shared" si="21"/>
        <v>305260</v>
      </c>
      <c r="J246" s="96">
        <f t="shared" si="22"/>
        <v>3.5674802889722468E-3</v>
      </c>
    </row>
    <row r="247" spans="1:10" ht="25.5">
      <c r="A247" s="90" t="s">
        <v>1196</v>
      </c>
      <c r="B247" s="90" t="s">
        <v>1197</v>
      </c>
      <c r="C247" s="90" t="s">
        <v>23</v>
      </c>
      <c r="D247" s="92" t="s">
        <v>1198</v>
      </c>
      <c r="E247" s="90" t="s">
        <v>20</v>
      </c>
      <c r="F247" s="94">
        <v>1000</v>
      </c>
      <c r="G247" s="95">
        <v>81.220000000000013</v>
      </c>
      <c r="H247" s="95">
        <f t="shared" si="20"/>
        <v>100.88</v>
      </c>
      <c r="I247" s="95">
        <f t="shared" si="21"/>
        <v>100880</v>
      </c>
      <c r="J247" s="96">
        <f t="shared" si="22"/>
        <v>1.1789537166727389E-3</v>
      </c>
    </row>
    <row r="248" spans="1:10" ht="25.5">
      <c r="A248" s="90" t="s">
        <v>1199</v>
      </c>
      <c r="B248" s="90" t="s">
        <v>1200</v>
      </c>
      <c r="C248" s="90" t="s">
        <v>23</v>
      </c>
      <c r="D248" s="92" t="s">
        <v>1201</v>
      </c>
      <c r="E248" s="90" t="s">
        <v>203</v>
      </c>
      <c r="F248" s="94">
        <v>10000</v>
      </c>
      <c r="G248" s="95">
        <v>12.14</v>
      </c>
      <c r="H248" s="95">
        <f t="shared" si="20"/>
        <v>15.07</v>
      </c>
      <c r="I248" s="95">
        <f t="shared" si="21"/>
        <v>150700</v>
      </c>
      <c r="J248" s="96">
        <f t="shared" si="22"/>
        <v>1.7611848245696049E-3</v>
      </c>
    </row>
    <row r="249" spans="1:10" ht="25.5">
      <c r="A249" s="90" t="s">
        <v>1202</v>
      </c>
      <c r="B249" s="90" t="s">
        <v>1203</v>
      </c>
      <c r="C249" s="90" t="s">
        <v>23</v>
      </c>
      <c r="D249" s="92" t="s">
        <v>1204</v>
      </c>
      <c r="E249" s="90" t="s">
        <v>27</v>
      </c>
      <c r="F249" s="94">
        <v>20</v>
      </c>
      <c r="G249" s="95">
        <v>86</v>
      </c>
      <c r="H249" s="95">
        <f t="shared" si="20"/>
        <v>106.82</v>
      </c>
      <c r="I249" s="95">
        <f t="shared" si="21"/>
        <v>2136.4</v>
      </c>
      <c r="J249" s="96">
        <f t="shared" si="22"/>
        <v>2.496745361121768E-5</v>
      </c>
    </row>
    <row r="250" spans="1:10" ht="25.5">
      <c r="A250" s="90" t="s">
        <v>1205</v>
      </c>
      <c r="B250" s="90" t="s">
        <v>1206</v>
      </c>
      <c r="C250" s="90" t="s">
        <v>23</v>
      </c>
      <c r="D250" s="92" t="s">
        <v>1207</v>
      </c>
      <c r="E250" s="90" t="s">
        <v>27</v>
      </c>
      <c r="F250" s="94">
        <v>50</v>
      </c>
      <c r="G250" s="95">
        <v>64.460000000000008</v>
      </c>
      <c r="H250" s="95">
        <f t="shared" si="20"/>
        <v>80.06</v>
      </c>
      <c r="I250" s="95">
        <f t="shared" si="21"/>
        <v>4003</v>
      </c>
      <c r="J250" s="96">
        <f t="shared" si="22"/>
        <v>4.678183711182567E-5</v>
      </c>
    </row>
    <row r="251" spans="1:10" ht="38.25">
      <c r="A251" s="90" t="s">
        <v>1208</v>
      </c>
      <c r="B251" s="90" t="s">
        <v>1209</v>
      </c>
      <c r="C251" s="90" t="s">
        <v>23</v>
      </c>
      <c r="D251" s="92" t="s">
        <v>1210</v>
      </c>
      <c r="E251" s="90" t="s">
        <v>114</v>
      </c>
      <c r="F251" s="94">
        <v>100</v>
      </c>
      <c r="G251" s="95">
        <v>684.08</v>
      </c>
      <c r="H251" s="95">
        <f t="shared" si="20"/>
        <v>849.69</v>
      </c>
      <c r="I251" s="95">
        <f t="shared" si="21"/>
        <v>84969</v>
      </c>
      <c r="J251" s="96">
        <f t="shared" si="22"/>
        <v>9.9300672434541985E-4</v>
      </c>
    </row>
    <row r="252" spans="1:10" ht="38.25">
      <c r="A252" s="90" t="s">
        <v>1211</v>
      </c>
      <c r="B252" s="90" t="s">
        <v>1212</v>
      </c>
      <c r="C252" s="90" t="s">
        <v>23</v>
      </c>
      <c r="D252" s="92" t="s">
        <v>1213</v>
      </c>
      <c r="E252" s="90" t="s">
        <v>114</v>
      </c>
      <c r="F252" s="94">
        <v>100</v>
      </c>
      <c r="G252" s="95">
        <v>652.01</v>
      </c>
      <c r="H252" s="95">
        <f t="shared" si="20"/>
        <v>809.86</v>
      </c>
      <c r="I252" s="95">
        <f t="shared" si="21"/>
        <v>80986</v>
      </c>
      <c r="J252" s="96">
        <f t="shared" si="22"/>
        <v>9.4645862111873941E-4</v>
      </c>
    </row>
    <row r="253" spans="1:10" ht="25.5">
      <c r="A253" s="90" t="s">
        <v>1214</v>
      </c>
      <c r="B253" s="90" t="s">
        <v>1215</v>
      </c>
      <c r="C253" s="90" t="s">
        <v>23</v>
      </c>
      <c r="D253" s="92" t="s">
        <v>1216</v>
      </c>
      <c r="E253" s="90" t="s">
        <v>114</v>
      </c>
      <c r="F253" s="94">
        <v>10000</v>
      </c>
      <c r="G253" s="95">
        <v>200.39999999999998</v>
      </c>
      <c r="H253" s="95">
        <f t="shared" si="20"/>
        <v>248.91</v>
      </c>
      <c r="I253" s="95">
        <f t="shared" si="21"/>
        <v>2489100</v>
      </c>
      <c r="J253" s="96">
        <f t="shared" si="22"/>
        <v>2.9089350675754504E-2</v>
      </c>
    </row>
    <row r="254" spans="1:10">
      <c r="A254" s="90" t="s">
        <v>1217</v>
      </c>
      <c r="B254" s="90" t="s">
        <v>154</v>
      </c>
      <c r="C254" s="90" t="s">
        <v>23</v>
      </c>
      <c r="D254" s="92" t="s">
        <v>155</v>
      </c>
      <c r="E254" s="90" t="s">
        <v>114</v>
      </c>
      <c r="F254" s="94">
        <v>1000</v>
      </c>
      <c r="G254" s="95">
        <v>184.18</v>
      </c>
      <c r="H254" s="95">
        <f t="shared" si="20"/>
        <v>228.76</v>
      </c>
      <c r="I254" s="95">
        <f t="shared" si="21"/>
        <v>228760</v>
      </c>
      <c r="J254" s="96">
        <f t="shared" si="22"/>
        <v>2.6734481782915913E-3</v>
      </c>
    </row>
    <row r="255" spans="1:10" ht="25.5">
      <c r="A255" s="90" t="s">
        <v>1218</v>
      </c>
      <c r="B255" s="90" t="s">
        <v>1219</v>
      </c>
      <c r="C255" s="90" t="s">
        <v>23</v>
      </c>
      <c r="D255" s="92" t="s">
        <v>1220</v>
      </c>
      <c r="E255" s="90" t="s">
        <v>114</v>
      </c>
      <c r="F255" s="94">
        <v>500</v>
      </c>
      <c r="G255" s="95">
        <v>200.39999999999998</v>
      </c>
      <c r="H255" s="95">
        <f t="shared" si="20"/>
        <v>248.91</v>
      </c>
      <c r="I255" s="95">
        <f t="shared" si="21"/>
        <v>124455</v>
      </c>
      <c r="J255" s="96">
        <f t="shared" si="22"/>
        <v>1.4544675337877253E-3</v>
      </c>
    </row>
    <row r="256" spans="1:10" ht="25.5">
      <c r="A256" s="90" t="s">
        <v>1221</v>
      </c>
      <c r="B256" s="90" t="s">
        <v>1222</v>
      </c>
      <c r="C256" s="90" t="s">
        <v>23</v>
      </c>
      <c r="D256" s="92" t="s">
        <v>1223</v>
      </c>
      <c r="E256" s="90" t="s">
        <v>20</v>
      </c>
      <c r="F256" s="94">
        <v>1000</v>
      </c>
      <c r="G256" s="95">
        <v>5.0600000000000005</v>
      </c>
      <c r="H256" s="95">
        <f t="shared" si="20"/>
        <v>6.28</v>
      </c>
      <c r="I256" s="95">
        <f t="shared" si="21"/>
        <v>6280</v>
      </c>
      <c r="J256" s="96">
        <f t="shared" si="22"/>
        <v>7.3392439935614595E-5</v>
      </c>
    </row>
    <row r="257" spans="1:10">
      <c r="A257" s="90" t="s">
        <v>1224</v>
      </c>
      <c r="B257" s="90" t="s">
        <v>1225</v>
      </c>
      <c r="C257" s="90" t="s">
        <v>23</v>
      </c>
      <c r="D257" s="92" t="s">
        <v>1226</v>
      </c>
      <c r="E257" s="90" t="s">
        <v>40</v>
      </c>
      <c r="F257" s="94">
        <v>100</v>
      </c>
      <c r="G257" s="95">
        <v>9.370000000000001</v>
      </c>
      <c r="H257" s="95">
        <f t="shared" si="20"/>
        <v>11.63</v>
      </c>
      <c r="I257" s="95">
        <f t="shared" si="21"/>
        <v>1163</v>
      </c>
      <c r="J257" s="96">
        <f t="shared" si="22"/>
        <v>1.3591625421197417E-5</v>
      </c>
    </row>
    <row r="258" spans="1:10">
      <c r="A258" s="90" t="s">
        <v>1227</v>
      </c>
      <c r="B258" s="90" t="s">
        <v>1228</v>
      </c>
      <c r="C258" s="90" t="s">
        <v>23</v>
      </c>
      <c r="D258" s="92" t="s">
        <v>1229</v>
      </c>
      <c r="E258" s="90" t="s">
        <v>40</v>
      </c>
      <c r="F258" s="94">
        <v>10</v>
      </c>
      <c r="G258" s="95">
        <v>10.8</v>
      </c>
      <c r="H258" s="95">
        <f t="shared" si="20"/>
        <v>13.41</v>
      </c>
      <c r="I258" s="95">
        <f t="shared" si="21"/>
        <v>134.1</v>
      </c>
      <c r="J258" s="96">
        <f t="shared" si="22"/>
        <v>1.5671856998990314E-6</v>
      </c>
    </row>
    <row r="259" spans="1:10">
      <c r="A259" s="90" t="s">
        <v>1230</v>
      </c>
      <c r="B259" s="90" t="s">
        <v>1231</v>
      </c>
      <c r="C259" s="90" t="s">
        <v>23</v>
      </c>
      <c r="D259" s="92" t="s">
        <v>1232</v>
      </c>
      <c r="E259" s="90" t="s">
        <v>40</v>
      </c>
      <c r="F259" s="94">
        <v>10</v>
      </c>
      <c r="G259" s="95">
        <v>11.690000000000001</v>
      </c>
      <c r="H259" s="95">
        <f t="shared" si="20"/>
        <v>14.52</v>
      </c>
      <c r="I259" s="95">
        <f t="shared" si="21"/>
        <v>145.19999999999999</v>
      </c>
      <c r="J259" s="96">
        <f t="shared" si="22"/>
        <v>1.6969080061546558E-6</v>
      </c>
    </row>
    <row r="260" spans="1:10">
      <c r="A260" s="90" t="s">
        <v>1233</v>
      </c>
      <c r="B260" s="90" t="s">
        <v>1234</v>
      </c>
      <c r="C260" s="90" t="s">
        <v>23</v>
      </c>
      <c r="D260" s="92" t="s">
        <v>1235</v>
      </c>
      <c r="E260" s="90" t="s">
        <v>40</v>
      </c>
      <c r="F260" s="94">
        <v>50</v>
      </c>
      <c r="G260" s="95">
        <v>10.8</v>
      </c>
      <c r="H260" s="95">
        <f t="shared" si="20"/>
        <v>13.41</v>
      </c>
      <c r="I260" s="95">
        <f t="shared" si="21"/>
        <v>670.5</v>
      </c>
      <c r="J260" s="96">
        <f t="shared" si="22"/>
        <v>7.8359284994951568E-6</v>
      </c>
    </row>
    <row r="261" spans="1:10">
      <c r="A261" s="90" t="s">
        <v>1236</v>
      </c>
      <c r="B261" s="90" t="s">
        <v>1237</v>
      </c>
      <c r="C261" s="90" t="s">
        <v>23</v>
      </c>
      <c r="D261" s="92" t="s">
        <v>1238</v>
      </c>
      <c r="E261" s="90" t="s">
        <v>27</v>
      </c>
      <c r="F261" s="94">
        <v>50</v>
      </c>
      <c r="G261" s="95">
        <v>189.83</v>
      </c>
      <c r="H261" s="95">
        <f t="shared" si="20"/>
        <v>235.78</v>
      </c>
      <c r="I261" s="95">
        <f t="shared" si="21"/>
        <v>11789</v>
      </c>
      <c r="J261" s="96">
        <f t="shared" si="22"/>
        <v>1.3777443859887904E-4</v>
      </c>
    </row>
    <row r="262" spans="1:10">
      <c r="A262" s="90" t="s">
        <v>1239</v>
      </c>
      <c r="B262" s="90" t="s">
        <v>1240</v>
      </c>
      <c r="C262" s="90" t="s">
        <v>23</v>
      </c>
      <c r="D262" s="92" t="s">
        <v>1241</v>
      </c>
      <c r="E262" s="90" t="s">
        <v>40</v>
      </c>
      <c r="F262" s="94">
        <v>20</v>
      </c>
      <c r="G262" s="95">
        <v>100.2</v>
      </c>
      <c r="H262" s="95">
        <f t="shared" si="20"/>
        <v>124.45</v>
      </c>
      <c r="I262" s="95">
        <f t="shared" si="21"/>
        <v>2489</v>
      </c>
      <c r="J262" s="96">
        <f t="shared" si="22"/>
        <v>2.9088182006328777E-5</v>
      </c>
    </row>
    <row r="263" spans="1:10">
      <c r="A263" s="90" t="s">
        <v>1242</v>
      </c>
      <c r="B263" s="90" t="s">
        <v>1244</v>
      </c>
      <c r="C263" s="90" t="s">
        <v>23</v>
      </c>
      <c r="D263" s="92" t="s">
        <v>1245</v>
      </c>
      <c r="E263" s="90" t="s">
        <v>40</v>
      </c>
      <c r="F263" s="94">
        <v>4</v>
      </c>
      <c r="G263" s="95">
        <v>11268.210000000001</v>
      </c>
      <c r="H263" s="95">
        <f t="shared" si="20"/>
        <v>13996.24</v>
      </c>
      <c r="I263" s="95">
        <f t="shared" si="21"/>
        <v>55984.959999999999</v>
      </c>
      <c r="J263" s="96">
        <f t="shared" si="22"/>
        <v>6.5427911052512509E-4</v>
      </c>
    </row>
    <row r="264" spans="1:10">
      <c r="A264" s="90" t="s">
        <v>1243</v>
      </c>
      <c r="B264" s="90" t="s">
        <v>1247</v>
      </c>
      <c r="C264" s="90" t="s">
        <v>23</v>
      </c>
      <c r="D264" s="92" t="s">
        <v>1248</v>
      </c>
      <c r="E264" s="90" t="s">
        <v>40</v>
      </c>
      <c r="F264" s="94">
        <v>4</v>
      </c>
      <c r="G264" s="95">
        <v>8058.6699999999992</v>
      </c>
      <c r="H264" s="95">
        <f t="shared" si="20"/>
        <v>10009.67</v>
      </c>
      <c r="I264" s="95">
        <f t="shared" si="21"/>
        <v>40038.68</v>
      </c>
      <c r="J264" s="96">
        <f t="shared" si="22"/>
        <v>4.6791981162440979E-4</v>
      </c>
    </row>
    <row r="265" spans="1:10" ht="38.25">
      <c r="A265" s="90" t="s">
        <v>1246</v>
      </c>
      <c r="B265" s="90" t="s">
        <v>1252</v>
      </c>
      <c r="C265" s="90" t="s">
        <v>78</v>
      </c>
      <c r="D265" s="92" t="s">
        <v>1253</v>
      </c>
      <c r="E265" s="90" t="s">
        <v>27</v>
      </c>
      <c r="F265" s="94">
        <v>100</v>
      </c>
      <c r="G265" s="95">
        <v>5048.8999999999996</v>
      </c>
      <c r="H265" s="95">
        <f t="shared" si="20"/>
        <v>6271.23</v>
      </c>
      <c r="I265" s="95">
        <f t="shared" si="21"/>
        <v>627123</v>
      </c>
      <c r="J265" s="96">
        <f t="shared" si="22"/>
        <v>7.328994762697839E-3</v>
      </c>
    </row>
    <row r="266" spans="1:10" ht="38.25">
      <c r="A266" s="90" t="s">
        <v>1249</v>
      </c>
      <c r="B266" s="90" t="s">
        <v>1255</v>
      </c>
      <c r="C266" s="90" t="s">
        <v>78</v>
      </c>
      <c r="D266" s="92" t="s">
        <v>1256</v>
      </c>
      <c r="E266" s="90" t="s">
        <v>27</v>
      </c>
      <c r="F266" s="94">
        <v>100</v>
      </c>
      <c r="G266" s="95">
        <v>4073.5</v>
      </c>
      <c r="H266" s="95">
        <f t="shared" si="20"/>
        <v>5059.6899999999996</v>
      </c>
      <c r="I266" s="95">
        <f t="shared" si="21"/>
        <v>505969</v>
      </c>
      <c r="J266" s="96">
        <f t="shared" si="22"/>
        <v>5.9131050066533412E-3</v>
      </c>
    </row>
    <row r="267" spans="1:10">
      <c r="A267" s="90" t="s">
        <v>1250</v>
      </c>
      <c r="B267" s="90" t="s">
        <v>1258</v>
      </c>
      <c r="C267" s="90" t="s">
        <v>23</v>
      </c>
      <c r="D267" s="92" t="s">
        <v>1259</v>
      </c>
      <c r="E267" s="90" t="s">
        <v>40</v>
      </c>
      <c r="F267" s="94">
        <v>5</v>
      </c>
      <c r="G267" s="95">
        <v>6435.08</v>
      </c>
      <c r="H267" s="95">
        <f t="shared" si="20"/>
        <v>7993.01</v>
      </c>
      <c r="I267" s="95">
        <f t="shared" si="21"/>
        <v>39965.050000000003</v>
      </c>
      <c r="J267" s="96">
        <f t="shared" si="22"/>
        <v>4.6705932032624749E-4</v>
      </c>
    </row>
    <row r="268" spans="1:10" ht="25.5">
      <c r="A268" s="90" t="s">
        <v>1251</v>
      </c>
      <c r="B268" s="90" t="s">
        <v>1261</v>
      </c>
      <c r="C268" s="90" t="s">
        <v>23</v>
      </c>
      <c r="D268" s="92" t="s">
        <v>1262</v>
      </c>
      <c r="E268" s="90" t="s">
        <v>114</v>
      </c>
      <c r="F268" s="94">
        <v>1000</v>
      </c>
      <c r="G268" s="95">
        <v>573.26999999999987</v>
      </c>
      <c r="H268" s="95">
        <f t="shared" si="20"/>
        <v>712.05</v>
      </c>
      <c r="I268" s="95">
        <f t="shared" si="21"/>
        <v>712050</v>
      </c>
      <c r="J268" s="96">
        <f t="shared" si="22"/>
        <v>8.3215106458844543E-3</v>
      </c>
    </row>
    <row r="269" spans="1:10" ht="25.5">
      <c r="A269" s="90" t="s">
        <v>1254</v>
      </c>
      <c r="B269" s="90" t="s">
        <v>1264</v>
      </c>
      <c r="C269" s="90" t="s">
        <v>23</v>
      </c>
      <c r="D269" s="92" t="s">
        <v>1265</v>
      </c>
      <c r="E269" s="90" t="s">
        <v>114</v>
      </c>
      <c r="F269" s="94">
        <v>4000</v>
      </c>
      <c r="G269" s="95">
        <v>589.34999999999991</v>
      </c>
      <c r="H269" s="95">
        <f t="shared" si="20"/>
        <v>732.03</v>
      </c>
      <c r="I269" s="95">
        <f t="shared" si="21"/>
        <v>2928120</v>
      </c>
      <c r="J269" s="96">
        <f t="shared" si="22"/>
        <v>3.4220043188578311E-2</v>
      </c>
    </row>
    <row r="270" spans="1:10" ht="25.5">
      <c r="A270" s="90" t="s">
        <v>1257</v>
      </c>
      <c r="B270" s="90" t="s">
        <v>1267</v>
      </c>
      <c r="C270" s="90" t="s">
        <v>23</v>
      </c>
      <c r="D270" s="92" t="s">
        <v>1268</v>
      </c>
      <c r="E270" s="90" t="s">
        <v>114</v>
      </c>
      <c r="F270" s="94">
        <v>1000</v>
      </c>
      <c r="G270" s="95">
        <v>914.24</v>
      </c>
      <c r="H270" s="95">
        <f t="shared" si="20"/>
        <v>1135.57</v>
      </c>
      <c r="I270" s="95">
        <f t="shared" si="21"/>
        <v>1135570</v>
      </c>
      <c r="J270" s="96">
        <f t="shared" si="22"/>
        <v>1.3271059397720679E-2</v>
      </c>
    </row>
    <row r="271" spans="1:10" ht="25.5">
      <c r="A271" s="90" t="s">
        <v>1260</v>
      </c>
      <c r="B271" s="90" t="s">
        <v>1270</v>
      </c>
      <c r="C271" s="90" t="s">
        <v>23</v>
      </c>
      <c r="D271" s="92" t="s">
        <v>1271</v>
      </c>
      <c r="E271" s="90" t="s">
        <v>114</v>
      </c>
      <c r="F271" s="94">
        <v>1000</v>
      </c>
      <c r="G271" s="95">
        <v>570.29999999999995</v>
      </c>
      <c r="H271" s="95">
        <f t="shared" si="20"/>
        <v>708.36</v>
      </c>
      <c r="I271" s="95">
        <f t="shared" si="21"/>
        <v>708360</v>
      </c>
      <c r="J271" s="96">
        <f t="shared" si="22"/>
        <v>8.2783867440751526E-3</v>
      </c>
    </row>
    <row r="272" spans="1:10" ht="38.25">
      <c r="A272" s="90" t="s">
        <v>1263</v>
      </c>
      <c r="B272" s="90" t="s">
        <v>2024</v>
      </c>
      <c r="C272" s="90" t="s">
        <v>78</v>
      </c>
      <c r="D272" s="92" t="s">
        <v>2025</v>
      </c>
      <c r="E272" s="90" t="s">
        <v>114</v>
      </c>
      <c r="F272" s="94">
        <v>4500</v>
      </c>
      <c r="G272" s="95">
        <v>912.2</v>
      </c>
      <c r="H272" s="95">
        <f t="shared" si="20"/>
        <v>1133.04</v>
      </c>
      <c r="I272" s="95">
        <f t="shared" si="21"/>
        <v>5098680</v>
      </c>
      <c r="J272" s="96">
        <f t="shared" si="22"/>
        <v>5.9586714275624113E-2</v>
      </c>
    </row>
    <row r="273" spans="1:10" ht="38.25">
      <c r="A273" s="90" t="s">
        <v>1266</v>
      </c>
      <c r="B273" s="90" t="s">
        <v>2026</v>
      </c>
      <c r="C273" s="90" t="s">
        <v>78</v>
      </c>
      <c r="D273" s="92" t="s">
        <v>2027</v>
      </c>
      <c r="E273" s="90" t="s">
        <v>20</v>
      </c>
      <c r="F273" s="94">
        <v>5000</v>
      </c>
      <c r="G273" s="95">
        <v>62.11</v>
      </c>
      <c r="H273" s="95">
        <f t="shared" si="20"/>
        <v>77.14</v>
      </c>
      <c r="I273" s="95">
        <f t="shared" si="21"/>
        <v>385700</v>
      </c>
      <c r="J273" s="96">
        <f t="shared" si="22"/>
        <v>4.5075579750265202E-3</v>
      </c>
    </row>
    <row r="274" spans="1:10">
      <c r="A274" s="90" t="s">
        <v>1269</v>
      </c>
      <c r="B274" s="90" t="s">
        <v>157</v>
      </c>
      <c r="C274" s="90" t="s">
        <v>23</v>
      </c>
      <c r="D274" s="92" t="s">
        <v>2028</v>
      </c>
      <c r="E274" s="90" t="s">
        <v>159</v>
      </c>
      <c r="F274" s="94">
        <v>1440000</v>
      </c>
      <c r="G274" s="95">
        <v>0.97</v>
      </c>
      <c r="H274" s="95">
        <f t="shared" si="20"/>
        <v>1.2</v>
      </c>
      <c r="I274" s="95">
        <f t="shared" si="21"/>
        <v>1728000</v>
      </c>
      <c r="J274" s="96">
        <f t="shared" si="22"/>
        <v>2.0194607676551277E-2</v>
      </c>
    </row>
    <row r="275" spans="1:10">
      <c r="A275" s="89" t="s">
        <v>248</v>
      </c>
      <c r="B275" s="89"/>
      <c r="C275" s="89"/>
      <c r="D275" s="91" t="s">
        <v>1272</v>
      </c>
      <c r="E275" s="91"/>
      <c r="F275" s="97"/>
      <c r="G275" s="98"/>
      <c r="H275" s="98"/>
      <c r="I275" s="99">
        <f>SUBTOTAL(9,I276:I283)</f>
        <v>622616.5</v>
      </c>
      <c r="J275" s="100">
        <f>I275/$I$7</f>
        <v>7.2763286750274813E-3</v>
      </c>
    </row>
    <row r="276" spans="1:10" ht="25.5">
      <c r="A276" s="90" t="s">
        <v>250</v>
      </c>
      <c r="B276" s="90" t="s">
        <v>1273</v>
      </c>
      <c r="C276" s="90" t="s">
        <v>23</v>
      </c>
      <c r="D276" s="92" t="s">
        <v>1274</v>
      </c>
      <c r="E276" s="90" t="s">
        <v>20</v>
      </c>
      <c r="F276" s="94">
        <v>500</v>
      </c>
      <c r="G276" s="95">
        <v>98.43</v>
      </c>
      <c r="H276" s="95">
        <f t="shared" ref="H276:H283" si="23">TRUNC(G276 * (1 + 24.21 / 100), 2)</f>
        <v>122.25</v>
      </c>
      <c r="I276" s="95">
        <f t="shared" ref="I276:I283" si="24">ROUND(F276 * H276, 2)</f>
        <v>61125</v>
      </c>
      <c r="J276" s="96">
        <f t="shared" ref="J276:J283" si="25">I276/$I$7</f>
        <v>7.1434918647522965E-4</v>
      </c>
    </row>
    <row r="277" spans="1:10" ht="25.5">
      <c r="A277" s="90" t="s">
        <v>253</v>
      </c>
      <c r="B277" s="90" t="s">
        <v>834</v>
      </c>
      <c r="C277" s="90" t="s">
        <v>78</v>
      </c>
      <c r="D277" s="92" t="s">
        <v>835</v>
      </c>
      <c r="E277" s="90" t="s">
        <v>203</v>
      </c>
      <c r="F277" s="94">
        <v>10000</v>
      </c>
      <c r="G277" s="95">
        <v>14.01</v>
      </c>
      <c r="H277" s="95">
        <f t="shared" si="23"/>
        <v>17.399999999999999</v>
      </c>
      <c r="I277" s="95">
        <f t="shared" si="24"/>
        <v>174000</v>
      </c>
      <c r="J277" s="96">
        <f t="shared" si="25"/>
        <v>2.033484800763844E-3</v>
      </c>
    </row>
    <row r="278" spans="1:10" ht="25.5">
      <c r="A278" s="90" t="s">
        <v>1275</v>
      </c>
      <c r="B278" s="90" t="s">
        <v>1276</v>
      </c>
      <c r="C278" s="90" t="s">
        <v>78</v>
      </c>
      <c r="D278" s="92" t="s">
        <v>1277</v>
      </c>
      <c r="E278" s="90" t="s">
        <v>203</v>
      </c>
      <c r="F278" s="94">
        <v>5000</v>
      </c>
      <c r="G278" s="95">
        <v>12.96</v>
      </c>
      <c r="H278" s="95">
        <f t="shared" si="23"/>
        <v>16.09</v>
      </c>
      <c r="I278" s="95">
        <f t="shared" si="24"/>
        <v>80450</v>
      </c>
      <c r="J278" s="96">
        <f t="shared" si="25"/>
        <v>9.4019455299684622E-4</v>
      </c>
    </row>
    <row r="279" spans="1:10">
      <c r="A279" s="90" t="s">
        <v>1278</v>
      </c>
      <c r="B279" s="90" t="s">
        <v>836</v>
      </c>
      <c r="C279" s="90" t="s">
        <v>78</v>
      </c>
      <c r="D279" s="92" t="s">
        <v>837</v>
      </c>
      <c r="E279" s="90" t="s">
        <v>203</v>
      </c>
      <c r="F279" s="94">
        <v>2000</v>
      </c>
      <c r="G279" s="95">
        <v>13.74</v>
      </c>
      <c r="H279" s="95">
        <f t="shared" si="23"/>
        <v>17.059999999999999</v>
      </c>
      <c r="I279" s="95">
        <f t="shared" si="24"/>
        <v>34120</v>
      </c>
      <c r="J279" s="96">
        <f t="shared" si="25"/>
        <v>3.9875000805782959E-4</v>
      </c>
    </row>
    <row r="280" spans="1:10" ht="38.25">
      <c r="A280" s="90" t="s">
        <v>1279</v>
      </c>
      <c r="B280" s="90" t="s">
        <v>1280</v>
      </c>
      <c r="C280" s="90" t="s">
        <v>23</v>
      </c>
      <c r="D280" s="92" t="s">
        <v>1281</v>
      </c>
      <c r="E280" s="90" t="s">
        <v>114</v>
      </c>
      <c r="F280" s="94">
        <v>50</v>
      </c>
      <c r="G280" s="95">
        <v>684.08</v>
      </c>
      <c r="H280" s="95">
        <f t="shared" si="23"/>
        <v>849.69</v>
      </c>
      <c r="I280" s="95">
        <f t="shared" si="24"/>
        <v>42484.5</v>
      </c>
      <c r="J280" s="96">
        <f t="shared" si="25"/>
        <v>4.9650336217270993E-4</v>
      </c>
    </row>
    <row r="281" spans="1:10" ht="38.25">
      <c r="A281" s="90" t="s">
        <v>1282</v>
      </c>
      <c r="B281" s="90" t="s">
        <v>1283</v>
      </c>
      <c r="C281" s="90" t="s">
        <v>23</v>
      </c>
      <c r="D281" s="92" t="s">
        <v>1284</v>
      </c>
      <c r="E281" s="90" t="s">
        <v>114</v>
      </c>
      <c r="F281" s="94">
        <v>100</v>
      </c>
      <c r="G281" s="95">
        <v>636.15</v>
      </c>
      <c r="H281" s="95">
        <f t="shared" si="23"/>
        <v>790.16</v>
      </c>
      <c r="I281" s="95">
        <f t="shared" si="24"/>
        <v>79016</v>
      </c>
      <c r="J281" s="96">
        <f t="shared" si="25"/>
        <v>9.2343583343193036E-4</v>
      </c>
    </row>
    <row r="282" spans="1:10" ht="38.25">
      <c r="A282" s="90" t="s">
        <v>1285</v>
      </c>
      <c r="B282" s="90" t="s">
        <v>1286</v>
      </c>
      <c r="C282" s="90" t="s">
        <v>23</v>
      </c>
      <c r="D282" s="92" t="s">
        <v>1287</v>
      </c>
      <c r="E282" s="90" t="s">
        <v>114</v>
      </c>
      <c r="F282" s="94">
        <v>100</v>
      </c>
      <c r="G282" s="95">
        <v>716.02</v>
      </c>
      <c r="H282" s="95">
        <f t="shared" si="23"/>
        <v>889.36</v>
      </c>
      <c r="I282" s="95">
        <f t="shared" si="24"/>
        <v>88936</v>
      </c>
      <c r="J282" s="96">
        <f t="shared" si="25"/>
        <v>1.039367840463984E-3</v>
      </c>
    </row>
    <row r="283" spans="1:10">
      <c r="A283" s="90" t="s">
        <v>2004</v>
      </c>
      <c r="B283" s="90" t="s">
        <v>555</v>
      </c>
      <c r="C283" s="90" t="s">
        <v>23</v>
      </c>
      <c r="D283" s="92" t="s">
        <v>556</v>
      </c>
      <c r="E283" s="90" t="s">
        <v>114</v>
      </c>
      <c r="F283" s="94">
        <v>100</v>
      </c>
      <c r="G283" s="95">
        <v>503.06</v>
      </c>
      <c r="H283" s="95">
        <f t="shared" si="23"/>
        <v>624.85</v>
      </c>
      <c r="I283" s="95">
        <f t="shared" si="24"/>
        <v>62485</v>
      </c>
      <c r="J283" s="96">
        <f t="shared" si="25"/>
        <v>7.302430906651079E-4</v>
      </c>
    </row>
    <row r="284" spans="1:10">
      <c r="A284" s="89" t="s">
        <v>254</v>
      </c>
      <c r="B284" s="89"/>
      <c r="C284" s="89"/>
      <c r="D284" s="91" t="s">
        <v>1288</v>
      </c>
      <c r="E284" s="91"/>
      <c r="F284" s="97"/>
      <c r="G284" s="98"/>
      <c r="H284" s="98"/>
      <c r="I284" s="99">
        <f>SUBTOTAL(9,I285:I286)</f>
        <v>34376.400000000001</v>
      </c>
      <c r="J284" s="100">
        <f>I284/$I$7</f>
        <v>4.0174647646539196E-4</v>
      </c>
    </row>
    <row r="285" spans="1:10" ht="25.5">
      <c r="A285" s="90" t="s">
        <v>256</v>
      </c>
      <c r="B285" s="90" t="s">
        <v>1289</v>
      </c>
      <c r="C285" s="90" t="s">
        <v>23</v>
      </c>
      <c r="D285" s="92" t="s">
        <v>1290</v>
      </c>
      <c r="E285" s="90" t="s">
        <v>27</v>
      </c>
      <c r="F285" s="94">
        <v>120</v>
      </c>
      <c r="G285" s="95">
        <v>55.010000000000005</v>
      </c>
      <c r="H285" s="95">
        <f>TRUNC(G285 * (1 + 24.21 / 100), 2)</f>
        <v>68.319999999999993</v>
      </c>
      <c r="I285" s="95">
        <f>ROUND(F285 * H285, 2)</f>
        <v>8198.4</v>
      </c>
      <c r="J285" s="96">
        <f t="shared" ref="J285:J286" si="26">I285/$I$7</f>
        <v>9.5812194198748835E-5</v>
      </c>
    </row>
    <row r="286" spans="1:10" ht="25.5">
      <c r="A286" s="90" t="s">
        <v>1291</v>
      </c>
      <c r="B286" s="90" t="s">
        <v>1292</v>
      </c>
      <c r="C286" s="90" t="s">
        <v>23</v>
      </c>
      <c r="D286" s="92" t="s">
        <v>1293</v>
      </c>
      <c r="E286" s="90" t="s">
        <v>27</v>
      </c>
      <c r="F286" s="94">
        <v>200</v>
      </c>
      <c r="G286" s="95">
        <v>105.38</v>
      </c>
      <c r="H286" s="95">
        <f>TRUNC(G286 * (1 + 24.21 / 100), 2)</f>
        <v>130.88999999999999</v>
      </c>
      <c r="I286" s="95">
        <f>ROUND(F286 * H286, 2)</f>
        <v>26178</v>
      </c>
      <c r="J286" s="96">
        <f t="shared" si="26"/>
        <v>3.0593428226664311E-4</v>
      </c>
    </row>
    <row r="287" spans="1:10">
      <c r="A287" s="89" t="s">
        <v>1294</v>
      </c>
      <c r="B287" s="89"/>
      <c r="C287" s="89"/>
      <c r="D287" s="91" t="s">
        <v>1295</v>
      </c>
      <c r="E287" s="91"/>
      <c r="F287" s="97"/>
      <c r="G287" s="98"/>
      <c r="H287" s="98"/>
      <c r="I287" s="99">
        <f>SUBTOTAL(9,I288)</f>
        <v>237588</v>
      </c>
      <c r="J287" s="100">
        <f>I287/$I$7</f>
        <v>2.7766183151947134E-3</v>
      </c>
    </row>
    <row r="288" spans="1:10" ht="69.75" customHeight="1">
      <c r="A288" s="90" t="s">
        <v>1296</v>
      </c>
      <c r="B288" s="90" t="s">
        <v>1297</v>
      </c>
      <c r="C288" s="90" t="s">
        <v>105</v>
      </c>
      <c r="D288" s="92" t="s">
        <v>1298</v>
      </c>
      <c r="E288" s="90" t="s">
        <v>27</v>
      </c>
      <c r="F288" s="94">
        <v>400</v>
      </c>
      <c r="G288" s="95">
        <v>478.20000000000005</v>
      </c>
      <c r="H288" s="95">
        <f>TRUNC(G288 * (1 + 24.21 / 100), 2)</f>
        <v>593.97</v>
      </c>
      <c r="I288" s="95">
        <f>ROUND(F288 * H288, 2)</f>
        <v>237588</v>
      </c>
      <c r="J288" s="96">
        <f>I288/$I$7</f>
        <v>2.7766183151947134E-3</v>
      </c>
    </row>
    <row r="289" spans="1:10">
      <c r="A289" s="89" t="s">
        <v>1299</v>
      </c>
      <c r="B289" s="89"/>
      <c r="C289" s="89"/>
      <c r="D289" s="91" t="s">
        <v>1300</v>
      </c>
      <c r="E289" s="91"/>
      <c r="F289" s="97"/>
      <c r="G289" s="98"/>
      <c r="H289" s="98"/>
      <c r="I289" s="99">
        <f>SUBTOTAL(9,I290:I291)</f>
        <v>99920</v>
      </c>
      <c r="J289" s="100">
        <f>I289/$I$7</f>
        <v>1.167734490185766E-3</v>
      </c>
    </row>
    <row r="290" spans="1:10" ht="25.5">
      <c r="A290" s="90" t="s">
        <v>1301</v>
      </c>
      <c r="B290" s="90" t="s">
        <v>1302</v>
      </c>
      <c r="C290" s="90" t="s">
        <v>23</v>
      </c>
      <c r="D290" s="92" t="s">
        <v>1303</v>
      </c>
      <c r="E290" s="90" t="s">
        <v>20</v>
      </c>
      <c r="F290" s="94">
        <v>2000</v>
      </c>
      <c r="G290" s="95">
        <v>7.52</v>
      </c>
      <c r="H290" s="95">
        <f>TRUNC(G290 * (1 + 24.21 / 100), 2)</f>
        <v>9.34</v>
      </c>
      <c r="I290" s="95">
        <f>ROUND(F290 * H290, 2)</f>
        <v>18680</v>
      </c>
      <c r="J290" s="96">
        <f t="shared" ref="J290:J291" si="27">I290/$I$7</f>
        <v>2.1830744872568163E-4</v>
      </c>
    </row>
    <row r="291" spans="1:10" ht="25.5">
      <c r="A291" s="90" t="s">
        <v>1304</v>
      </c>
      <c r="B291" s="90" t="s">
        <v>1305</v>
      </c>
      <c r="C291" s="90" t="s">
        <v>23</v>
      </c>
      <c r="D291" s="92" t="s">
        <v>1306</v>
      </c>
      <c r="E291" s="90" t="s">
        <v>20</v>
      </c>
      <c r="F291" s="94">
        <v>2000</v>
      </c>
      <c r="G291" s="95">
        <v>32.71</v>
      </c>
      <c r="H291" s="95">
        <f>TRUNC(G291 * (1 + 24.21 / 100), 2)</f>
        <v>40.619999999999997</v>
      </c>
      <c r="I291" s="95">
        <f>ROUND(F291 * H291, 2)</f>
        <v>81240</v>
      </c>
      <c r="J291" s="96">
        <f t="shared" si="27"/>
        <v>9.4942704146008436E-4</v>
      </c>
    </row>
    <row r="292" spans="1:10">
      <c r="A292" s="89" t="s">
        <v>1307</v>
      </c>
      <c r="B292" s="89"/>
      <c r="C292" s="89"/>
      <c r="D292" s="91" t="s">
        <v>1308</v>
      </c>
      <c r="E292" s="91"/>
      <c r="F292" s="97"/>
      <c r="G292" s="98"/>
      <c r="H292" s="98"/>
      <c r="I292" s="99">
        <f>SUBTOTAL(9,I293:I294)</f>
        <v>8232</v>
      </c>
      <c r="J292" s="100">
        <f>I292/$I$7</f>
        <v>9.6204867125792884E-5</v>
      </c>
    </row>
    <row r="293" spans="1:10" ht="25.5">
      <c r="A293" s="90" t="s">
        <v>1309</v>
      </c>
      <c r="B293" s="90" t="s">
        <v>1310</v>
      </c>
      <c r="C293" s="90" t="s">
        <v>23</v>
      </c>
      <c r="D293" s="92" t="s">
        <v>1311</v>
      </c>
      <c r="E293" s="90" t="s">
        <v>20</v>
      </c>
      <c r="F293" s="94">
        <v>20</v>
      </c>
      <c r="G293" s="95">
        <v>79.989999999999995</v>
      </c>
      <c r="H293" s="95">
        <f>TRUNC(G293 * (1 + 24.21 / 100), 2)</f>
        <v>99.35</v>
      </c>
      <c r="I293" s="95">
        <f>ROUND(F293 * H293, 2)</f>
        <v>1987</v>
      </c>
      <c r="J293" s="96">
        <f t="shared" ref="J293:J294" si="28">I293/$I$7</f>
        <v>2.3221461489182514E-5</v>
      </c>
    </row>
    <row r="294" spans="1:10" ht="25.5">
      <c r="A294" s="90" t="s">
        <v>1312</v>
      </c>
      <c r="B294" s="90" t="s">
        <v>1313</v>
      </c>
      <c r="C294" s="90" t="s">
        <v>23</v>
      </c>
      <c r="D294" s="92" t="s">
        <v>1314</v>
      </c>
      <c r="E294" s="90" t="s">
        <v>20</v>
      </c>
      <c r="F294" s="94">
        <v>50</v>
      </c>
      <c r="G294" s="95">
        <v>100.56</v>
      </c>
      <c r="H294" s="95">
        <f>TRUNC(G294 * (1 + 24.21 / 100), 2)</f>
        <v>124.9</v>
      </c>
      <c r="I294" s="95">
        <f>ROUND(F294 * H294, 2)</f>
        <v>6245</v>
      </c>
      <c r="J294" s="96">
        <f t="shared" si="28"/>
        <v>7.2983405636610377E-5</v>
      </c>
    </row>
    <row r="295" spans="1:10">
      <c r="A295" s="89" t="s">
        <v>1315</v>
      </c>
      <c r="B295" s="89"/>
      <c r="C295" s="89"/>
      <c r="D295" s="91" t="s">
        <v>182</v>
      </c>
      <c r="E295" s="91"/>
      <c r="F295" s="97"/>
      <c r="G295" s="98"/>
      <c r="H295" s="98"/>
      <c r="I295" s="99">
        <f>SUBTOTAL(9,I296:I310)</f>
        <v>18271610</v>
      </c>
      <c r="J295" s="100">
        <f>I295/$I$7</f>
        <v>0.21353471965795778</v>
      </c>
    </row>
    <row r="296" spans="1:10">
      <c r="A296" s="90" t="s">
        <v>1316</v>
      </c>
      <c r="B296" s="90" t="s">
        <v>184</v>
      </c>
      <c r="C296" s="90" t="s">
        <v>23</v>
      </c>
      <c r="D296" s="92" t="s">
        <v>185</v>
      </c>
      <c r="E296" s="90" t="s">
        <v>20</v>
      </c>
      <c r="F296" s="94">
        <v>100000</v>
      </c>
      <c r="G296" s="95">
        <v>2.4899999999999998</v>
      </c>
      <c r="H296" s="95">
        <f t="shared" ref="H296:H310" si="29">TRUNC(G296 * (1 + 24.21 / 100), 2)</f>
        <v>3.09</v>
      </c>
      <c r="I296" s="95">
        <f t="shared" ref="I296:I310" si="30">ROUND(F296 * H296, 2)</f>
        <v>309000</v>
      </c>
      <c r="J296" s="96">
        <f t="shared" ref="J296:J310" si="31">I296/$I$7</f>
        <v>3.6111885254944123E-3</v>
      </c>
    </row>
    <row r="297" spans="1:10" ht="25.5">
      <c r="A297" s="90" t="s">
        <v>1317</v>
      </c>
      <c r="B297" s="90" t="s">
        <v>1318</v>
      </c>
      <c r="C297" s="90" t="s">
        <v>23</v>
      </c>
      <c r="D297" s="92" t="s">
        <v>1319</v>
      </c>
      <c r="E297" s="90" t="s">
        <v>114</v>
      </c>
      <c r="F297" s="94">
        <v>5000</v>
      </c>
      <c r="G297" s="95">
        <v>15.120000000000001</v>
      </c>
      <c r="H297" s="95">
        <f t="shared" si="29"/>
        <v>18.78</v>
      </c>
      <c r="I297" s="95">
        <f t="shared" si="30"/>
        <v>93900</v>
      </c>
      <c r="J297" s="96">
        <f t="shared" si="31"/>
        <v>1.0973805907570399E-3</v>
      </c>
    </row>
    <row r="298" spans="1:10" ht="25.5">
      <c r="A298" s="90" t="s">
        <v>1320</v>
      </c>
      <c r="B298" s="90" t="s">
        <v>1321</v>
      </c>
      <c r="C298" s="90" t="s">
        <v>78</v>
      </c>
      <c r="D298" s="92" t="s">
        <v>187</v>
      </c>
      <c r="E298" s="90" t="s">
        <v>114</v>
      </c>
      <c r="F298" s="94">
        <v>20000</v>
      </c>
      <c r="G298" s="95">
        <v>149.66999999999999</v>
      </c>
      <c r="H298" s="95">
        <f t="shared" si="29"/>
        <v>185.9</v>
      </c>
      <c r="I298" s="95">
        <f t="shared" si="30"/>
        <v>3718000</v>
      </c>
      <c r="J298" s="96">
        <f t="shared" si="31"/>
        <v>4.3451129248505582E-2</v>
      </c>
    </row>
    <row r="299" spans="1:10" ht="25.5">
      <c r="A299" s="90" t="s">
        <v>1322</v>
      </c>
      <c r="B299" s="90" t="s">
        <v>1323</v>
      </c>
      <c r="C299" s="90" t="s">
        <v>78</v>
      </c>
      <c r="D299" s="92" t="s">
        <v>189</v>
      </c>
      <c r="E299" s="90" t="s">
        <v>114</v>
      </c>
      <c r="F299" s="94">
        <v>20000</v>
      </c>
      <c r="G299" s="95">
        <v>155.78</v>
      </c>
      <c r="H299" s="95">
        <f t="shared" si="29"/>
        <v>193.49</v>
      </c>
      <c r="I299" s="95">
        <f t="shared" si="30"/>
        <v>3869800</v>
      </c>
      <c r="J299" s="96">
        <f t="shared" si="31"/>
        <v>4.5225169436758174E-2</v>
      </c>
    </row>
    <row r="300" spans="1:10" ht="38.25">
      <c r="A300" s="90" t="s">
        <v>1324</v>
      </c>
      <c r="B300" s="90" t="s">
        <v>1325</v>
      </c>
      <c r="C300" s="90" t="s">
        <v>78</v>
      </c>
      <c r="D300" s="92" t="s">
        <v>1326</v>
      </c>
      <c r="E300" s="90" t="s">
        <v>114</v>
      </c>
      <c r="F300" s="94">
        <v>1000</v>
      </c>
      <c r="G300" s="95">
        <v>233.45999999999998</v>
      </c>
      <c r="H300" s="95">
        <f t="shared" si="29"/>
        <v>289.98</v>
      </c>
      <c r="I300" s="95">
        <f t="shared" si="30"/>
        <v>289980</v>
      </c>
      <c r="J300" s="96">
        <f t="shared" si="31"/>
        <v>3.388907600721261E-3</v>
      </c>
    </row>
    <row r="301" spans="1:10" ht="25.5">
      <c r="A301" s="90" t="s">
        <v>1327</v>
      </c>
      <c r="B301" s="90" t="s">
        <v>1328</v>
      </c>
      <c r="C301" s="90" t="s">
        <v>78</v>
      </c>
      <c r="D301" s="92" t="s">
        <v>1329</v>
      </c>
      <c r="E301" s="90" t="s">
        <v>114</v>
      </c>
      <c r="F301" s="94">
        <v>1000</v>
      </c>
      <c r="G301" s="95">
        <v>156.09</v>
      </c>
      <c r="H301" s="95">
        <f t="shared" si="29"/>
        <v>193.87</v>
      </c>
      <c r="I301" s="95">
        <f t="shared" si="30"/>
        <v>193870</v>
      </c>
      <c r="J301" s="96">
        <f t="shared" si="31"/>
        <v>2.2656994156556691E-3</v>
      </c>
    </row>
    <row r="302" spans="1:10">
      <c r="A302" s="90" t="s">
        <v>1330</v>
      </c>
      <c r="B302" s="90" t="s">
        <v>157</v>
      </c>
      <c r="C302" s="90" t="s">
        <v>23</v>
      </c>
      <c r="D302" s="92" t="s">
        <v>158</v>
      </c>
      <c r="E302" s="90" t="s">
        <v>159</v>
      </c>
      <c r="F302" s="94">
        <v>1800000</v>
      </c>
      <c r="G302" s="95">
        <v>0.97</v>
      </c>
      <c r="H302" s="95">
        <f t="shared" si="29"/>
        <v>1.2</v>
      </c>
      <c r="I302" s="95">
        <f t="shared" si="30"/>
        <v>2160000</v>
      </c>
      <c r="J302" s="96">
        <f t="shared" si="31"/>
        <v>2.5243259595689096E-2</v>
      </c>
    </row>
    <row r="303" spans="1:10" ht="25.5">
      <c r="A303" s="90" t="s">
        <v>1331</v>
      </c>
      <c r="B303" s="90" t="s">
        <v>1332</v>
      </c>
      <c r="C303" s="90" t="s">
        <v>78</v>
      </c>
      <c r="D303" s="92" t="s">
        <v>1333</v>
      </c>
      <c r="E303" s="90" t="s">
        <v>20</v>
      </c>
      <c r="F303" s="94">
        <v>25000</v>
      </c>
      <c r="G303" s="95">
        <v>3.89</v>
      </c>
      <c r="H303" s="95">
        <f t="shared" si="29"/>
        <v>4.83</v>
      </c>
      <c r="I303" s="95">
        <f t="shared" si="30"/>
        <v>120750</v>
      </c>
      <c r="J303" s="96">
        <f t="shared" si="31"/>
        <v>1.411168331564564E-3</v>
      </c>
    </row>
    <row r="304" spans="1:10">
      <c r="A304" s="90" t="s">
        <v>1334</v>
      </c>
      <c r="B304" s="90" t="s">
        <v>193</v>
      </c>
      <c r="C304" s="90" t="s">
        <v>23</v>
      </c>
      <c r="D304" s="92" t="s">
        <v>194</v>
      </c>
      <c r="E304" s="90" t="s">
        <v>20</v>
      </c>
      <c r="F304" s="94">
        <v>25000</v>
      </c>
      <c r="G304" s="95">
        <v>2.3200000000000003</v>
      </c>
      <c r="H304" s="95">
        <f t="shared" si="29"/>
        <v>2.88</v>
      </c>
      <c r="I304" s="95">
        <f t="shared" si="30"/>
        <v>72000</v>
      </c>
      <c r="J304" s="96">
        <f t="shared" si="31"/>
        <v>8.4144198652296982E-4</v>
      </c>
    </row>
    <row r="305" spans="1:10">
      <c r="A305" s="90" t="s">
        <v>1335</v>
      </c>
      <c r="B305" s="90" t="s">
        <v>157</v>
      </c>
      <c r="C305" s="90" t="s">
        <v>23</v>
      </c>
      <c r="D305" s="92" t="s">
        <v>158</v>
      </c>
      <c r="E305" s="90" t="s">
        <v>159</v>
      </c>
      <c r="F305" s="94">
        <v>100000</v>
      </c>
      <c r="G305" s="95">
        <v>0.97</v>
      </c>
      <c r="H305" s="95">
        <f t="shared" si="29"/>
        <v>1.2</v>
      </c>
      <c r="I305" s="95">
        <f t="shared" si="30"/>
        <v>120000</v>
      </c>
      <c r="J305" s="96">
        <f t="shared" si="31"/>
        <v>1.4024033108716164E-3</v>
      </c>
    </row>
    <row r="306" spans="1:10" ht="25.5">
      <c r="A306" s="90" t="s">
        <v>1336</v>
      </c>
      <c r="B306" s="90" t="s">
        <v>104</v>
      </c>
      <c r="C306" s="90" t="s">
        <v>105</v>
      </c>
      <c r="D306" s="92" t="s">
        <v>106</v>
      </c>
      <c r="E306" s="90" t="s">
        <v>20</v>
      </c>
      <c r="F306" s="94">
        <v>40000</v>
      </c>
      <c r="G306" s="95">
        <v>7.1000000000000005</v>
      </c>
      <c r="H306" s="95">
        <f t="shared" si="29"/>
        <v>8.81</v>
      </c>
      <c r="I306" s="95">
        <f t="shared" si="30"/>
        <v>352400</v>
      </c>
      <c r="J306" s="96">
        <f t="shared" si="31"/>
        <v>4.118391056259647E-3</v>
      </c>
    </row>
    <row r="307" spans="1:10">
      <c r="A307" s="90" t="s">
        <v>1337</v>
      </c>
      <c r="B307" s="90" t="s">
        <v>157</v>
      </c>
      <c r="C307" s="90" t="s">
        <v>23</v>
      </c>
      <c r="D307" s="92" t="s">
        <v>158</v>
      </c>
      <c r="E307" s="90" t="s">
        <v>159</v>
      </c>
      <c r="F307" s="94">
        <v>100000</v>
      </c>
      <c r="G307" s="95">
        <v>0.97</v>
      </c>
      <c r="H307" s="95">
        <f t="shared" si="29"/>
        <v>1.2</v>
      </c>
      <c r="I307" s="95">
        <f t="shared" si="30"/>
        <v>120000</v>
      </c>
      <c r="J307" s="96">
        <f t="shared" si="31"/>
        <v>1.4024033108716164E-3</v>
      </c>
    </row>
    <row r="308" spans="1:10" ht="63.75">
      <c r="A308" s="90" t="s">
        <v>1338</v>
      </c>
      <c r="B308" s="90" t="s">
        <v>1340</v>
      </c>
      <c r="C308" s="90" t="s">
        <v>78</v>
      </c>
      <c r="D308" s="92" t="s">
        <v>1341</v>
      </c>
      <c r="E308" s="90" t="s">
        <v>149</v>
      </c>
      <c r="F308" s="94">
        <v>8000</v>
      </c>
      <c r="G308" s="95">
        <v>655.95999999999992</v>
      </c>
      <c r="H308" s="95">
        <f t="shared" si="29"/>
        <v>814.76</v>
      </c>
      <c r="I308" s="95">
        <f t="shared" si="30"/>
        <v>6518080</v>
      </c>
      <c r="J308" s="96">
        <f t="shared" si="31"/>
        <v>7.6174808104383873E-2</v>
      </c>
    </row>
    <row r="309" spans="1:10" ht="25.5">
      <c r="A309" s="90" t="s">
        <v>1339</v>
      </c>
      <c r="B309" s="90" t="s">
        <v>1343</v>
      </c>
      <c r="C309" s="90" t="s">
        <v>23</v>
      </c>
      <c r="D309" s="92" t="s">
        <v>1344</v>
      </c>
      <c r="E309" s="90" t="s">
        <v>20</v>
      </c>
      <c r="F309" s="94">
        <v>1000</v>
      </c>
      <c r="G309" s="95">
        <v>97.72</v>
      </c>
      <c r="H309" s="95">
        <f t="shared" si="29"/>
        <v>121.37</v>
      </c>
      <c r="I309" s="95">
        <f t="shared" si="30"/>
        <v>121370</v>
      </c>
      <c r="J309" s="96">
        <f t="shared" si="31"/>
        <v>1.4184140820040674E-3</v>
      </c>
    </row>
    <row r="310" spans="1:10" ht="25.5">
      <c r="A310" s="90" t="s">
        <v>1342</v>
      </c>
      <c r="B310" s="90" t="s">
        <v>1345</v>
      </c>
      <c r="C310" s="90" t="s">
        <v>23</v>
      </c>
      <c r="D310" s="92" t="s">
        <v>1346</v>
      </c>
      <c r="E310" s="90" t="s">
        <v>20</v>
      </c>
      <c r="F310" s="94">
        <v>2000</v>
      </c>
      <c r="G310" s="95">
        <v>85.53</v>
      </c>
      <c r="H310" s="95">
        <f t="shared" si="29"/>
        <v>106.23</v>
      </c>
      <c r="I310" s="95">
        <f t="shared" si="30"/>
        <v>212460</v>
      </c>
      <c r="J310" s="96">
        <f t="shared" si="31"/>
        <v>2.4829550618981969E-3</v>
      </c>
    </row>
    <row r="311" spans="1:10">
      <c r="A311" s="89" t="s">
        <v>1347</v>
      </c>
      <c r="B311" s="89"/>
      <c r="C311" s="89"/>
      <c r="D311" s="91" t="s">
        <v>1348</v>
      </c>
      <c r="E311" s="91"/>
      <c r="F311" s="97"/>
      <c r="G311" s="98"/>
      <c r="H311" s="98"/>
      <c r="I311" s="99">
        <f>SUBTOTAL(9,I312:I330)</f>
        <v>5067027.4000000004</v>
      </c>
      <c r="J311" s="100">
        <f>I311/$I$7</f>
        <v>5.9216800016976656E-2</v>
      </c>
    </row>
    <row r="312" spans="1:10" ht="25.5">
      <c r="A312" s="90" t="s">
        <v>1349</v>
      </c>
      <c r="B312" s="90" t="s">
        <v>1350</v>
      </c>
      <c r="C312" s="90" t="s">
        <v>23</v>
      </c>
      <c r="D312" s="92" t="s">
        <v>554</v>
      </c>
      <c r="E312" s="90" t="s">
        <v>27</v>
      </c>
      <c r="F312" s="94">
        <v>8000</v>
      </c>
      <c r="G312" s="95">
        <v>43.65</v>
      </c>
      <c r="H312" s="95">
        <f t="shared" ref="H312:H330" si="32">TRUNC(G312 * (1 + 24.21 / 100), 2)</f>
        <v>54.21</v>
      </c>
      <c r="I312" s="95">
        <f t="shared" ref="I312:I330" si="33">ROUND(F312 * H312, 2)</f>
        <v>433680</v>
      </c>
      <c r="J312" s="96">
        <f t="shared" ref="J312:J330" si="34">I312/$I$7</f>
        <v>5.0682855654900216E-3</v>
      </c>
    </row>
    <row r="313" spans="1:10" ht="25.5">
      <c r="A313" s="90" t="s">
        <v>1351</v>
      </c>
      <c r="B313" s="90" t="s">
        <v>1352</v>
      </c>
      <c r="C313" s="90" t="s">
        <v>23</v>
      </c>
      <c r="D313" s="92" t="s">
        <v>1353</v>
      </c>
      <c r="E313" s="90" t="s">
        <v>27</v>
      </c>
      <c r="F313" s="94">
        <v>200</v>
      </c>
      <c r="G313" s="95">
        <v>31.36</v>
      </c>
      <c r="H313" s="95">
        <f t="shared" si="32"/>
        <v>38.950000000000003</v>
      </c>
      <c r="I313" s="95">
        <f t="shared" si="33"/>
        <v>7790</v>
      </c>
      <c r="J313" s="96">
        <f t="shared" si="34"/>
        <v>9.1039348264082429E-5</v>
      </c>
    </row>
    <row r="314" spans="1:10" ht="25.5">
      <c r="A314" s="90" t="s">
        <v>1354</v>
      </c>
      <c r="B314" s="90" t="s">
        <v>1355</v>
      </c>
      <c r="C314" s="90" t="s">
        <v>23</v>
      </c>
      <c r="D314" s="92" t="s">
        <v>1356</v>
      </c>
      <c r="E314" s="90" t="s">
        <v>27</v>
      </c>
      <c r="F314" s="94">
        <v>1000</v>
      </c>
      <c r="G314" s="95">
        <v>42.690000000000005</v>
      </c>
      <c r="H314" s="95">
        <f t="shared" si="32"/>
        <v>53.02</v>
      </c>
      <c r="I314" s="95">
        <f t="shared" si="33"/>
        <v>53020</v>
      </c>
      <c r="J314" s="96">
        <f t="shared" si="34"/>
        <v>6.1962852952010918E-4</v>
      </c>
    </row>
    <row r="315" spans="1:10" ht="25.5">
      <c r="A315" s="90" t="s">
        <v>1357</v>
      </c>
      <c r="B315" s="90" t="s">
        <v>1358</v>
      </c>
      <c r="C315" s="90" t="s">
        <v>23</v>
      </c>
      <c r="D315" s="92" t="s">
        <v>109</v>
      </c>
      <c r="E315" s="90" t="s">
        <v>27</v>
      </c>
      <c r="F315" s="94">
        <v>1000</v>
      </c>
      <c r="G315" s="95">
        <v>30.060000000000002</v>
      </c>
      <c r="H315" s="95">
        <f t="shared" si="32"/>
        <v>37.33</v>
      </c>
      <c r="I315" s="95">
        <f t="shared" si="33"/>
        <v>37330</v>
      </c>
      <c r="J315" s="96">
        <f t="shared" si="34"/>
        <v>4.3626429662364536E-4</v>
      </c>
    </row>
    <row r="316" spans="1:10">
      <c r="A316" s="90" t="s">
        <v>1359</v>
      </c>
      <c r="B316" s="90" t="s">
        <v>1360</v>
      </c>
      <c r="C316" s="90" t="s">
        <v>23</v>
      </c>
      <c r="D316" s="92" t="s">
        <v>1361</v>
      </c>
      <c r="E316" s="90" t="s">
        <v>27</v>
      </c>
      <c r="F316" s="94">
        <v>1000</v>
      </c>
      <c r="G316" s="95">
        <v>44.820000000000007</v>
      </c>
      <c r="H316" s="95">
        <f t="shared" si="32"/>
        <v>55.67</v>
      </c>
      <c r="I316" s="95">
        <f t="shared" si="33"/>
        <v>55670</v>
      </c>
      <c r="J316" s="96">
        <f t="shared" si="34"/>
        <v>6.5059826930185735E-4</v>
      </c>
    </row>
    <row r="317" spans="1:10">
      <c r="A317" s="90" t="s">
        <v>1362</v>
      </c>
      <c r="B317" s="90" t="s">
        <v>1363</v>
      </c>
      <c r="C317" s="90" t="s">
        <v>23</v>
      </c>
      <c r="D317" s="92" t="s">
        <v>213</v>
      </c>
      <c r="E317" s="90" t="s">
        <v>20</v>
      </c>
      <c r="F317" s="94">
        <v>3000</v>
      </c>
      <c r="G317" s="95">
        <v>46.52</v>
      </c>
      <c r="H317" s="95">
        <f t="shared" si="32"/>
        <v>57.78</v>
      </c>
      <c r="I317" s="95">
        <f t="shared" si="33"/>
        <v>173340</v>
      </c>
      <c r="J317" s="96">
        <f t="shared" si="34"/>
        <v>2.0257715825540501E-3</v>
      </c>
    </row>
    <row r="318" spans="1:10" ht="25.5">
      <c r="A318" s="90" t="s">
        <v>1364</v>
      </c>
      <c r="B318" s="90" t="s">
        <v>1365</v>
      </c>
      <c r="C318" s="90" t="s">
        <v>23</v>
      </c>
      <c r="D318" s="92" t="s">
        <v>214</v>
      </c>
      <c r="E318" s="90" t="s">
        <v>20</v>
      </c>
      <c r="F318" s="94">
        <v>1000</v>
      </c>
      <c r="G318" s="95">
        <v>65.58</v>
      </c>
      <c r="H318" s="95">
        <f t="shared" si="32"/>
        <v>81.45</v>
      </c>
      <c r="I318" s="95">
        <f t="shared" si="33"/>
        <v>81450</v>
      </c>
      <c r="J318" s="96">
        <f t="shared" si="34"/>
        <v>9.5188124725410967E-4</v>
      </c>
    </row>
    <row r="319" spans="1:10">
      <c r="A319" s="90" t="s">
        <v>1366</v>
      </c>
      <c r="B319" s="90" t="s">
        <v>1367</v>
      </c>
      <c r="C319" s="90" t="s">
        <v>23</v>
      </c>
      <c r="D319" s="92" t="s">
        <v>1368</v>
      </c>
      <c r="E319" s="90" t="s">
        <v>27</v>
      </c>
      <c r="F319" s="94">
        <v>500</v>
      </c>
      <c r="G319" s="95">
        <v>9.36</v>
      </c>
      <c r="H319" s="95">
        <f t="shared" si="32"/>
        <v>11.62</v>
      </c>
      <c r="I319" s="95">
        <f t="shared" si="33"/>
        <v>5810</v>
      </c>
      <c r="J319" s="96">
        <f t="shared" si="34"/>
        <v>6.7899693634700765E-5</v>
      </c>
    </row>
    <row r="320" spans="1:10" ht="51">
      <c r="A320" s="90" t="s">
        <v>1369</v>
      </c>
      <c r="B320" s="90" t="s">
        <v>1370</v>
      </c>
      <c r="C320" s="90" t="s">
        <v>78</v>
      </c>
      <c r="D320" s="92" t="s">
        <v>1371</v>
      </c>
      <c r="E320" s="90" t="s">
        <v>27</v>
      </c>
      <c r="F320" s="94">
        <v>3000</v>
      </c>
      <c r="G320" s="95">
        <v>16.57</v>
      </c>
      <c r="H320" s="95">
        <f t="shared" si="32"/>
        <v>20.58</v>
      </c>
      <c r="I320" s="95">
        <f t="shared" si="33"/>
        <v>61740</v>
      </c>
      <c r="J320" s="96">
        <f t="shared" si="34"/>
        <v>7.2153650344344671E-4</v>
      </c>
    </row>
    <row r="321" spans="1:10">
      <c r="A321" s="90" t="s">
        <v>1372</v>
      </c>
      <c r="B321" s="90" t="s">
        <v>1373</v>
      </c>
      <c r="C321" s="90" t="s">
        <v>23</v>
      </c>
      <c r="D321" s="92" t="s">
        <v>1374</v>
      </c>
      <c r="E321" s="90" t="s">
        <v>27</v>
      </c>
      <c r="F321" s="94">
        <v>500</v>
      </c>
      <c r="G321" s="95">
        <v>185.04000000000002</v>
      </c>
      <c r="H321" s="95">
        <f t="shared" si="32"/>
        <v>229.83</v>
      </c>
      <c r="I321" s="95">
        <f t="shared" si="33"/>
        <v>114915</v>
      </c>
      <c r="J321" s="96">
        <f t="shared" si="34"/>
        <v>1.3429764705734316E-3</v>
      </c>
    </row>
    <row r="322" spans="1:10" ht="38.25">
      <c r="A322" s="90" t="s">
        <v>1375</v>
      </c>
      <c r="B322" s="90" t="s">
        <v>1376</v>
      </c>
      <c r="C322" s="90" t="s">
        <v>19</v>
      </c>
      <c r="D322" s="92" t="s">
        <v>1377</v>
      </c>
      <c r="E322" s="90" t="s">
        <v>27</v>
      </c>
      <c r="F322" s="94">
        <v>500</v>
      </c>
      <c r="G322" s="95">
        <v>284.64</v>
      </c>
      <c r="H322" s="95">
        <f t="shared" si="32"/>
        <v>353.55</v>
      </c>
      <c r="I322" s="95">
        <f t="shared" si="33"/>
        <v>176775</v>
      </c>
      <c r="J322" s="96">
        <f t="shared" si="34"/>
        <v>2.06591537732775E-3</v>
      </c>
    </row>
    <row r="323" spans="1:10">
      <c r="A323" s="90" t="s">
        <v>1378</v>
      </c>
      <c r="B323" s="90" t="s">
        <v>1379</v>
      </c>
      <c r="C323" s="90" t="s">
        <v>78</v>
      </c>
      <c r="D323" s="92" t="s">
        <v>1380</v>
      </c>
      <c r="E323" s="90" t="s">
        <v>27</v>
      </c>
      <c r="F323" s="94">
        <v>3000</v>
      </c>
      <c r="G323" s="95">
        <v>450.51</v>
      </c>
      <c r="H323" s="95">
        <f t="shared" si="32"/>
        <v>559.57000000000005</v>
      </c>
      <c r="I323" s="95">
        <f t="shared" si="33"/>
        <v>1678710</v>
      </c>
      <c r="J323" s="96">
        <f t="shared" si="34"/>
        <v>1.9618570516610759E-2</v>
      </c>
    </row>
    <row r="324" spans="1:10" ht="25.5">
      <c r="A324" s="90" t="s">
        <v>1381</v>
      </c>
      <c r="B324" s="90" t="s">
        <v>1382</v>
      </c>
      <c r="C324" s="90" t="s">
        <v>23</v>
      </c>
      <c r="D324" s="92" t="s">
        <v>1383</v>
      </c>
      <c r="E324" s="90" t="s">
        <v>114</v>
      </c>
      <c r="F324" s="94">
        <v>500</v>
      </c>
      <c r="G324" s="95">
        <v>15.17</v>
      </c>
      <c r="H324" s="95">
        <f t="shared" si="32"/>
        <v>18.84</v>
      </c>
      <c r="I324" s="95">
        <f t="shared" si="33"/>
        <v>9420</v>
      </c>
      <c r="J324" s="96">
        <f t="shared" si="34"/>
        <v>1.1008865990342189E-4</v>
      </c>
    </row>
    <row r="325" spans="1:10" ht="51">
      <c r="A325" s="90" t="s">
        <v>1384</v>
      </c>
      <c r="B325" s="90" t="s">
        <v>1385</v>
      </c>
      <c r="C325" s="90" t="s">
        <v>78</v>
      </c>
      <c r="D325" s="92" t="s">
        <v>1386</v>
      </c>
      <c r="E325" s="90" t="s">
        <v>20</v>
      </c>
      <c r="F325" s="94">
        <v>7000</v>
      </c>
      <c r="G325" s="95">
        <v>160.71999999999997</v>
      </c>
      <c r="H325" s="95">
        <f t="shared" si="32"/>
        <v>199.63</v>
      </c>
      <c r="I325" s="95">
        <f t="shared" si="33"/>
        <v>1397410</v>
      </c>
      <c r="J325" s="96">
        <f t="shared" si="34"/>
        <v>1.6331103422042546E-2</v>
      </c>
    </row>
    <row r="326" spans="1:10" ht="25.5">
      <c r="A326" s="90" t="s">
        <v>1387</v>
      </c>
      <c r="B326" s="90" t="s">
        <v>1388</v>
      </c>
      <c r="C326" s="90" t="s">
        <v>23</v>
      </c>
      <c r="D326" s="92" t="s">
        <v>1389</v>
      </c>
      <c r="E326" s="90" t="s">
        <v>20</v>
      </c>
      <c r="F326" s="94">
        <v>5000</v>
      </c>
      <c r="G326" s="95">
        <v>21.65</v>
      </c>
      <c r="H326" s="95">
        <f t="shared" si="32"/>
        <v>26.89</v>
      </c>
      <c r="I326" s="95">
        <f t="shared" si="33"/>
        <v>134450</v>
      </c>
      <c r="J326" s="96">
        <f t="shared" si="34"/>
        <v>1.5712760428890735E-3</v>
      </c>
    </row>
    <row r="327" spans="1:10">
      <c r="A327" s="90" t="s">
        <v>1390</v>
      </c>
      <c r="B327" s="90" t="s">
        <v>215</v>
      </c>
      <c r="C327" s="90" t="s">
        <v>23</v>
      </c>
      <c r="D327" s="92" t="s">
        <v>216</v>
      </c>
      <c r="E327" s="90" t="s">
        <v>20</v>
      </c>
      <c r="F327" s="94">
        <v>5000</v>
      </c>
      <c r="G327" s="95">
        <v>19.059999999999999</v>
      </c>
      <c r="H327" s="95">
        <f t="shared" si="32"/>
        <v>23.67</v>
      </c>
      <c r="I327" s="95">
        <f t="shared" si="33"/>
        <v>118350</v>
      </c>
      <c r="J327" s="96">
        <f t="shared" si="34"/>
        <v>1.3831202653471317E-3</v>
      </c>
    </row>
    <row r="328" spans="1:10" ht="51">
      <c r="A328" s="90" t="s">
        <v>1391</v>
      </c>
      <c r="B328" s="90" t="s">
        <v>651</v>
      </c>
      <c r="C328" s="90" t="s">
        <v>19</v>
      </c>
      <c r="D328" s="92" t="s">
        <v>217</v>
      </c>
      <c r="E328" s="90" t="s">
        <v>20</v>
      </c>
      <c r="F328" s="94">
        <v>320</v>
      </c>
      <c r="G328" s="95">
        <v>118.88999999999999</v>
      </c>
      <c r="H328" s="95">
        <f t="shared" si="32"/>
        <v>147.66999999999999</v>
      </c>
      <c r="I328" s="95">
        <f t="shared" si="33"/>
        <v>47254.400000000001</v>
      </c>
      <c r="J328" s="96">
        <f t="shared" si="34"/>
        <v>5.5224772511043097E-4</v>
      </c>
    </row>
    <row r="329" spans="1:10" ht="51">
      <c r="A329" s="90" t="s">
        <v>1392</v>
      </c>
      <c r="B329" s="90" t="s">
        <v>652</v>
      </c>
      <c r="C329" s="90" t="s">
        <v>19</v>
      </c>
      <c r="D329" s="92" t="s">
        <v>218</v>
      </c>
      <c r="E329" s="90" t="s">
        <v>20</v>
      </c>
      <c r="F329" s="94">
        <v>100</v>
      </c>
      <c r="G329" s="95">
        <v>118.46</v>
      </c>
      <c r="H329" s="95">
        <f t="shared" si="32"/>
        <v>147.13</v>
      </c>
      <c r="I329" s="95">
        <f t="shared" si="33"/>
        <v>14713</v>
      </c>
      <c r="J329" s="96">
        <f t="shared" si="34"/>
        <v>1.7194633260711744E-4</v>
      </c>
    </row>
    <row r="330" spans="1:10" ht="25.5">
      <c r="A330" s="90" t="s">
        <v>2018</v>
      </c>
      <c r="B330" s="90" t="s">
        <v>2019</v>
      </c>
      <c r="C330" s="90" t="s">
        <v>78</v>
      </c>
      <c r="D330" s="92" t="s">
        <v>2020</v>
      </c>
      <c r="E330" s="90" t="s">
        <v>27</v>
      </c>
      <c r="F330" s="94">
        <v>1000</v>
      </c>
      <c r="G330" s="95">
        <v>374.53</v>
      </c>
      <c r="H330" s="95">
        <f t="shared" si="32"/>
        <v>465.2</v>
      </c>
      <c r="I330" s="95">
        <f t="shared" si="33"/>
        <v>465200</v>
      </c>
      <c r="J330" s="96">
        <f t="shared" si="34"/>
        <v>5.4366501684789664E-3</v>
      </c>
    </row>
    <row r="331" spans="1:10" ht="25.5">
      <c r="A331" s="89" t="s">
        <v>1393</v>
      </c>
      <c r="B331" s="89"/>
      <c r="C331" s="89"/>
      <c r="D331" s="91" t="s">
        <v>1394</v>
      </c>
      <c r="E331" s="91"/>
      <c r="F331" s="97"/>
      <c r="G331" s="98"/>
      <c r="H331" s="98"/>
      <c r="I331" s="99">
        <f>SUBTOTAL(9,I332:I334)</f>
        <v>816500</v>
      </c>
      <c r="J331" s="100">
        <f>I331/$I$7</f>
        <v>9.5421858610556243E-3</v>
      </c>
    </row>
    <row r="332" spans="1:10" ht="38.25">
      <c r="A332" s="90" t="s">
        <v>1395</v>
      </c>
      <c r="B332" s="90" t="s">
        <v>1396</v>
      </c>
      <c r="C332" s="90" t="s">
        <v>749</v>
      </c>
      <c r="D332" s="92" t="s">
        <v>1397</v>
      </c>
      <c r="E332" s="90" t="s">
        <v>114</v>
      </c>
      <c r="F332" s="94">
        <v>20000</v>
      </c>
      <c r="G332" s="95">
        <v>22.670763846365976</v>
      </c>
      <c r="H332" s="95">
        <f>TRUNC(G332 * (1 + 24.21 / 100), 2)</f>
        <v>28.15</v>
      </c>
      <c r="I332" s="95">
        <f>ROUND(F332 * H332, 2)</f>
        <v>563000</v>
      </c>
      <c r="J332" s="96">
        <f t="shared" ref="J332:J334" si="35">I332/$I$7</f>
        <v>6.5796088668393336E-3</v>
      </c>
    </row>
    <row r="333" spans="1:10" ht="25.5">
      <c r="A333" s="90" t="s">
        <v>1398</v>
      </c>
      <c r="B333" s="90" t="s">
        <v>1399</v>
      </c>
      <c r="C333" s="90" t="s">
        <v>23</v>
      </c>
      <c r="D333" s="92" t="s">
        <v>1400</v>
      </c>
      <c r="E333" s="90" t="s">
        <v>120</v>
      </c>
      <c r="F333" s="94">
        <v>50000</v>
      </c>
      <c r="G333" s="95">
        <v>3.15</v>
      </c>
      <c r="H333" s="95">
        <f>TRUNC(G333 * (1 + 24.21 / 100), 2)</f>
        <v>3.91</v>
      </c>
      <c r="I333" s="95">
        <f>ROUND(F333 * H333, 2)</f>
        <v>195500</v>
      </c>
      <c r="J333" s="96">
        <f t="shared" si="35"/>
        <v>2.2847487272950086E-3</v>
      </c>
    </row>
    <row r="334" spans="1:10">
      <c r="A334" s="90" t="s">
        <v>1401</v>
      </c>
      <c r="B334" s="90" t="s">
        <v>118</v>
      </c>
      <c r="C334" s="90" t="s">
        <v>23</v>
      </c>
      <c r="D334" s="92" t="s">
        <v>119</v>
      </c>
      <c r="E334" s="90" t="s">
        <v>120</v>
      </c>
      <c r="F334" s="94">
        <v>25000</v>
      </c>
      <c r="G334" s="95">
        <v>1.87</v>
      </c>
      <c r="H334" s="95">
        <f>TRUNC(G334 * (1 + 24.21 / 100), 2)</f>
        <v>2.3199999999999998</v>
      </c>
      <c r="I334" s="95">
        <f>ROUND(F334 * H334, 2)</f>
        <v>58000</v>
      </c>
      <c r="J334" s="96">
        <f t="shared" si="35"/>
        <v>6.778282669212813E-4</v>
      </c>
    </row>
    <row r="335" spans="1:10">
      <c r="A335" s="89" t="s">
        <v>1402</v>
      </c>
      <c r="B335" s="89"/>
      <c r="C335" s="89"/>
      <c r="D335" s="91" t="s">
        <v>220</v>
      </c>
      <c r="E335" s="91"/>
      <c r="F335" s="97"/>
      <c r="G335" s="98"/>
      <c r="H335" s="98"/>
      <c r="I335" s="99">
        <f>SUBTOTAL(9,I336:I349)</f>
        <v>5048110.7600000007</v>
      </c>
      <c r="J335" s="100">
        <f>I335/$I$7</f>
        <v>5.8995727028921939E-2</v>
      </c>
    </row>
    <row r="336" spans="1:10" ht="25.5">
      <c r="A336" s="90" t="s">
        <v>1403</v>
      </c>
      <c r="B336" s="90" t="s">
        <v>1404</v>
      </c>
      <c r="C336" s="90" t="s">
        <v>23</v>
      </c>
      <c r="D336" s="92" t="s">
        <v>1405</v>
      </c>
      <c r="E336" s="90" t="s">
        <v>224</v>
      </c>
      <c r="F336" s="94">
        <v>3168</v>
      </c>
      <c r="G336" s="95">
        <v>7.9</v>
      </c>
      <c r="H336" s="95">
        <f t="shared" ref="H336:H349" si="36">TRUNC(G336 * (1 + 24.21 / 100), 2)</f>
        <v>9.81</v>
      </c>
      <c r="I336" s="95">
        <f t="shared" ref="I336:I349" si="37">ROUND(F336 * H336, 2)</f>
        <v>31078.080000000002</v>
      </c>
      <c r="J336" s="96">
        <f t="shared" ref="J336:J349" si="38">I336/$I$7</f>
        <v>3.6320001906277473E-4</v>
      </c>
    </row>
    <row r="337" spans="1:10" ht="25.5">
      <c r="A337" s="90" t="s">
        <v>1406</v>
      </c>
      <c r="B337" s="90" t="s">
        <v>1407</v>
      </c>
      <c r="C337" s="90" t="s">
        <v>23</v>
      </c>
      <c r="D337" s="92" t="s">
        <v>1408</v>
      </c>
      <c r="E337" s="90" t="s">
        <v>224</v>
      </c>
      <c r="F337" s="94">
        <v>3168</v>
      </c>
      <c r="G337" s="95">
        <v>5.8599999999999994</v>
      </c>
      <c r="H337" s="95">
        <f t="shared" si="36"/>
        <v>7.27</v>
      </c>
      <c r="I337" s="95">
        <f t="shared" si="37"/>
        <v>23031.360000000001</v>
      </c>
      <c r="J337" s="96">
        <f t="shared" si="38"/>
        <v>2.6916046264896759E-4</v>
      </c>
    </row>
    <row r="338" spans="1:10" ht="25.5">
      <c r="A338" s="90" t="s">
        <v>1409</v>
      </c>
      <c r="B338" s="90" t="s">
        <v>1410</v>
      </c>
      <c r="C338" s="90" t="s">
        <v>23</v>
      </c>
      <c r="D338" s="92" t="s">
        <v>1411</v>
      </c>
      <c r="E338" s="90" t="s">
        <v>224</v>
      </c>
      <c r="F338" s="94">
        <v>3168</v>
      </c>
      <c r="G338" s="95">
        <v>9.91</v>
      </c>
      <c r="H338" s="95">
        <f t="shared" si="36"/>
        <v>12.3</v>
      </c>
      <c r="I338" s="95">
        <f t="shared" si="37"/>
        <v>38966.400000000001</v>
      </c>
      <c r="J338" s="96">
        <f t="shared" si="38"/>
        <v>4.5538840310623132E-4</v>
      </c>
    </row>
    <row r="339" spans="1:10" ht="25.5">
      <c r="A339" s="90" t="s">
        <v>1412</v>
      </c>
      <c r="B339" s="90" t="s">
        <v>1413</v>
      </c>
      <c r="C339" s="90" t="s">
        <v>23</v>
      </c>
      <c r="D339" s="92" t="s">
        <v>1414</v>
      </c>
      <c r="E339" s="90" t="s">
        <v>224</v>
      </c>
      <c r="F339" s="94">
        <v>3168</v>
      </c>
      <c r="G339" s="95">
        <v>6.2299999999999995</v>
      </c>
      <c r="H339" s="95">
        <f t="shared" si="36"/>
        <v>7.73</v>
      </c>
      <c r="I339" s="95">
        <f t="shared" si="37"/>
        <v>24488.639999999999</v>
      </c>
      <c r="J339" s="96">
        <f t="shared" si="38"/>
        <v>2.8619124845619251E-4</v>
      </c>
    </row>
    <row r="340" spans="1:10" ht="25.5">
      <c r="A340" s="90" t="s">
        <v>1415</v>
      </c>
      <c r="B340" s="90" t="s">
        <v>222</v>
      </c>
      <c r="C340" s="90" t="s">
        <v>23</v>
      </c>
      <c r="D340" s="92" t="s">
        <v>223</v>
      </c>
      <c r="E340" s="90" t="s">
        <v>224</v>
      </c>
      <c r="F340" s="94">
        <v>4752</v>
      </c>
      <c r="G340" s="95">
        <v>131.63</v>
      </c>
      <c r="H340" s="95">
        <f t="shared" si="36"/>
        <v>163.49</v>
      </c>
      <c r="I340" s="95">
        <f t="shared" si="37"/>
        <v>776904.48</v>
      </c>
      <c r="J340" s="96">
        <f t="shared" si="38"/>
        <v>9.0794451248582628E-3</v>
      </c>
    </row>
    <row r="341" spans="1:10" ht="25.5">
      <c r="A341" s="90" t="s">
        <v>1416</v>
      </c>
      <c r="B341" s="90" t="s">
        <v>226</v>
      </c>
      <c r="C341" s="90" t="s">
        <v>23</v>
      </c>
      <c r="D341" s="92" t="s">
        <v>227</v>
      </c>
      <c r="E341" s="90" t="s">
        <v>224</v>
      </c>
      <c r="F341" s="94">
        <v>4752</v>
      </c>
      <c r="G341" s="95">
        <v>156.78</v>
      </c>
      <c r="H341" s="95">
        <f t="shared" si="36"/>
        <v>194.73</v>
      </c>
      <c r="I341" s="95">
        <f t="shared" si="37"/>
        <v>925356.96</v>
      </c>
      <c r="J341" s="96">
        <f t="shared" si="38"/>
        <v>1.0814363870350781E-2</v>
      </c>
    </row>
    <row r="342" spans="1:10" ht="25.5">
      <c r="A342" s="90" t="s">
        <v>1417</v>
      </c>
      <c r="B342" s="90" t="s">
        <v>229</v>
      </c>
      <c r="C342" s="90" t="s">
        <v>23</v>
      </c>
      <c r="D342" s="92" t="s">
        <v>230</v>
      </c>
      <c r="E342" s="90" t="s">
        <v>224</v>
      </c>
      <c r="F342" s="94">
        <v>2376</v>
      </c>
      <c r="G342" s="95">
        <v>138.36000000000001</v>
      </c>
      <c r="H342" s="95">
        <f t="shared" si="36"/>
        <v>171.85</v>
      </c>
      <c r="I342" s="95">
        <f t="shared" si="37"/>
        <v>408315.6</v>
      </c>
      <c r="J342" s="96">
        <f t="shared" si="38"/>
        <v>4.7718595776710879E-3</v>
      </c>
    </row>
    <row r="343" spans="1:10" ht="25.5">
      <c r="A343" s="90" t="s">
        <v>1418</v>
      </c>
      <c r="B343" s="90" t="s">
        <v>437</v>
      </c>
      <c r="C343" s="90" t="s">
        <v>23</v>
      </c>
      <c r="D343" s="92" t="s">
        <v>1419</v>
      </c>
      <c r="E343" s="90" t="s">
        <v>224</v>
      </c>
      <c r="F343" s="94">
        <v>1584</v>
      </c>
      <c r="G343" s="95">
        <v>214.43</v>
      </c>
      <c r="H343" s="95">
        <f t="shared" si="36"/>
        <v>266.33999999999997</v>
      </c>
      <c r="I343" s="95">
        <f t="shared" si="37"/>
        <v>421882.56</v>
      </c>
      <c r="J343" s="96">
        <f t="shared" si="38"/>
        <v>4.9304124911916112E-3</v>
      </c>
    </row>
    <row r="344" spans="1:10" ht="25.5">
      <c r="A344" s="90" t="s">
        <v>1420</v>
      </c>
      <c r="B344" s="90" t="s">
        <v>234</v>
      </c>
      <c r="C344" s="90" t="s">
        <v>23</v>
      </c>
      <c r="D344" s="92" t="s">
        <v>1421</v>
      </c>
      <c r="E344" s="90" t="s">
        <v>224</v>
      </c>
      <c r="F344" s="94">
        <v>1760</v>
      </c>
      <c r="G344" s="95">
        <v>135.31</v>
      </c>
      <c r="H344" s="95">
        <f t="shared" si="36"/>
        <v>168.06</v>
      </c>
      <c r="I344" s="95">
        <f t="shared" si="37"/>
        <v>295785.59999999998</v>
      </c>
      <c r="J344" s="96">
        <f t="shared" si="38"/>
        <v>3.4567558729012298E-3</v>
      </c>
    </row>
    <row r="345" spans="1:10" ht="38.25">
      <c r="A345" s="90" t="s">
        <v>1422</v>
      </c>
      <c r="B345" s="90" t="s">
        <v>236</v>
      </c>
      <c r="C345" s="90" t="s">
        <v>23</v>
      </c>
      <c r="D345" s="92" t="s">
        <v>1423</v>
      </c>
      <c r="E345" s="90" t="s">
        <v>224</v>
      </c>
      <c r="F345" s="94">
        <v>1188</v>
      </c>
      <c r="G345" s="95">
        <v>218.43</v>
      </c>
      <c r="H345" s="95">
        <f t="shared" si="36"/>
        <v>271.31</v>
      </c>
      <c r="I345" s="95">
        <f t="shared" si="37"/>
        <v>322316.28000000003</v>
      </c>
      <c r="J345" s="96">
        <f t="shared" si="38"/>
        <v>3.7668118184985252E-3</v>
      </c>
    </row>
    <row r="346" spans="1:10" ht="38.25">
      <c r="A346" s="90" t="s">
        <v>1424</v>
      </c>
      <c r="B346" s="90" t="s">
        <v>238</v>
      </c>
      <c r="C346" s="90" t="s">
        <v>23</v>
      </c>
      <c r="D346" s="92" t="s">
        <v>1425</v>
      </c>
      <c r="E346" s="90" t="s">
        <v>224</v>
      </c>
      <c r="F346" s="94">
        <v>1760</v>
      </c>
      <c r="G346" s="95">
        <v>247.87</v>
      </c>
      <c r="H346" s="95">
        <f t="shared" si="36"/>
        <v>307.87</v>
      </c>
      <c r="I346" s="95">
        <f t="shared" si="37"/>
        <v>541851.19999999995</v>
      </c>
      <c r="J346" s="96">
        <f t="shared" si="38"/>
        <v>6.3324493073313197E-3</v>
      </c>
    </row>
    <row r="347" spans="1:10" ht="38.25">
      <c r="A347" s="90" t="s">
        <v>1426</v>
      </c>
      <c r="B347" s="90" t="s">
        <v>1427</v>
      </c>
      <c r="C347" s="90" t="s">
        <v>78</v>
      </c>
      <c r="D347" s="92" t="s">
        <v>1428</v>
      </c>
      <c r="E347" s="90" t="s">
        <v>224</v>
      </c>
      <c r="F347" s="94">
        <v>1188</v>
      </c>
      <c r="G347" s="95">
        <v>209.39</v>
      </c>
      <c r="H347" s="95">
        <f t="shared" si="36"/>
        <v>260.08</v>
      </c>
      <c r="I347" s="95">
        <f t="shared" si="37"/>
        <v>308975.03999999998</v>
      </c>
      <c r="J347" s="96">
        <f t="shared" si="38"/>
        <v>3.6108968256057506E-3</v>
      </c>
    </row>
    <row r="348" spans="1:10" ht="38.25">
      <c r="A348" s="90" t="s">
        <v>1429</v>
      </c>
      <c r="B348" s="90" t="s">
        <v>1430</v>
      </c>
      <c r="C348" s="90" t="s">
        <v>78</v>
      </c>
      <c r="D348" s="92" t="s">
        <v>1431</v>
      </c>
      <c r="E348" s="90" t="s">
        <v>224</v>
      </c>
      <c r="F348" s="94">
        <v>1188</v>
      </c>
      <c r="G348" s="95">
        <v>356.51</v>
      </c>
      <c r="H348" s="95">
        <f t="shared" si="36"/>
        <v>442.82</v>
      </c>
      <c r="I348" s="95">
        <f t="shared" si="37"/>
        <v>526070.16</v>
      </c>
      <c r="J348" s="96">
        <f t="shared" si="38"/>
        <v>6.1480211177896756E-3</v>
      </c>
    </row>
    <row r="349" spans="1:10" ht="38.25">
      <c r="A349" s="90" t="s">
        <v>1432</v>
      </c>
      <c r="B349" s="90" t="s">
        <v>1433</v>
      </c>
      <c r="C349" s="90" t="s">
        <v>78</v>
      </c>
      <c r="D349" s="92" t="s">
        <v>1434</v>
      </c>
      <c r="E349" s="90" t="s">
        <v>224</v>
      </c>
      <c r="F349" s="94">
        <v>1188</v>
      </c>
      <c r="G349" s="95">
        <v>273.17</v>
      </c>
      <c r="H349" s="95">
        <f t="shared" si="36"/>
        <v>339.3</v>
      </c>
      <c r="I349" s="95">
        <f t="shared" si="37"/>
        <v>403088.4</v>
      </c>
      <c r="J349" s="96">
        <f t="shared" si="38"/>
        <v>4.7107708894495205E-3</v>
      </c>
    </row>
    <row r="350" spans="1:10">
      <c r="A350" s="89" t="s">
        <v>1435</v>
      </c>
      <c r="B350" s="89"/>
      <c r="C350" s="89"/>
      <c r="D350" s="91" t="s">
        <v>243</v>
      </c>
      <c r="E350" s="91"/>
      <c r="F350" s="97"/>
      <c r="G350" s="98"/>
      <c r="H350" s="98"/>
      <c r="I350" s="99">
        <f>SUBTOTAL(9,I351)</f>
        <v>160994.88</v>
      </c>
      <c r="J350" s="100">
        <f>I350/$I$7</f>
        <v>1.8814979395448215E-3</v>
      </c>
    </row>
    <row r="351" spans="1:10" ht="25.5">
      <c r="A351" s="90" t="s">
        <v>1436</v>
      </c>
      <c r="B351" s="90" t="s">
        <v>245</v>
      </c>
      <c r="C351" s="90" t="s">
        <v>78</v>
      </c>
      <c r="D351" s="92" t="s">
        <v>246</v>
      </c>
      <c r="E351" s="90" t="s">
        <v>247</v>
      </c>
      <c r="F351" s="94">
        <v>48</v>
      </c>
      <c r="G351" s="95">
        <v>2700.32</v>
      </c>
      <c r="H351" s="95">
        <f>TRUNC(G351 * (1 + 24.21 / 100), 2)</f>
        <v>3354.06</v>
      </c>
      <c r="I351" s="95">
        <f>ROUND(F351 * H351, 2)</f>
        <v>160994.88</v>
      </c>
      <c r="J351" s="96">
        <f>I351/$I$7</f>
        <v>1.8814979395448215E-3</v>
      </c>
    </row>
    <row r="352" spans="1:10">
      <c r="A352" s="89" t="s">
        <v>1437</v>
      </c>
      <c r="B352" s="89"/>
      <c r="C352" s="89"/>
      <c r="D352" s="91" t="s">
        <v>249</v>
      </c>
      <c r="E352" s="91"/>
      <c r="F352" s="97"/>
      <c r="G352" s="98"/>
      <c r="H352" s="98"/>
      <c r="I352" s="99">
        <f>SUBTOTAL(9,I353:I364)</f>
        <v>364589.1</v>
      </c>
      <c r="J352" s="100">
        <f>I352/$I$7</f>
        <v>4.2608413412308565E-3</v>
      </c>
    </row>
    <row r="353" spans="1:10" ht="25.5">
      <c r="A353" s="90" t="s">
        <v>1438</v>
      </c>
      <c r="B353" s="90" t="s">
        <v>1439</v>
      </c>
      <c r="C353" s="90" t="s">
        <v>23</v>
      </c>
      <c r="D353" s="92" t="s">
        <v>1440</v>
      </c>
      <c r="E353" s="90" t="s">
        <v>40</v>
      </c>
      <c r="F353" s="94">
        <v>15</v>
      </c>
      <c r="G353" s="95">
        <v>960.51</v>
      </c>
      <c r="H353" s="95">
        <f t="shared" ref="H353:H364" si="39">TRUNC(G353 * (1 + 24.21 / 100), 2)</f>
        <v>1193.04</v>
      </c>
      <c r="I353" s="95">
        <f t="shared" ref="I353:I364" si="40">ROUND(F353 * H353, 2)</f>
        <v>17895.599999999999</v>
      </c>
      <c r="J353" s="96">
        <f t="shared" ref="J353:J364" si="41">I353/$I$7</f>
        <v>2.0914040575028414E-4</v>
      </c>
    </row>
    <row r="354" spans="1:10">
      <c r="A354" s="90" t="s">
        <v>1441</v>
      </c>
      <c r="B354" s="90" t="s">
        <v>1442</v>
      </c>
      <c r="C354" s="90" t="s">
        <v>23</v>
      </c>
      <c r="D354" s="92" t="s">
        <v>1443</v>
      </c>
      <c r="E354" s="90" t="s">
        <v>27</v>
      </c>
      <c r="F354" s="94">
        <v>450</v>
      </c>
      <c r="G354" s="95">
        <v>62.47</v>
      </c>
      <c r="H354" s="95">
        <f t="shared" si="39"/>
        <v>77.59</v>
      </c>
      <c r="I354" s="95">
        <f t="shared" si="40"/>
        <v>34915.5</v>
      </c>
      <c r="J354" s="96">
        <f t="shared" si="41"/>
        <v>4.0804677333948269E-4</v>
      </c>
    </row>
    <row r="355" spans="1:10" ht="25.5">
      <c r="A355" s="90" t="s">
        <v>1444</v>
      </c>
      <c r="B355" s="90" t="s">
        <v>1445</v>
      </c>
      <c r="C355" s="90" t="s">
        <v>23</v>
      </c>
      <c r="D355" s="92" t="s">
        <v>1446</v>
      </c>
      <c r="E355" s="90" t="s">
        <v>40</v>
      </c>
      <c r="F355" s="94">
        <v>30</v>
      </c>
      <c r="G355" s="95">
        <v>172.98</v>
      </c>
      <c r="H355" s="95">
        <f t="shared" si="39"/>
        <v>214.85</v>
      </c>
      <c r="I355" s="95">
        <f t="shared" si="40"/>
        <v>6445.5</v>
      </c>
      <c r="J355" s="96">
        <f t="shared" si="41"/>
        <v>7.53265878351917E-5</v>
      </c>
    </row>
    <row r="356" spans="1:10">
      <c r="A356" s="90" t="s">
        <v>1447</v>
      </c>
      <c r="B356" s="90" t="s">
        <v>1448</v>
      </c>
      <c r="C356" s="90" t="s">
        <v>23</v>
      </c>
      <c r="D356" s="92" t="s">
        <v>1449</v>
      </c>
      <c r="E356" s="90" t="s">
        <v>40</v>
      </c>
      <c r="F356" s="94">
        <v>20</v>
      </c>
      <c r="G356" s="95">
        <v>699.61</v>
      </c>
      <c r="H356" s="95">
        <f t="shared" si="39"/>
        <v>868.98</v>
      </c>
      <c r="I356" s="95">
        <f t="shared" si="40"/>
        <v>17379.599999999999</v>
      </c>
      <c r="J356" s="96">
        <f t="shared" si="41"/>
        <v>2.0311007151353619E-4</v>
      </c>
    </row>
    <row r="357" spans="1:10">
      <c r="A357" s="90" t="s">
        <v>1450</v>
      </c>
      <c r="B357" s="90" t="s">
        <v>1451</v>
      </c>
      <c r="C357" s="90" t="s">
        <v>23</v>
      </c>
      <c r="D357" s="92" t="s">
        <v>1452</v>
      </c>
      <c r="E357" s="90" t="s">
        <v>27</v>
      </c>
      <c r="F357" s="94">
        <v>400</v>
      </c>
      <c r="G357" s="95">
        <v>52.86</v>
      </c>
      <c r="H357" s="95">
        <f t="shared" si="39"/>
        <v>65.650000000000006</v>
      </c>
      <c r="I357" s="95">
        <f t="shared" si="40"/>
        <v>26260</v>
      </c>
      <c r="J357" s="96">
        <f t="shared" si="41"/>
        <v>3.068925911957387E-4</v>
      </c>
    </row>
    <row r="358" spans="1:10">
      <c r="A358" s="90" t="s">
        <v>1453</v>
      </c>
      <c r="B358" s="90" t="s">
        <v>1454</v>
      </c>
      <c r="C358" s="90" t="s">
        <v>23</v>
      </c>
      <c r="D358" s="92" t="s">
        <v>1455</v>
      </c>
      <c r="E358" s="90" t="s">
        <v>27</v>
      </c>
      <c r="F358" s="94">
        <v>30</v>
      </c>
      <c r="G358" s="95">
        <v>68.91</v>
      </c>
      <c r="H358" s="95">
        <f t="shared" si="39"/>
        <v>85.59</v>
      </c>
      <c r="I358" s="95">
        <f t="shared" si="40"/>
        <v>2567.6999999999998</v>
      </c>
      <c r="J358" s="96">
        <f t="shared" si="41"/>
        <v>3.0007924844375412E-5</v>
      </c>
    </row>
    <row r="359" spans="1:10">
      <c r="A359" s="90" t="s">
        <v>1456</v>
      </c>
      <c r="B359" s="90" t="s">
        <v>1457</v>
      </c>
      <c r="C359" s="90" t="s">
        <v>23</v>
      </c>
      <c r="D359" s="92" t="s">
        <v>1458</v>
      </c>
      <c r="E359" s="90" t="s">
        <v>40</v>
      </c>
      <c r="F359" s="94">
        <v>20</v>
      </c>
      <c r="G359" s="95">
        <v>2883</v>
      </c>
      <c r="H359" s="95">
        <f t="shared" si="39"/>
        <v>3580.97</v>
      </c>
      <c r="I359" s="95">
        <f t="shared" si="40"/>
        <v>71619.399999999994</v>
      </c>
      <c r="J359" s="96">
        <f t="shared" si="41"/>
        <v>8.3699403068865526E-4</v>
      </c>
    </row>
    <row r="360" spans="1:10">
      <c r="A360" s="90" t="s">
        <v>1459</v>
      </c>
      <c r="B360" s="90" t="s">
        <v>1460</v>
      </c>
      <c r="C360" s="90" t="s">
        <v>23</v>
      </c>
      <c r="D360" s="92" t="s">
        <v>1461</v>
      </c>
      <c r="E360" s="90" t="s">
        <v>40</v>
      </c>
      <c r="F360" s="94">
        <v>20</v>
      </c>
      <c r="G360" s="95">
        <v>576.6</v>
      </c>
      <c r="H360" s="95">
        <f t="shared" si="39"/>
        <v>716.19</v>
      </c>
      <c r="I360" s="95">
        <f t="shared" si="40"/>
        <v>14323.8</v>
      </c>
      <c r="J360" s="96">
        <f t="shared" si="41"/>
        <v>1.6739787120219048E-4</v>
      </c>
    </row>
    <row r="361" spans="1:10">
      <c r="A361" s="90" t="s">
        <v>1462</v>
      </c>
      <c r="B361" s="90" t="s">
        <v>1463</v>
      </c>
      <c r="C361" s="90" t="s">
        <v>23</v>
      </c>
      <c r="D361" s="92" t="s">
        <v>1464</v>
      </c>
      <c r="E361" s="90" t="s">
        <v>27</v>
      </c>
      <c r="F361" s="94">
        <v>600</v>
      </c>
      <c r="G361" s="95">
        <v>156.88</v>
      </c>
      <c r="H361" s="95">
        <f t="shared" si="39"/>
        <v>194.86</v>
      </c>
      <c r="I361" s="95">
        <f t="shared" si="40"/>
        <v>116916</v>
      </c>
      <c r="J361" s="96">
        <f t="shared" si="41"/>
        <v>1.3663615457822158E-3</v>
      </c>
    </row>
    <row r="362" spans="1:10">
      <c r="A362" s="90" t="s">
        <v>1465</v>
      </c>
      <c r="B362" s="90" t="s">
        <v>1466</v>
      </c>
      <c r="C362" s="90" t="s">
        <v>23</v>
      </c>
      <c r="D362" s="92" t="s">
        <v>1467</v>
      </c>
      <c r="E362" s="90" t="s">
        <v>27</v>
      </c>
      <c r="F362" s="94">
        <v>30</v>
      </c>
      <c r="G362" s="95">
        <v>288.3</v>
      </c>
      <c r="H362" s="95">
        <f t="shared" si="39"/>
        <v>358.09</v>
      </c>
      <c r="I362" s="95">
        <f t="shared" si="40"/>
        <v>10742.7</v>
      </c>
      <c r="J362" s="96">
        <f t="shared" si="41"/>
        <v>1.2554665039750428E-4</v>
      </c>
    </row>
    <row r="363" spans="1:10">
      <c r="A363" s="90" t="s">
        <v>1468</v>
      </c>
      <c r="B363" s="90" t="s">
        <v>1469</v>
      </c>
      <c r="C363" s="90" t="s">
        <v>23</v>
      </c>
      <c r="D363" s="92" t="s">
        <v>1470</v>
      </c>
      <c r="E363" s="90" t="s">
        <v>27</v>
      </c>
      <c r="F363" s="94">
        <v>30</v>
      </c>
      <c r="G363" s="95">
        <v>528.54999999999995</v>
      </c>
      <c r="H363" s="95">
        <f t="shared" si="39"/>
        <v>656.51</v>
      </c>
      <c r="I363" s="95">
        <f t="shared" si="40"/>
        <v>19695.3</v>
      </c>
      <c r="J363" s="96">
        <f t="shared" si="41"/>
        <v>2.3017294940508122E-4</v>
      </c>
    </row>
    <row r="364" spans="1:10">
      <c r="A364" s="90" t="s">
        <v>1471</v>
      </c>
      <c r="B364" s="90" t="s">
        <v>251</v>
      </c>
      <c r="C364" s="90" t="s">
        <v>78</v>
      </c>
      <c r="D364" s="92" t="s">
        <v>252</v>
      </c>
      <c r="E364" s="90" t="s">
        <v>224</v>
      </c>
      <c r="F364" s="94">
        <v>220</v>
      </c>
      <c r="G364" s="95">
        <v>94.52</v>
      </c>
      <c r="H364" s="95">
        <f t="shared" si="39"/>
        <v>117.4</v>
      </c>
      <c r="I364" s="95">
        <f t="shared" si="40"/>
        <v>25828</v>
      </c>
      <c r="J364" s="96">
        <f t="shared" si="41"/>
        <v>3.0184393927660093E-4</v>
      </c>
    </row>
    <row r="365" spans="1:10">
      <c r="A365" s="89" t="s">
        <v>1472</v>
      </c>
      <c r="B365" s="89"/>
      <c r="C365" s="89"/>
      <c r="D365" s="91" t="s">
        <v>255</v>
      </c>
      <c r="E365" s="91"/>
      <c r="F365" s="97"/>
      <c r="G365" s="98"/>
      <c r="H365" s="98"/>
      <c r="I365" s="99">
        <f>SUBTOTAL(9,I366)</f>
        <v>5980841.2300000004</v>
      </c>
      <c r="J365" s="100">
        <f>I365/$I$7</f>
        <v>6.9896262856245589E-2</v>
      </c>
    </row>
    <row r="366" spans="1:10" ht="25.5">
      <c r="A366" s="90" t="s">
        <v>1473</v>
      </c>
      <c r="B366" s="90" t="s">
        <v>1474</v>
      </c>
      <c r="C366" s="90" t="s">
        <v>78</v>
      </c>
      <c r="D366" s="92" t="s">
        <v>257</v>
      </c>
      <c r="E366" s="90" t="s">
        <v>40</v>
      </c>
      <c r="F366" s="94">
        <v>1</v>
      </c>
      <c r="G366" s="95">
        <v>4815104.45</v>
      </c>
      <c r="H366" s="95">
        <f>TRUNC(G366 * (1 + 24.21 / 100), 2)</f>
        <v>5980841.2300000004</v>
      </c>
      <c r="I366" s="95">
        <f>ROUND(F366 * H366, 2)</f>
        <v>5980841.2300000004</v>
      </c>
      <c r="J366" s="96">
        <f>I366/$I$7</f>
        <v>6.9896262856245589E-2</v>
      </c>
    </row>
    <row r="367" spans="1:10" ht="15.75">
      <c r="A367" s="140"/>
      <c r="B367" s="140"/>
      <c r="C367" s="140"/>
      <c r="D367" s="141"/>
      <c r="E367" s="140"/>
      <c r="F367" s="142"/>
      <c r="G367" s="143"/>
      <c r="H367" s="144"/>
      <c r="I367" s="143"/>
      <c r="J367" s="143"/>
    </row>
    <row r="368" spans="1:10" ht="15.75">
      <c r="A368" s="140"/>
      <c r="B368" s="140"/>
      <c r="C368" s="140"/>
      <c r="D368" s="141"/>
      <c r="E368" s="140"/>
      <c r="F368" s="142"/>
      <c r="G368" s="143"/>
      <c r="H368" s="144"/>
      <c r="I368" s="143"/>
      <c r="J368" s="143"/>
    </row>
    <row r="369" spans="1:10" ht="15.75">
      <c r="A369" s="140"/>
      <c r="B369" s="140"/>
      <c r="C369" s="140"/>
      <c r="D369" s="141"/>
      <c r="E369" s="140"/>
      <c r="F369" s="142"/>
      <c r="G369" s="143"/>
      <c r="H369" s="144"/>
      <c r="I369" s="143"/>
      <c r="J369" s="143"/>
    </row>
    <row r="370" spans="1:10" ht="15.75">
      <c r="A370" s="140"/>
      <c r="B370" s="140"/>
      <c r="C370" s="140"/>
      <c r="D370" s="141"/>
      <c r="E370" s="140"/>
      <c r="F370" s="142"/>
      <c r="G370" s="143"/>
      <c r="H370" s="144"/>
      <c r="I370" s="143"/>
      <c r="J370" s="143"/>
    </row>
    <row r="371" spans="1:10" ht="15.75">
      <c r="A371" s="140"/>
      <c r="B371" s="140"/>
      <c r="C371" s="140"/>
      <c r="D371" s="141"/>
      <c r="E371" s="140"/>
      <c r="F371" s="142"/>
      <c r="G371" s="143"/>
      <c r="H371" s="144"/>
      <c r="I371" s="143"/>
      <c r="J371" s="143"/>
    </row>
    <row r="372" spans="1:10" ht="15.75">
      <c r="A372" s="140"/>
      <c r="B372" s="140"/>
      <c r="C372" s="140"/>
      <c r="D372" s="141"/>
      <c r="E372" s="140"/>
      <c r="F372" s="142"/>
      <c r="G372" s="143"/>
      <c r="H372" s="144"/>
      <c r="I372" s="143"/>
      <c r="J372" s="143"/>
    </row>
    <row r="373" spans="1:10" ht="15.75">
      <c r="A373" s="140"/>
      <c r="B373" s="140"/>
      <c r="C373" s="140"/>
      <c r="D373" s="141"/>
      <c r="E373" s="140"/>
      <c r="F373" s="142"/>
      <c r="G373" s="143"/>
      <c r="H373" s="144"/>
      <c r="I373" s="143"/>
      <c r="J373" s="143"/>
    </row>
    <row r="374" spans="1:10" ht="15.75">
      <c r="A374" s="140"/>
      <c r="B374" s="140"/>
      <c r="C374" s="140"/>
      <c r="D374" s="141"/>
      <c r="E374" s="140"/>
      <c r="F374" s="142"/>
      <c r="G374" s="143"/>
      <c r="H374" s="144"/>
      <c r="I374" s="143"/>
      <c r="J374" s="143"/>
    </row>
    <row r="375" spans="1:10" ht="15.75">
      <c r="A375" s="145" t="s">
        <v>2046</v>
      </c>
      <c r="B375" s="145"/>
      <c r="C375" s="145"/>
      <c r="D375" s="146"/>
      <c r="E375" s="145"/>
      <c r="F375" s="147"/>
      <c r="G375" s="147"/>
      <c r="H375" s="148"/>
      <c r="I375" s="147"/>
      <c r="J375" s="147"/>
    </row>
    <row r="376" spans="1:10" ht="15.75">
      <c r="A376" s="145" t="s">
        <v>2047</v>
      </c>
      <c r="B376" s="145"/>
      <c r="C376" s="145"/>
      <c r="D376" s="146"/>
      <c r="E376" s="145"/>
      <c r="F376" s="147"/>
      <c r="G376" s="147"/>
      <c r="H376" s="148"/>
      <c r="I376" s="147"/>
      <c r="J376" s="147"/>
    </row>
    <row r="377" spans="1:10">
      <c r="A377" s="149" t="s">
        <v>2048</v>
      </c>
      <c r="B377" s="149"/>
      <c r="C377" s="149"/>
      <c r="D377" s="149"/>
      <c r="E377" s="149"/>
      <c r="F377" s="150"/>
      <c r="G377" s="149"/>
      <c r="H377" s="149"/>
      <c r="I377" s="149"/>
      <c r="J377" s="149"/>
    </row>
    <row r="378" spans="1:10">
      <c r="A378" s="149" t="s">
        <v>2049</v>
      </c>
      <c r="B378" s="149"/>
      <c r="C378" s="149"/>
      <c r="D378" s="149"/>
      <c r="E378" s="149"/>
      <c r="F378" s="150"/>
      <c r="G378" s="149"/>
      <c r="H378" s="149"/>
      <c r="I378" s="149"/>
      <c r="J378" s="149"/>
    </row>
    <row r="379" spans="1:10">
      <c r="A379" s="149" t="s">
        <v>2050</v>
      </c>
      <c r="B379" s="149"/>
      <c r="C379" s="149"/>
      <c r="D379" s="149"/>
      <c r="E379" s="149"/>
      <c r="F379" s="150"/>
      <c r="G379" s="149"/>
      <c r="H379" s="149"/>
      <c r="I379" s="149"/>
      <c r="J379" s="149"/>
    </row>
    <row r="380" spans="1:10" ht="18" customHeight="1">
      <c r="E380" s="73"/>
      <c r="F380" s="73"/>
      <c r="G380" s="72"/>
      <c r="H380" s="72"/>
    </row>
    <row r="381" spans="1:10" ht="18" customHeight="1">
      <c r="E381" s="73"/>
      <c r="F381" s="73"/>
      <c r="G381" s="72"/>
      <c r="H381" s="72"/>
    </row>
  </sheetData>
  <autoFilter ref="A6:J366"/>
  <mergeCells count="4">
    <mergeCell ref="A1:D1"/>
    <mergeCell ref="H4:J4"/>
    <mergeCell ref="A5:J5"/>
    <mergeCell ref="E3:G3"/>
  </mergeCells>
  <pageMargins left="0.51181102362204722" right="0.51181102362204722" top="0.98425196850393704" bottom="0.98425196850393704" header="0.51181102362204722" footer="0.51181102362204722"/>
  <pageSetup paperSize="9" scale="44" fitToHeight="0" orientation="portrait" r:id="rId1"/>
  <headerFooter>
    <oddHeader>&amp;L &amp;C &amp;R</oddHeader>
    <oddFooter>&amp;CRua Capitão Sancho, n° 209 – Centro. João Pinheiro/MG. CEP: 38.770-000.comercial@sinarco.com.br  – (38) 3561-2334 ou (38) 9.9997-8424</oddFooter>
  </headerFooter>
  <drawing r:id="rId2"/>
</worksheet>
</file>

<file path=xl/worksheets/sheet2.xml><?xml version="1.0" encoding="utf-8"?>
<worksheet xmlns="http://schemas.openxmlformats.org/spreadsheetml/2006/main" xmlns:r="http://schemas.openxmlformats.org/officeDocument/2006/relationships">
  <sheetPr>
    <pageSetUpPr fitToPage="1"/>
  </sheetPr>
  <dimension ref="A1:J3544"/>
  <sheetViews>
    <sheetView showOutlineSymbols="0" showWhiteSpace="0" zoomScale="60" zoomScaleNormal="60" zoomScaleSheetLayoutView="40" workbookViewId="0">
      <selection activeCell="D7" sqref="D7"/>
    </sheetView>
  </sheetViews>
  <sheetFormatPr defaultRowHeight="14.25"/>
  <cols>
    <col min="1" max="1" width="12.5" customWidth="1"/>
    <col min="2" max="2" width="12" bestFit="1" customWidth="1"/>
    <col min="3" max="3" width="10" bestFit="1" customWidth="1"/>
    <col min="4" max="4" width="60" bestFit="1" customWidth="1"/>
    <col min="5" max="5" width="19.625" customWidth="1"/>
    <col min="6" max="6" width="12" customWidth="1"/>
    <col min="7" max="7" width="12" bestFit="1" customWidth="1"/>
    <col min="8" max="8" width="15.125" customWidth="1"/>
    <col min="9" max="9" width="16.625" customWidth="1"/>
    <col min="10" max="10" width="14" bestFit="1" customWidth="1"/>
  </cols>
  <sheetData>
    <row r="1" spans="1:10" ht="32.25" customHeight="1">
      <c r="A1" s="196" t="s">
        <v>258</v>
      </c>
      <c r="B1" s="196"/>
      <c r="C1" s="196"/>
      <c r="D1" s="196"/>
      <c r="E1" s="196"/>
      <c r="F1" s="196"/>
      <c r="G1" s="196"/>
      <c r="H1" s="196"/>
      <c r="I1" s="196"/>
      <c r="J1" s="196"/>
    </row>
    <row r="2" spans="1:10" ht="55.5" customHeight="1">
      <c r="A2" s="70"/>
      <c r="B2" s="70"/>
      <c r="C2" s="18" t="s">
        <v>261</v>
      </c>
      <c r="D2" s="18"/>
      <c r="E2" s="18" t="s">
        <v>0</v>
      </c>
      <c r="F2" s="19"/>
      <c r="G2" s="18" t="s">
        <v>1</v>
      </c>
      <c r="H2" s="19"/>
      <c r="I2" s="18" t="s">
        <v>2</v>
      </c>
      <c r="J2" s="18"/>
    </row>
    <row r="3" spans="1:10" ht="133.5" customHeight="1">
      <c r="A3" s="70"/>
      <c r="B3" s="70"/>
      <c r="C3" s="202" t="s">
        <v>1475</v>
      </c>
      <c r="D3" s="202"/>
      <c r="E3" s="202" t="s">
        <v>1988</v>
      </c>
      <c r="F3" s="202"/>
      <c r="G3" s="19" t="s">
        <v>3</v>
      </c>
      <c r="H3" s="19"/>
      <c r="I3" s="202" t="s">
        <v>4</v>
      </c>
      <c r="J3" s="202"/>
    </row>
    <row r="4" spans="1:10" ht="21" customHeight="1">
      <c r="A4" s="70"/>
      <c r="B4" s="70"/>
      <c r="C4" s="70"/>
      <c r="D4" s="70"/>
      <c r="E4" s="19"/>
      <c r="F4" s="19"/>
      <c r="G4" s="19"/>
      <c r="H4" s="213"/>
      <c r="I4" s="213"/>
      <c r="J4" s="213"/>
    </row>
    <row r="5" spans="1:10" ht="21.75" customHeight="1">
      <c r="A5" s="196" t="s">
        <v>626</v>
      </c>
      <c r="B5" s="196"/>
      <c r="C5" s="196"/>
      <c r="D5" s="196"/>
      <c r="E5" s="196"/>
      <c r="F5" s="196"/>
      <c r="G5" s="196"/>
      <c r="H5" s="196"/>
      <c r="I5" s="196"/>
      <c r="J5" s="196"/>
    </row>
    <row r="6" spans="1:10" ht="18" customHeight="1">
      <c r="A6" s="76"/>
      <c r="B6" s="80" t="s">
        <v>6</v>
      </c>
      <c r="C6" s="76" t="s">
        <v>7</v>
      </c>
      <c r="D6" s="76" t="s">
        <v>8</v>
      </c>
      <c r="E6" s="203" t="s">
        <v>262</v>
      </c>
      <c r="F6" s="203"/>
      <c r="G6" s="81" t="s">
        <v>9</v>
      </c>
      <c r="H6" s="80" t="s">
        <v>10</v>
      </c>
      <c r="I6" s="80" t="s">
        <v>11</v>
      </c>
      <c r="J6" s="80" t="s">
        <v>13</v>
      </c>
    </row>
    <row r="7" spans="1:10" ht="24" customHeight="1">
      <c r="A7" s="75" t="s">
        <v>15</v>
      </c>
      <c r="B7" s="75"/>
      <c r="C7" s="75"/>
      <c r="D7" s="75" t="s">
        <v>16</v>
      </c>
      <c r="E7" s="75"/>
      <c r="F7" s="205"/>
      <c r="G7" s="205"/>
      <c r="H7" s="62"/>
      <c r="I7" s="75"/>
      <c r="J7" s="63"/>
    </row>
    <row r="8" spans="1:10" ht="18" customHeight="1">
      <c r="A8" s="76" t="s">
        <v>17</v>
      </c>
      <c r="B8" s="80" t="s">
        <v>6</v>
      </c>
      <c r="C8" s="76" t="s">
        <v>7</v>
      </c>
      <c r="D8" s="76" t="s">
        <v>8</v>
      </c>
      <c r="E8" s="203" t="s">
        <v>262</v>
      </c>
      <c r="F8" s="203"/>
      <c r="G8" s="81" t="s">
        <v>9</v>
      </c>
      <c r="H8" s="80" t="s">
        <v>10</v>
      </c>
      <c r="I8" s="80" t="s">
        <v>11</v>
      </c>
      <c r="J8" s="80" t="s">
        <v>13</v>
      </c>
    </row>
    <row r="9" spans="1:10" ht="26.1" customHeight="1">
      <c r="A9" s="77" t="s">
        <v>263</v>
      </c>
      <c r="B9" s="48" t="s">
        <v>22</v>
      </c>
      <c r="C9" s="77" t="s">
        <v>23</v>
      </c>
      <c r="D9" s="77" t="s">
        <v>24</v>
      </c>
      <c r="E9" s="200" t="s">
        <v>266</v>
      </c>
      <c r="F9" s="200"/>
      <c r="G9" s="47" t="s">
        <v>20</v>
      </c>
      <c r="H9" s="50">
        <v>1</v>
      </c>
      <c r="I9" s="49">
        <v>71.589999999999989</v>
      </c>
      <c r="J9" s="49">
        <v>71.59</v>
      </c>
    </row>
    <row r="10" spans="1:10" ht="24" customHeight="1">
      <c r="A10" s="78" t="s">
        <v>264</v>
      </c>
      <c r="B10" s="57" t="s">
        <v>270</v>
      </c>
      <c r="C10" s="78" t="s">
        <v>23</v>
      </c>
      <c r="D10" s="78" t="s">
        <v>271</v>
      </c>
      <c r="E10" s="201" t="s">
        <v>269</v>
      </c>
      <c r="F10" s="201"/>
      <c r="G10" s="56" t="s">
        <v>224</v>
      </c>
      <c r="H10" s="59">
        <v>0.81443951868271047</v>
      </c>
      <c r="I10" s="58">
        <v>15.79</v>
      </c>
      <c r="J10" s="58">
        <v>12.86</v>
      </c>
    </row>
    <row r="11" spans="1:10" ht="26.1" customHeight="1">
      <c r="A11" s="78" t="s">
        <v>264</v>
      </c>
      <c r="B11" s="57" t="s">
        <v>277</v>
      </c>
      <c r="C11" s="78" t="s">
        <v>23</v>
      </c>
      <c r="D11" s="78" t="s">
        <v>278</v>
      </c>
      <c r="E11" s="201" t="s">
        <v>274</v>
      </c>
      <c r="F11" s="201"/>
      <c r="G11" s="56" t="s">
        <v>40</v>
      </c>
      <c r="H11" s="59">
        <v>0.55000000000000004</v>
      </c>
      <c r="I11" s="58">
        <v>1.67</v>
      </c>
      <c r="J11" s="58">
        <v>0.91</v>
      </c>
    </row>
    <row r="12" spans="1:10" ht="26.1" customHeight="1">
      <c r="A12" s="78" t="s">
        <v>264</v>
      </c>
      <c r="B12" s="57" t="s">
        <v>275</v>
      </c>
      <c r="C12" s="78" t="s">
        <v>23</v>
      </c>
      <c r="D12" s="78" t="s">
        <v>276</v>
      </c>
      <c r="E12" s="201" t="s">
        <v>274</v>
      </c>
      <c r="F12" s="201"/>
      <c r="G12" s="56" t="s">
        <v>20</v>
      </c>
      <c r="H12" s="59">
        <v>0.25</v>
      </c>
      <c r="I12" s="58">
        <v>85</v>
      </c>
      <c r="J12" s="58">
        <v>21.25</v>
      </c>
    </row>
    <row r="13" spans="1:10" ht="24" customHeight="1">
      <c r="A13" s="78" t="s">
        <v>264</v>
      </c>
      <c r="B13" s="57" t="s">
        <v>267</v>
      </c>
      <c r="C13" s="78" t="s">
        <v>23</v>
      </c>
      <c r="D13" s="78" t="s">
        <v>268</v>
      </c>
      <c r="E13" s="201" t="s">
        <v>269</v>
      </c>
      <c r="F13" s="201"/>
      <c r="G13" s="56" t="s">
        <v>224</v>
      </c>
      <c r="H13" s="59">
        <v>1</v>
      </c>
      <c r="I13" s="58">
        <v>22.52</v>
      </c>
      <c r="J13" s="58">
        <v>22.52</v>
      </c>
    </row>
    <row r="14" spans="1:10" ht="26.1" customHeight="1">
      <c r="A14" s="78" t="s">
        <v>264</v>
      </c>
      <c r="B14" s="57" t="s">
        <v>279</v>
      </c>
      <c r="C14" s="78" t="s">
        <v>23</v>
      </c>
      <c r="D14" s="78" t="s">
        <v>280</v>
      </c>
      <c r="E14" s="201" t="s">
        <v>274</v>
      </c>
      <c r="F14" s="201"/>
      <c r="G14" s="56" t="s">
        <v>20</v>
      </c>
      <c r="H14" s="59">
        <v>0.4224</v>
      </c>
      <c r="I14" s="58">
        <v>20.309999999999999</v>
      </c>
      <c r="J14" s="58">
        <v>8.57</v>
      </c>
    </row>
    <row r="15" spans="1:10" ht="24" customHeight="1">
      <c r="A15" s="78" t="s">
        <v>264</v>
      </c>
      <c r="B15" s="57" t="s">
        <v>272</v>
      </c>
      <c r="C15" s="78" t="s">
        <v>23</v>
      </c>
      <c r="D15" s="78" t="s">
        <v>273</v>
      </c>
      <c r="E15" s="201" t="s">
        <v>274</v>
      </c>
      <c r="F15" s="201"/>
      <c r="G15" s="56" t="s">
        <v>27</v>
      </c>
      <c r="H15" s="59">
        <v>1.6995</v>
      </c>
      <c r="I15" s="58">
        <v>2.78</v>
      </c>
      <c r="J15" s="58">
        <v>4.72</v>
      </c>
    </row>
    <row r="16" spans="1:10" ht="26.1" customHeight="1">
      <c r="A16" s="78" t="s">
        <v>264</v>
      </c>
      <c r="B16" s="57" t="s">
        <v>281</v>
      </c>
      <c r="C16" s="78" t="s">
        <v>23</v>
      </c>
      <c r="D16" s="78" t="s">
        <v>282</v>
      </c>
      <c r="E16" s="201" t="s">
        <v>274</v>
      </c>
      <c r="F16" s="201"/>
      <c r="G16" s="56" t="s">
        <v>203</v>
      </c>
      <c r="H16" s="59">
        <v>0.05</v>
      </c>
      <c r="I16" s="58">
        <v>15.22</v>
      </c>
      <c r="J16" s="58">
        <v>0.76</v>
      </c>
    </row>
    <row r="17" spans="1:10">
      <c r="A17" s="79"/>
      <c r="B17" s="79"/>
      <c r="C17" s="79"/>
      <c r="D17" s="79"/>
      <c r="E17" s="131"/>
      <c r="F17" s="132"/>
      <c r="G17" s="131"/>
      <c r="H17" s="212"/>
      <c r="I17" s="212"/>
      <c r="J17" s="132"/>
    </row>
    <row r="18" spans="1:10" ht="15" thickBot="1">
      <c r="A18" s="66"/>
      <c r="B18" s="66"/>
      <c r="C18" s="66"/>
      <c r="D18" s="66"/>
      <c r="E18" s="66"/>
      <c r="F18" s="66"/>
      <c r="G18" s="66"/>
      <c r="H18" s="60"/>
      <c r="I18" s="66"/>
      <c r="J18" s="85"/>
    </row>
    <row r="19" spans="1:10" ht="0.95" customHeight="1" thickTop="1">
      <c r="A19" s="51"/>
      <c r="B19" s="51"/>
      <c r="C19" s="51"/>
      <c r="D19" s="51"/>
      <c r="E19" s="51"/>
      <c r="F19" s="51"/>
      <c r="G19" s="51"/>
      <c r="H19" s="51"/>
      <c r="I19" s="51"/>
      <c r="J19" s="51"/>
    </row>
    <row r="20" spans="1:10" ht="18" customHeight="1">
      <c r="A20" s="76" t="s">
        <v>21</v>
      </c>
      <c r="B20" s="80" t="s">
        <v>6</v>
      </c>
      <c r="C20" s="76" t="s">
        <v>7</v>
      </c>
      <c r="D20" s="76" t="s">
        <v>8</v>
      </c>
      <c r="E20" s="203" t="s">
        <v>262</v>
      </c>
      <c r="F20" s="203"/>
      <c r="G20" s="81" t="s">
        <v>9</v>
      </c>
      <c r="H20" s="80" t="s">
        <v>10</v>
      </c>
      <c r="I20" s="80" t="s">
        <v>11</v>
      </c>
      <c r="J20" s="80" t="s">
        <v>13</v>
      </c>
    </row>
    <row r="21" spans="1:10" ht="78" customHeight="1">
      <c r="A21" s="77" t="s">
        <v>263</v>
      </c>
      <c r="B21" s="48" t="s">
        <v>18</v>
      </c>
      <c r="C21" s="77" t="s">
        <v>19</v>
      </c>
      <c r="D21" s="77" t="s">
        <v>649</v>
      </c>
      <c r="E21" s="200" t="s">
        <v>653</v>
      </c>
      <c r="F21" s="200"/>
      <c r="G21" s="47" t="s">
        <v>20</v>
      </c>
      <c r="H21" s="50">
        <v>1</v>
      </c>
      <c r="I21" s="49">
        <v>286.26</v>
      </c>
      <c r="J21" s="49">
        <v>286.26</v>
      </c>
    </row>
    <row r="22" spans="1:10" ht="15" customHeight="1">
      <c r="A22" s="203" t="s">
        <v>654</v>
      </c>
      <c r="B22" s="208" t="s">
        <v>6</v>
      </c>
      <c r="C22" s="203" t="s">
        <v>7</v>
      </c>
      <c r="D22" s="203" t="s">
        <v>655</v>
      </c>
      <c r="E22" s="207" t="s">
        <v>656</v>
      </c>
      <c r="F22" s="208"/>
      <c r="G22" s="207" t="s">
        <v>657</v>
      </c>
      <c r="H22" s="208"/>
      <c r="I22" s="208" t="s">
        <v>658</v>
      </c>
      <c r="J22" s="208" t="s">
        <v>659</v>
      </c>
    </row>
    <row r="23" spans="1:10" ht="15" customHeight="1">
      <c r="A23" s="208"/>
      <c r="B23" s="208"/>
      <c r="C23" s="208"/>
      <c r="D23" s="208"/>
      <c r="E23" s="80" t="s">
        <v>660</v>
      </c>
      <c r="F23" s="80" t="s">
        <v>661</v>
      </c>
      <c r="G23" s="80" t="s">
        <v>660</v>
      </c>
      <c r="H23" s="80" t="s">
        <v>661</v>
      </c>
      <c r="I23" s="208"/>
      <c r="J23" s="208"/>
    </row>
    <row r="24" spans="1:10" ht="20.100000000000001" customHeight="1">
      <c r="A24" s="209"/>
      <c r="B24" s="209"/>
      <c r="C24" s="209"/>
      <c r="D24" s="209"/>
      <c r="E24" s="209"/>
      <c r="F24" s="209"/>
      <c r="G24" s="209" t="s">
        <v>662</v>
      </c>
      <c r="H24" s="209"/>
      <c r="I24" s="209"/>
      <c r="J24" s="85">
        <v>0</v>
      </c>
    </row>
    <row r="25" spans="1:10" ht="30.75" customHeight="1">
      <c r="A25" s="76" t="s">
        <v>663</v>
      </c>
      <c r="B25" s="80" t="s">
        <v>6</v>
      </c>
      <c r="C25" s="76" t="s">
        <v>7</v>
      </c>
      <c r="D25" s="76" t="s">
        <v>269</v>
      </c>
      <c r="E25" s="80"/>
      <c r="F25" s="208"/>
      <c r="G25" s="208" t="s">
        <v>664</v>
      </c>
      <c r="H25" s="208" t="s">
        <v>665</v>
      </c>
      <c r="I25" s="208" t="s">
        <v>658</v>
      </c>
      <c r="J25" s="80" t="s">
        <v>659</v>
      </c>
    </row>
    <row r="26" spans="1:10" ht="20.100000000000001" customHeight="1">
      <c r="A26" s="209"/>
      <c r="B26" s="209"/>
      <c r="C26" s="209"/>
      <c r="D26" s="209"/>
      <c r="E26" s="209"/>
      <c r="F26" s="209"/>
      <c r="G26" s="209" t="s">
        <v>666</v>
      </c>
      <c r="H26" s="209"/>
      <c r="I26" s="209"/>
      <c r="J26" s="85">
        <v>0</v>
      </c>
    </row>
    <row r="27" spans="1:10" ht="20.100000000000001" customHeight="1">
      <c r="A27" s="209"/>
      <c r="B27" s="209"/>
      <c r="C27" s="209"/>
      <c r="D27" s="209"/>
      <c r="E27" s="209"/>
      <c r="F27" s="209"/>
      <c r="G27" s="209" t="s">
        <v>667</v>
      </c>
      <c r="H27" s="209"/>
      <c r="I27" s="209"/>
      <c r="J27" s="85">
        <v>0</v>
      </c>
    </row>
    <row r="28" spans="1:10" ht="20.100000000000001" customHeight="1">
      <c r="A28" s="209"/>
      <c r="B28" s="209"/>
      <c r="C28" s="209"/>
      <c r="D28" s="209"/>
      <c r="E28" s="209"/>
      <c r="F28" s="209"/>
      <c r="G28" s="209" t="s">
        <v>668</v>
      </c>
      <c r="H28" s="209"/>
      <c r="I28" s="209"/>
      <c r="J28" s="85">
        <v>1</v>
      </c>
    </row>
    <row r="29" spans="1:10" ht="36.75" customHeight="1">
      <c r="A29" s="209"/>
      <c r="B29" s="209"/>
      <c r="C29" s="209"/>
      <c r="D29" s="209"/>
      <c r="E29" s="209"/>
      <c r="F29" s="209"/>
      <c r="G29" s="209" t="s">
        <v>669</v>
      </c>
      <c r="H29" s="209"/>
      <c r="I29" s="209"/>
      <c r="J29" s="85">
        <v>0</v>
      </c>
    </row>
    <row r="30" spans="1:10" ht="30" customHeight="1">
      <c r="A30" s="76" t="s">
        <v>670</v>
      </c>
      <c r="B30" s="80" t="s">
        <v>7</v>
      </c>
      <c r="C30" s="76" t="s">
        <v>6</v>
      </c>
      <c r="D30" s="76" t="s">
        <v>274</v>
      </c>
      <c r="E30" s="80"/>
      <c r="F30" s="80"/>
      <c r="G30" s="80" t="s">
        <v>664</v>
      </c>
      <c r="H30" s="80" t="s">
        <v>665</v>
      </c>
      <c r="I30" s="80" t="s">
        <v>671</v>
      </c>
      <c r="J30" s="80" t="s">
        <v>659</v>
      </c>
    </row>
    <row r="31" spans="1:10" ht="20.100000000000001" customHeight="1">
      <c r="A31" s="209"/>
      <c r="B31" s="209"/>
      <c r="C31" s="209"/>
      <c r="D31" s="209"/>
      <c r="E31" s="209"/>
      <c r="F31" s="209"/>
      <c r="G31" s="209" t="s">
        <v>672</v>
      </c>
      <c r="H31" s="209"/>
      <c r="I31" s="209"/>
      <c r="J31" s="85">
        <v>0</v>
      </c>
    </row>
    <row r="32" spans="1:10" ht="30" customHeight="1">
      <c r="A32" s="76" t="s">
        <v>673</v>
      </c>
      <c r="B32" s="80" t="s">
        <v>7</v>
      </c>
      <c r="C32" s="76" t="s">
        <v>6</v>
      </c>
      <c r="D32" s="76" t="s">
        <v>265</v>
      </c>
      <c r="E32" s="80"/>
      <c r="F32" s="80"/>
      <c r="G32" s="80" t="s">
        <v>664</v>
      </c>
      <c r="H32" s="80" t="s">
        <v>665</v>
      </c>
      <c r="I32" s="80" t="s">
        <v>671</v>
      </c>
      <c r="J32" s="80" t="s">
        <v>659</v>
      </c>
    </row>
    <row r="33" spans="1:10" ht="39" customHeight="1">
      <c r="A33" s="82" t="s">
        <v>674</v>
      </c>
      <c r="B33" s="53" t="s">
        <v>19</v>
      </c>
      <c r="C33" s="82" t="s">
        <v>677</v>
      </c>
      <c r="D33" s="82" t="s">
        <v>678</v>
      </c>
      <c r="E33" s="82"/>
      <c r="F33" s="82"/>
      <c r="G33" s="52" t="s">
        <v>20</v>
      </c>
      <c r="H33" s="54">
        <v>252.98</v>
      </c>
      <c r="I33" s="55">
        <v>1</v>
      </c>
      <c r="J33" s="54">
        <v>252.98</v>
      </c>
    </row>
    <row r="34" spans="1:10" ht="51.95" customHeight="1">
      <c r="A34" s="82" t="s">
        <v>674</v>
      </c>
      <c r="B34" s="53" t="s">
        <v>19</v>
      </c>
      <c r="C34" s="82" t="s">
        <v>675</v>
      </c>
      <c r="D34" s="82" t="s">
        <v>676</v>
      </c>
      <c r="E34" s="82"/>
      <c r="F34" s="82"/>
      <c r="G34" s="52" t="s">
        <v>20</v>
      </c>
      <c r="H34" s="54">
        <v>33.28</v>
      </c>
      <c r="I34" s="55">
        <v>1</v>
      </c>
      <c r="J34" s="54">
        <v>33.28</v>
      </c>
    </row>
    <row r="35" spans="1:10" ht="20.100000000000001" customHeight="1">
      <c r="A35" s="209"/>
      <c r="B35" s="209"/>
      <c r="C35" s="209"/>
      <c r="D35" s="209"/>
      <c r="E35" s="209"/>
      <c r="F35" s="209"/>
      <c r="G35" s="209" t="s">
        <v>679</v>
      </c>
      <c r="H35" s="209"/>
      <c r="I35" s="209"/>
      <c r="J35" s="85">
        <v>286.26</v>
      </c>
    </row>
    <row r="36" spans="1:10">
      <c r="A36" s="79"/>
      <c r="B36" s="79"/>
      <c r="C36" s="79"/>
      <c r="D36" s="79"/>
      <c r="E36" s="79"/>
      <c r="F36" s="61"/>
      <c r="G36" s="79"/>
      <c r="H36" s="204"/>
      <c r="I36" s="204"/>
      <c r="J36" s="61"/>
    </row>
    <row r="37" spans="1:10" ht="30" customHeight="1" thickBot="1">
      <c r="A37" s="66"/>
      <c r="B37" s="66"/>
      <c r="C37" s="66"/>
      <c r="D37" s="66"/>
      <c r="E37" s="66"/>
      <c r="F37" s="66"/>
      <c r="G37" s="66"/>
      <c r="H37" s="60"/>
      <c r="I37" s="66"/>
      <c r="J37" s="85"/>
    </row>
    <row r="38" spans="1:10" ht="0.95" customHeight="1" thickTop="1">
      <c r="A38" s="51"/>
      <c r="B38" s="51"/>
      <c r="C38" s="51"/>
      <c r="D38" s="51"/>
      <c r="E38" s="51"/>
      <c r="F38" s="51"/>
      <c r="G38" s="51"/>
      <c r="H38" s="51"/>
      <c r="I38" s="51"/>
      <c r="J38" s="51">
        <v>0</v>
      </c>
    </row>
    <row r="39" spans="1:10" ht="18" customHeight="1">
      <c r="A39" s="76" t="s">
        <v>25</v>
      </c>
      <c r="B39" s="80" t="s">
        <v>6</v>
      </c>
      <c r="C39" s="76" t="s">
        <v>7</v>
      </c>
      <c r="D39" s="76" t="s">
        <v>8</v>
      </c>
      <c r="E39" s="203" t="s">
        <v>262</v>
      </c>
      <c r="F39" s="203"/>
      <c r="G39" s="81" t="s">
        <v>9</v>
      </c>
      <c r="H39" s="80" t="s">
        <v>10</v>
      </c>
      <c r="I39" s="80" t="s">
        <v>11</v>
      </c>
      <c r="J39" s="80" t="s">
        <v>13</v>
      </c>
    </row>
    <row r="40" spans="1:10" ht="24" customHeight="1">
      <c r="A40" s="77" t="s">
        <v>263</v>
      </c>
      <c r="B40" s="48" t="s">
        <v>26</v>
      </c>
      <c r="C40" s="77" t="s">
        <v>23</v>
      </c>
      <c r="D40" s="77" t="s">
        <v>689</v>
      </c>
      <c r="E40" s="200" t="s">
        <v>283</v>
      </c>
      <c r="F40" s="200"/>
      <c r="G40" s="47" t="s">
        <v>27</v>
      </c>
      <c r="H40" s="50">
        <v>1</v>
      </c>
      <c r="I40" s="49">
        <v>100.6</v>
      </c>
      <c r="J40" s="49">
        <v>100.6</v>
      </c>
    </row>
    <row r="41" spans="1:10" ht="24" customHeight="1">
      <c r="A41" s="78" t="s">
        <v>264</v>
      </c>
      <c r="B41" s="57" t="s">
        <v>267</v>
      </c>
      <c r="C41" s="78" t="s">
        <v>23</v>
      </c>
      <c r="D41" s="78" t="s">
        <v>268</v>
      </c>
      <c r="E41" s="201" t="s">
        <v>269</v>
      </c>
      <c r="F41" s="201"/>
      <c r="G41" s="56" t="s">
        <v>224</v>
      </c>
      <c r="H41" s="59">
        <v>0.8</v>
      </c>
      <c r="I41" s="58">
        <v>22.52</v>
      </c>
      <c r="J41" s="58">
        <v>18.010000000000002</v>
      </c>
    </row>
    <row r="42" spans="1:10" ht="24" customHeight="1">
      <c r="A42" s="78" t="s">
        <v>264</v>
      </c>
      <c r="B42" s="57" t="s">
        <v>284</v>
      </c>
      <c r="C42" s="78" t="s">
        <v>23</v>
      </c>
      <c r="D42" s="78" t="s">
        <v>285</v>
      </c>
      <c r="E42" s="201" t="s">
        <v>269</v>
      </c>
      <c r="F42" s="201"/>
      <c r="G42" s="56" t="s">
        <v>224</v>
      </c>
      <c r="H42" s="59">
        <v>0.4</v>
      </c>
      <c r="I42" s="58">
        <v>22.52</v>
      </c>
      <c r="J42" s="58">
        <v>9</v>
      </c>
    </row>
    <row r="43" spans="1:10" ht="24" customHeight="1">
      <c r="A43" s="78" t="s">
        <v>264</v>
      </c>
      <c r="B43" s="57" t="s">
        <v>270</v>
      </c>
      <c r="C43" s="78" t="s">
        <v>23</v>
      </c>
      <c r="D43" s="78" t="s">
        <v>271</v>
      </c>
      <c r="E43" s="201" t="s">
        <v>269</v>
      </c>
      <c r="F43" s="201"/>
      <c r="G43" s="56" t="s">
        <v>224</v>
      </c>
      <c r="H43" s="59">
        <v>1.2</v>
      </c>
      <c r="I43" s="58">
        <v>12.350000000000007</v>
      </c>
      <c r="J43" s="58">
        <v>14.82</v>
      </c>
    </row>
    <row r="44" spans="1:10" ht="26.1" customHeight="1">
      <c r="A44" s="78" t="s">
        <v>264</v>
      </c>
      <c r="B44" s="57" t="s">
        <v>275</v>
      </c>
      <c r="C44" s="78" t="s">
        <v>23</v>
      </c>
      <c r="D44" s="78" t="s">
        <v>276</v>
      </c>
      <c r="E44" s="201" t="s">
        <v>274</v>
      </c>
      <c r="F44" s="201"/>
      <c r="G44" s="56" t="s">
        <v>20</v>
      </c>
      <c r="H44" s="59">
        <v>5.2499999999999998E-2</v>
      </c>
      <c r="I44" s="58">
        <v>85</v>
      </c>
      <c r="J44" s="58">
        <v>4.46</v>
      </c>
    </row>
    <row r="45" spans="1:10" ht="24" customHeight="1">
      <c r="A45" s="78" t="s">
        <v>264</v>
      </c>
      <c r="B45" s="57" t="s">
        <v>272</v>
      </c>
      <c r="C45" s="78" t="s">
        <v>23</v>
      </c>
      <c r="D45" s="78" t="s">
        <v>273</v>
      </c>
      <c r="E45" s="201" t="s">
        <v>274</v>
      </c>
      <c r="F45" s="201"/>
      <c r="G45" s="56" t="s">
        <v>27</v>
      </c>
      <c r="H45" s="59">
        <v>2.3386</v>
      </c>
      <c r="I45" s="58">
        <v>2.78</v>
      </c>
      <c r="J45" s="58">
        <v>6.5</v>
      </c>
    </row>
    <row r="46" spans="1:10" ht="26.1" customHeight="1">
      <c r="A46" s="78" t="s">
        <v>264</v>
      </c>
      <c r="B46" s="57" t="s">
        <v>286</v>
      </c>
      <c r="C46" s="78" t="s">
        <v>23</v>
      </c>
      <c r="D46" s="78" t="s">
        <v>287</v>
      </c>
      <c r="E46" s="201" t="s">
        <v>274</v>
      </c>
      <c r="F46" s="201"/>
      <c r="G46" s="56" t="s">
        <v>20</v>
      </c>
      <c r="H46" s="59">
        <v>1.1000000000000001</v>
      </c>
      <c r="I46" s="58">
        <v>31.4</v>
      </c>
      <c r="J46" s="58">
        <v>34.54</v>
      </c>
    </row>
    <row r="47" spans="1:10" ht="26.1" customHeight="1">
      <c r="A47" s="78" t="s">
        <v>264</v>
      </c>
      <c r="B47" s="57" t="s">
        <v>281</v>
      </c>
      <c r="C47" s="78" t="s">
        <v>23</v>
      </c>
      <c r="D47" s="78" t="s">
        <v>282</v>
      </c>
      <c r="E47" s="201" t="s">
        <v>274</v>
      </c>
      <c r="F47" s="201"/>
      <c r="G47" s="56" t="s">
        <v>203</v>
      </c>
      <c r="H47" s="59">
        <v>0.4</v>
      </c>
      <c r="I47" s="58">
        <v>15.22</v>
      </c>
      <c r="J47" s="58">
        <v>6.08</v>
      </c>
    </row>
    <row r="48" spans="1:10" ht="24" customHeight="1">
      <c r="A48" s="78" t="s">
        <v>264</v>
      </c>
      <c r="B48" s="57" t="s">
        <v>288</v>
      </c>
      <c r="C48" s="78" t="s">
        <v>23</v>
      </c>
      <c r="D48" s="78" t="s">
        <v>289</v>
      </c>
      <c r="E48" s="201" t="s">
        <v>274</v>
      </c>
      <c r="F48" s="201"/>
      <c r="G48" s="56" t="s">
        <v>290</v>
      </c>
      <c r="H48" s="59">
        <v>1.8700000000000001E-2</v>
      </c>
      <c r="I48" s="58">
        <v>384.9</v>
      </c>
      <c r="J48" s="58">
        <v>7.19</v>
      </c>
    </row>
    <row r="49" spans="1:10">
      <c r="A49" s="79"/>
      <c r="B49" s="79"/>
      <c r="C49" s="79"/>
      <c r="D49" s="79"/>
      <c r="E49" s="79"/>
      <c r="F49" s="61"/>
      <c r="G49" s="79"/>
      <c r="H49" s="204"/>
      <c r="I49" s="204"/>
      <c r="J49" s="61"/>
    </row>
    <row r="50" spans="1:10" ht="30" customHeight="1" thickBot="1">
      <c r="A50" s="66"/>
      <c r="B50" s="66"/>
      <c r="C50" s="66"/>
      <c r="D50" s="66"/>
      <c r="E50" s="66"/>
      <c r="F50" s="66"/>
      <c r="G50" s="66"/>
      <c r="H50" s="60"/>
      <c r="I50" s="66"/>
      <c r="J50" s="85"/>
    </row>
    <row r="51" spans="1:10" ht="0.95" customHeight="1" thickTop="1">
      <c r="A51" s="51"/>
      <c r="B51" s="51"/>
      <c r="C51" s="51"/>
      <c r="D51" s="51"/>
      <c r="E51" s="51"/>
      <c r="F51" s="51"/>
      <c r="G51" s="51"/>
      <c r="H51" s="51"/>
      <c r="I51" s="51"/>
      <c r="J51" s="51">
        <v>0</v>
      </c>
    </row>
    <row r="52" spans="1:10" ht="18" customHeight="1">
      <c r="A52" s="76" t="s">
        <v>28</v>
      </c>
      <c r="B52" s="80" t="s">
        <v>6</v>
      </c>
      <c r="C52" s="76" t="s">
        <v>7</v>
      </c>
      <c r="D52" s="76" t="s">
        <v>8</v>
      </c>
      <c r="E52" s="203" t="s">
        <v>262</v>
      </c>
      <c r="F52" s="203"/>
      <c r="G52" s="81" t="s">
        <v>9</v>
      </c>
      <c r="H52" s="80" t="s">
        <v>10</v>
      </c>
      <c r="I52" s="80" t="s">
        <v>11</v>
      </c>
      <c r="J52" s="80" t="s">
        <v>13</v>
      </c>
    </row>
    <row r="53" spans="1:10" ht="24" customHeight="1">
      <c r="A53" s="77" t="s">
        <v>263</v>
      </c>
      <c r="B53" s="48" t="s">
        <v>690</v>
      </c>
      <c r="C53" s="77" t="s">
        <v>105</v>
      </c>
      <c r="D53" s="77" t="s">
        <v>691</v>
      </c>
      <c r="E53" s="200" t="s">
        <v>1476</v>
      </c>
      <c r="F53" s="200"/>
      <c r="G53" s="47" t="s">
        <v>20</v>
      </c>
      <c r="H53" s="50">
        <v>1</v>
      </c>
      <c r="I53" s="49">
        <v>140.54999999999998</v>
      </c>
      <c r="J53" s="49">
        <v>140.55000000000001</v>
      </c>
    </row>
    <row r="54" spans="1:10" ht="26.1" customHeight="1">
      <c r="A54" s="82" t="s">
        <v>291</v>
      </c>
      <c r="B54" s="53" t="s">
        <v>1484</v>
      </c>
      <c r="C54" s="82" t="s">
        <v>105</v>
      </c>
      <c r="D54" s="82" t="s">
        <v>1485</v>
      </c>
      <c r="E54" s="206" t="s">
        <v>418</v>
      </c>
      <c r="F54" s="206"/>
      <c r="G54" s="52" t="s">
        <v>224</v>
      </c>
      <c r="H54" s="55">
        <v>0.12094823415578183</v>
      </c>
      <c r="I54" s="54">
        <v>20.67</v>
      </c>
      <c r="J54" s="54">
        <v>2.5</v>
      </c>
    </row>
    <row r="55" spans="1:10" ht="24" customHeight="1">
      <c r="A55" s="82" t="s">
        <v>291</v>
      </c>
      <c r="B55" s="53" t="s">
        <v>531</v>
      </c>
      <c r="C55" s="82" t="s">
        <v>105</v>
      </c>
      <c r="D55" s="82" t="s">
        <v>532</v>
      </c>
      <c r="E55" s="206" t="s">
        <v>418</v>
      </c>
      <c r="F55" s="206"/>
      <c r="G55" s="52" t="s">
        <v>224</v>
      </c>
      <c r="H55" s="55">
        <v>0.4</v>
      </c>
      <c r="I55" s="54">
        <v>25.62</v>
      </c>
      <c r="J55" s="54">
        <v>10.24</v>
      </c>
    </row>
    <row r="56" spans="1:10" ht="39" customHeight="1">
      <c r="A56" s="82" t="s">
        <v>291</v>
      </c>
      <c r="B56" s="53" t="s">
        <v>1477</v>
      </c>
      <c r="C56" s="82" t="s">
        <v>105</v>
      </c>
      <c r="D56" s="82" t="s">
        <v>1478</v>
      </c>
      <c r="E56" s="206" t="s">
        <v>403</v>
      </c>
      <c r="F56" s="206"/>
      <c r="G56" s="52" t="s">
        <v>404</v>
      </c>
      <c r="H56" s="55">
        <v>4.4000000000000003E-3</v>
      </c>
      <c r="I56" s="54">
        <v>29.08</v>
      </c>
      <c r="J56" s="54">
        <v>0.12</v>
      </c>
    </row>
    <row r="57" spans="1:10" ht="39" customHeight="1">
      <c r="A57" s="82" t="s">
        <v>291</v>
      </c>
      <c r="B57" s="53" t="s">
        <v>1479</v>
      </c>
      <c r="C57" s="82" t="s">
        <v>105</v>
      </c>
      <c r="D57" s="82" t="s">
        <v>1480</v>
      </c>
      <c r="E57" s="206" t="s">
        <v>403</v>
      </c>
      <c r="F57" s="206"/>
      <c r="G57" s="52" t="s">
        <v>411</v>
      </c>
      <c r="H57" s="55">
        <v>1.9099999999999999E-2</v>
      </c>
      <c r="I57" s="54">
        <v>28.06</v>
      </c>
      <c r="J57" s="54">
        <v>0.53</v>
      </c>
    </row>
    <row r="58" spans="1:10" ht="39" customHeight="1">
      <c r="A58" s="82" t="s">
        <v>291</v>
      </c>
      <c r="B58" s="53" t="s">
        <v>1481</v>
      </c>
      <c r="C58" s="82" t="s">
        <v>105</v>
      </c>
      <c r="D58" s="82" t="s">
        <v>1482</v>
      </c>
      <c r="E58" s="206" t="s">
        <v>1483</v>
      </c>
      <c r="F58" s="206"/>
      <c r="G58" s="52" t="s">
        <v>114</v>
      </c>
      <c r="H58" s="55">
        <v>1.1999999999999999E-3</v>
      </c>
      <c r="I58" s="54">
        <v>440.47</v>
      </c>
      <c r="J58" s="54">
        <v>0.52</v>
      </c>
    </row>
    <row r="59" spans="1:10" ht="26.1" customHeight="1">
      <c r="A59" s="78" t="s">
        <v>264</v>
      </c>
      <c r="B59" s="57" t="s">
        <v>1490</v>
      </c>
      <c r="C59" s="78" t="s">
        <v>105</v>
      </c>
      <c r="D59" s="78" t="s">
        <v>1491</v>
      </c>
      <c r="E59" s="201" t="s">
        <v>274</v>
      </c>
      <c r="F59" s="201"/>
      <c r="G59" s="56" t="s">
        <v>27</v>
      </c>
      <c r="H59" s="59">
        <v>1</v>
      </c>
      <c r="I59" s="58">
        <v>48.1</v>
      </c>
      <c r="J59" s="58">
        <v>48.1</v>
      </c>
    </row>
    <row r="60" spans="1:10" ht="26.1" customHeight="1">
      <c r="A60" s="78" t="s">
        <v>264</v>
      </c>
      <c r="B60" s="57" t="s">
        <v>1486</v>
      </c>
      <c r="C60" s="78" t="s">
        <v>105</v>
      </c>
      <c r="D60" s="78" t="s">
        <v>1487</v>
      </c>
      <c r="E60" s="201" t="s">
        <v>274</v>
      </c>
      <c r="F60" s="201"/>
      <c r="G60" s="56" t="s">
        <v>27</v>
      </c>
      <c r="H60" s="59">
        <v>1.2273000000000001</v>
      </c>
      <c r="I60" s="58">
        <v>40.54</v>
      </c>
      <c r="J60" s="58">
        <v>49.75</v>
      </c>
    </row>
    <row r="61" spans="1:10" ht="26.1" customHeight="1">
      <c r="A61" s="78" t="s">
        <v>264</v>
      </c>
      <c r="B61" s="57" t="s">
        <v>1488</v>
      </c>
      <c r="C61" s="78" t="s">
        <v>105</v>
      </c>
      <c r="D61" s="78" t="s">
        <v>1489</v>
      </c>
      <c r="E61" s="201" t="s">
        <v>274</v>
      </c>
      <c r="F61" s="201"/>
      <c r="G61" s="56" t="s">
        <v>203</v>
      </c>
      <c r="H61" s="59">
        <v>4.2799999999999998E-2</v>
      </c>
      <c r="I61" s="58">
        <v>24</v>
      </c>
      <c r="J61" s="58">
        <v>1.02</v>
      </c>
    </row>
    <row r="62" spans="1:10" ht="39" customHeight="1">
      <c r="A62" s="78" t="s">
        <v>264</v>
      </c>
      <c r="B62" s="57" t="s">
        <v>1492</v>
      </c>
      <c r="C62" s="78" t="s">
        <v>105</v>
      </c>
      <c r="D62" s="78" t="s">
        <v>1493</v>
      </c>
      <c r="E62" s="201" t="s">
        <v>274</v>
      </c>
      <c r="F62" s="201"/>
      <c r="G62" s="56" t="s">
        <v>20</v>
      </c>
      <c r="H62" s="59">
        <v>0.58530000000000004</v>
      </c>
      <c r="I62" s="58">
        <v>47.45</v>
      </c>
      <c r="J62" s="58">
        <v>27.77</v>
      </c>
    </row>
    <row r="63" spans="1:10">
      <c r="A63" s="79"/>
      <c r="B63" s="79"/>
      <c r="C63" s="79"/>
      <c r="D63" s="79"/>
      <c r="E63" s="79"/>
      <c r="F63" s="61"/>
      <c r="G63" s="79"/>
      <c r="H63" s="204"/>
      <c r="I63" s="204"/>
      <c r="J63" s="61"/>
    </row>
    <row r="64" spans="1:10" ht="30" customHeight="1" thickBot="1">
      <c r="A64" s="66"/>
      <c r="B64" s="66"/>
      <c r="C64" s="66"/>
      <c r="D64" s="66"/>
      <c r="E64" s="66"/>
      <c r="F64" s="66"/>
      <c r="G64" s="66"/>
      <c r="H64" s="60"/>
      <c r="I64" s="66"/>
      <c r="J64" s="85"/>
    </row>
    <row r="65" spans="1:10" ht="0.95" customHeight="1" thickTop="1">
      <c r="A65" s="51"/>
      <c r="B65" s="51"/>
      <c r="C65" s="51"/>
      <c r="D65" s="51"/>
      <c r="E65" s="51"/>
      <c r="F65" s="51"/>
      <c r="G65" s="51"/>
      <c r="H65" s="51"/>
      <c r="I65" s="51"/>
      <c r="J65" s="51">
        <v>0</v>
      </c>
    </row>
    <row r="66" spans="1:10" ht="18" customHeight="1">
      <c r="A66" s="76" t="s">
        <v>31</v>
      </c>
      <c r="B66" s="80" t="s">
        <v>6</v>
      </c>
      <c r="C66" s="76" t="s">
        <v>7</v>
      </c>
      <c r="D66" s="76" t="s">
        <v>8</v>
      </c>
      <c r="E66" s="203" t="s">
        <v>262</v>
      </c>
      <c r="F66" s="203"/>
      <c r="G66" s="81" t="s">
        <v>9</v>
      </c>
      <c r="H66" s="80" t="s">
        <v>10</v>
      </c>
      <c r="I66" s="80" t="s">
        <v>11</v>
      </c>
      <c r="J66" s="80" t="s">
        <v>13</v>
      </c>
    </row>
    <row r="67" spans="1:10" ht="26.1" customHeight="1">
      <c r="A67" s="77" t="s">
        <v>263</v>
      </c>
      <c r="B67" s="48" t="s">
        <v>29</v>
      </c>
      <c r="C67" s="77" t="s">
        <v>23</v>
      </c>
      <c r="D67" s="77" t="s">
        <v>30</v>
      </c>
      <c r="E67" s="200" t="s">
        <v>283</v>
      </c>
      <c r="F67" s="200"/>
      <c r="G67" s="47" t="s">
        <v>27</v>
      </c>
      <c r="H67" s="50">
        <v>1</v>
      </c>
      <c r="I67" s="49">
        <v>8.6300000000000008</v>
      </c>
      <c r="J67" s="49">
        <v>8.6300000000000008</v>
      </c>
    </row>
    <row r="68" spans="1:10" ht="24" customHeight="1">
      <c r="A68" s="82" t="s">
        <v>291</v>
      </c>
      <c r="B68" s="53" t="s">
        <v>292</v>
      </c>
      <c r="C68" s="82" t="s">
        <v>23</v>
      </c>
      <c r="D68" s="82" t="s">
        <v>293</v>
      </c>
      <c r="E68" s="206" t="s">
        <v>294</v>
      </c>
      <c r="F68" s="206"/>
      <c r="G68" s="52" t="s">
        <v>20</v>
      </c>
      <c r="H68" s="55">
        <v>0.02</v>
      </c>
      <c r="I68" s="54">
        <v>26.59</v>
      </c>
      <c r="J68" s="54">
        <v>0.53</v>
      </c>
    </row>
    <row r="69" spans="1:10" ht="26.1" customHeight="1">
      <c r="A69" s="82" t="s">
        <v>291</v>
      </c>
      <c r="B69" s="53" t="s">
        <v>295</v>
      </c>
      <c r="C69" s="82" t="s">
        <v>23</v>
      </c>
      <c r="D69" s="82" t="s">
        <v>296</v>
      </c>
      <c r="E69" s="206" t="s">
        <v>297</v>
      </c>
      <c r="F69" s="206"/>
      <c r="G69" s="52" t="s">
        <v>114</v>
      </c>
      <c r="H69" s="55">
        <v>4.0000000000000001E-3</v>
      </c>
      <c r="I69" s="54">
        <v>543.95000000000005</v>
      </c>
      <c r="J69" s="54">
        <v>2.17</v>
      </c>
    </row>
    <row r="70" spans="1:10" ht="24" customHeight="1">
      <c r="A70" s="78" t="s">
        <v>264</v>
      </c>
      <c r="B70" s="57" t="s">
        <v>270</v>
      </c>
      <c r="C70" s="78" t="s">
        <v>23</v>
      </c>
      <c r="D70" s="78" t="s">
        <v>271</v>
      </c>
      <c r="E70" s="201" t="s">
        <v>269</v>
      </c>
      <c r="F70" s="201"/>
      <c r="G70" s="56" t="s">
        <v>224</v>
      </c>
      <c r="H70" s="59">
        <v>1.6466117796073536E-2</v>
      </c>
      <c r="I70" s="58">
        <v>15.79</v>
      </c>
      <c r="J70" s="58">
        <v>0.26</v>
      </c>
    </row>
    <row r="71" spans="1:10" ht="26.1" customHeight="1">
      <c r="A71" s="78" t="s">
        <v>264</v>
      </c>
      <c r="B71" s="57" t="s">
        <v>298</v>
      </c>
      <c r="C71" s="78" t="s">
        <v>23</v>
      </c>
      <c r="D71" s="78" t="s">
        <v>299</v>
      </c>
      <c r="E71" s="201" t="s">
        <v>274</v>
      </c>
      <c r="F71" s="201"/>
      <c r="G71" s="56" t="s">
        <v>27</v>
      </c>
      <c r="H71" s="59">
        <v>1</v>
      </c>
      <c r="I71" s="58">
        <v>2.2000000000000002</v>
      </c>
      <c r="J71" s="58">
        <v>2.2000000000000002</v>
      </c>
    </row>
    <row r="72" spans="1:10" ht="24" customHeight="1">
      <c r="A72" s="78" t="s">
        <v>264</v>
      </c>
      <c r="B72" s="57" t="s">
        <v>272</v>
      </c>
      <c r="C72" s="78" t="s">
        <v>23</v>
      </c>
      <c r="D72" s="78" t="s">
        <v>273</v>
      </c>
      <c r="E72" s="201" t="s">
        <v>274</v>
      </c>
      <c r="F72" s="201"/>
      <c r="G72" s="56" t="s">
        <v>27</v>
      </c>
      <c r="H72" s="59">
        <v>1.25</v>
      </c>
      <c r="I72" s="58">
        <v>2.78</v>
      </c>
      <c r="J72" s="58">
        <v>3.47</v>
      </c>
    </row>
    <row r="73" spans="1:10">
      <c r="A73" s="79"/>
      <c r="B73" s="79"/>
      <c r="C73" s="79"/>
      <c r="D73" s="79"/>
      <c r="E73" s="79"/>
      <c r="F73" s="61"/>
      <c r="G73" s="79"/>
      <c r="H73" s="204"/>
      <c r="I73" s="204"/>
      <c r="J73" s="61"/>
    </row>
    <row r="74" spans="1:10" ht="30" customHeight="1" thickBot="1">
      <c r="A74" s="66"/>
      <c r="B74" s="66"/>
      <c r="C74" s="66"/>
      <c r="D74" s="66"/>
      <c r="E74" s="66"/>
      <c r="F74" s="66"/>
      <c r="G74" s="66"/>
      <c r="H74" s="60"/>
      <c r="I74" s="66"/>
      <c r="J74" s="85"/>
    </row>
    <row r="75" spans="1:10" ht="0.95" customHeight="1" thickTop="1">
      <c r="A75" s="51"/>
      <c r="B75" s="51"/>
      <c r="C75" s="51"/>
      <c r="D75" s="51"/>
      <c r="E75" s="51"/>
      <c r="F75" s="51"/>
      <c r="G75" s="51"/>
      <c r="H75" s="51"/>
      <c r="I75" s="51"/>
      <c r="J75" s="51">
        <v>0</v>
      </c>
    </row>
    <row r="76" spans="1:10" ht="18" customHeight="1">
      <c r="A76" s="76" t="s">
        <v>34</v>
      </c>
      <c r="B76" s="80" t="s">
        <v>6</v>
      </c>
      <c r="C76" s="76" t="s">
        <v>7</v>
      </c>
      <c r="D76" s="76" t="s">
        <v>8</v>
      </c>
      <c r="E76" s="203" t="s">
        <v>262</v>
      </c>
      <c r="F76" s="203"/>
      <c r="G76" s="81" t="s">
        <v>9</v>
      </c>
      <c r="H76" s="80" t="s">
        <v>10</v>
      </c>
      <c r="I76" s="80" t="s">
        <v>11</v>
      </c>
      <c r="J76" s="80" t="s">
        <v>13</v>
      </c>
    </row>
    <row r="77" spans="1:10" ht="26.1" customHeight="1">
      <c r="A77" s="77" t="s">
        <v>263</v>
      </c>
      <c r="B77" s="48" t="s">
        <v>32</v>
      </c>
      <c r="C77" s="77" t="s">
        <v>23</v>
      </c>
      <c r="D77" s="77" t="s">
        <v>33</v>
      </c>
      <c r="E77" s="200" t="s">
        <v>283</v>
      </c>
      <c r="F77" s="200"/>
      <c r="G77" s="47" t="s">
        <v>27</v>
      </c>
      <c r="H77" s="50">
        <v>1</v>
      </c>
      <c r="I77" s="49">
        <v>7.27</v>
      </c>
      <c r="J77" s="49">
        <v>7.27</v>
      </c>
    </row>
    <row r="78" spans="1:10" ht="26.1" customHeight="1">
      <c r="A78" s="82" t="s">
        <v>291</v>
      </c>
      <c r="B78" s="53" t="s">
        <v>295</v>
      </c>
      <c r="C78" s="82" t="s">
        <v>23</v>
      </c>
      <c r="D78" s="82" t="s">
        <v>296</v>
      </c>
      <c r="E78" s="206" t="s">
        <v>297</v>
      </c>
      <c r="F78" s="206"/>
      <c r="G78" s="52" t="s">
        <v>114</v>
      </c>
      <c r="H78" s="55">
        <v>6.4000000000000003E-3</v>
      </c>
      <c r="I78" s="54">
        <v>543.95000000000005</v>
      </c>
      <c r="J78" s="54">
        <v>3.48</v>
      </c>
    </row>
    <row r="79" spans="1:10" ht="24" customHeight="1">
      <c r="A79" s="82" t="s">
        <v>291</v>
      </c>
      <c r="B79" s="53" t="s">
        <v>292</v>
      </c>
      <c r="C79" s="82" t="s">
        <v>23</v>
      </c>
      <c r="D79" s="82" t="s">
        <v>293</v>
      </c>
      <c r="E79" s="206" t="s">
        <v>294</v>
      </c>
      <c r="F79" s="206"/>
      <c r="G79" s="52" t="s">
        <v>20</v>
      </c>
      <c r="H79" s="55">
        <v>3.5999999999999997E-2</v>
      </c>
      <c r="I79" s="54">
        <v>26.59</v>
      </c>
      <c r="J79" s="54">
        <v>0.95</v>
      </c>
    </row>
    <row r="80" spans="1:10" ht="24" customHeight="1">
      <c r="A80" s="78" t="s">
        <v>264</v>
      </c>
      <c r="B80" s="57" t="s">
        <v>300</v>
      </c>
      <c r="C80" s="78" t="s">
        <v>23</v>
      </c>
      <c r="D80" s="78" t="s">
        <v>301</v>
      </c>
      <c r="E80" s="201" t="s">
        <v>269</v>
      </c>
      <c r="F80" s="201"/>
      <c r="G80" s="56" t="s">
        <v>224</v>
      </c>
      <c r="H80" s="59">
        <v>0.08</v>
      </c>
      <c r="I80" s="58">
        <v>22.52</v>
      </c>
      <c r="J80" s="58">
        <v>1.8</v>
      </c>
    </row>
    <row r="81" spans="1:10" ht="24" customHeight="1">
      <c r="A81" s="78" t="s">
        <v>264</v>
      </c>
      <c r="B81" s="57" t="s">
        <v>270</v>
      </c>
      <c r="C81" s="78" t="s">
        <v>23</v>
      </c>
      <c r="D81" s="78" t="s">
        <v>271</v>
      </c>
      <c r="E81" s="201" t="s">
        <v>269</v>
      </c>
      <c r="F81" s="201"/>
      <c r="G81" s="56" t="s">
        <v>224</v>
      </c>
      <c r="H81" s="59">
        <v>5.9531348955034834E-2</v>
      </c>
      <c r="I81" s="58">
        <v>15.79</v>
      </c>
      <c r="J81" s="58">
        <v>0.94</v>
      </c>
    </row>
    <row r="82" spans="1:10" ht="24" customHeight="1">
      <c r="A82" s="78" t="s">
        <v>264</v>
      </c>
      <c r="B82" s="57" t="s">
        <v>272</v>
      </c>
      <c r="C82" s="78" t="s">
        <v>23</v>
      </c>
      <c r="D82" s="78" t="s">
        <v>273</v>
      </c>
      <c r="E82" s="201" t="s">
        <v>274</v>
      </c>
      <c r="F82" s="201"/>
      <c r="G82" s="56" t="s">
        <v>27</v>
      </c>
      <c r="H82" s="59">
        <v>0.02</v>
      </c>
      <c r="I82" s="58">
        <v>2.78</v>
      </c>
      <c r="J82" s="58">
        <v>0.05</v>
      </c>
    </row>
    <row r="83" spans="1:10" ht="24" customHeight="1">
      <c r="A83" s="78" t="s">
        <v>264</v>
      </c>
      <c r="B83" s="57" t="s">
        <v>302</v>
      </c>
      <c r="C83" s="78" t="s">
        <v>23</v>
      </c>
      <c r="D83" s="78" t="s">
        <v>303</v>
      </c>
      <c r="E83" s="201" t="s">
        <v>274</v>
      </c>
      <c r="F83" s="201"/>
      <c r="G83" s="56" t="s">
        <v>27</v>
      </c>
      <c r="H83" s="59">
        <v>1.08</v>
      </c>
      <c r="I83" s="58">
        <v>0.05</v>
      </c>
      <c r="J83" s="58">
        <v>0.05</v>
      </c>
    </row>
    <row r="84" spans="1:10">
      <c r="A84" s="79"/>
      <c r="B84" s="79"/>
      <c r="C84" s="79"/>
      <c r="D84" s="79"/>
      <c r="E84" s="79"/>
      <c r="F84" s="61"/>
      <c r="G84" s="79"/>
      <c r="H84" s="204"/>
      <c r="I84" s="204"/>
      <c r="J84" s="61"/>
    </row>
    <row r="85" spans="1:10" ht="30" customHeight="1" thickBot="1">
      <c r="A85" s="66"/>
      <c r="B85" s="66"/>
      <c r="C85" s="66"/>
      <c r="D85" s="66"/>
      <c r="E85" s="66"/>
      <c r="F85" s="66"/>
      <c r="G85" s="66"/>
      <c r="H85" s="60"/>
      <c r="I85" s="66"/>
      <c r="J85" s="85"/>
    </row>
    <row r="86" spans="1:10" ht="0.95" customHeight="1" thickTop="1">
      <c r="A86" s="51"/>
      <c r="B86" s="51"/>
      <c r="C86" s="51"/>
      <c r="D86" s="51"/>
      <c r="E86" s="51"/>
      <c r="F86" s="51"/>
      <c r="G86" s="51"/>
      <c r="H86" s="51"/>
      <c r="I86" s="51"/>
      <c r="J86" s="51">
        <v>0</v>
      </c>
    </row>
    <row r="87" spans="1:10" ht="18" customHeight="1">
      <c r="A87" s="76" t="s">
        <v>37</v>
      </c>
      <c r="B87" s="80" t="s">
        <v>6</v>
      </c>
      <c r="C87" s="76" t="s">
        <v>7</v>
      </c>
      <c r="D87" s="76" t="s">
        <v>8</v>
      </c>
      <c r="E87" s="203" t="s">
        <v>262</v>
      </c>
      <c r="F87" s="203"/>
      <c r="G87" s="81" t="s">
        <v>9</v>
      </c>
      <c r="H87" s="80" t="s">
        <v>10</v>
      </c>
      <c r="I87" s="80" t="s">
        <v>11</v>
      </c>
      <c r="J87" s="80" t="s">
        <v>13</v>
      </c>
    </row>
    <row r="88" spans="1:10" ht="24" customHeight="1">
      <c r="A88" s="77" t="s">
        <v>263</v>
      </c>
      <c r="B88" s="48" t="s">
        <v>35</v>
      </c>
      <c r="C88" s="77" t="s">
        <v>23</v>
      </c>
      <c r="D88" s="77" t="s">
        <v>36</v>
      </c>
      <c r="E88" s="200" t="s">
        <v>283</v>
      </c>
      <c r="F88" s="200"/>
      <c r="G88" s="47" t="s">
        <v>27</v>
      </c>
      <c r="H88" s="50">
        <v>1</v>
      </c>
      <c r="I88" s="49">
        <v>2.9899999999999998</v>
      </c>
      <c r="J88" s="49">
        <v>2.99</v>
      </c>
    </row>
    <row r="89" spans="1:10" ht="24" customHeight="1">
      <c r="A89" s="78" t="s">
        <v>264</v>
      </c>
      <c r="B89" s="57" t="s">
        <v>300</v>
      </c>
      <c r="C89" s="78" t="s">
        <v>23</v>
      </c>
      <c r="D89" s="78" t="s">
        <v>301</v>
      </c>
      <c r="E89" s="201" t="s">
        <v>269</v>
      </c>
      <c r="F89" s="201"/>
      <c r="G89" s="56" t="s">
        <v>224</v>
      </c>
      <c r="H89" s="59">
        <v>0.08</v>
      </c>
      <c r="I89" s="58">
        <v>22.52</v>
      </c>
      <c r="J89" s="58">
        <v>1.8</v>
      </c>
    </row>
    <row r="90" spans="1:10" ht="24" customHeight="1">
      <c r="A90" s="78" t="s">
        <v>264</v>
      </c>
      <c r="B90" s="57" t="s">
        <v>270</v>
      </c>
      <c r="C90" s="78" t="s">
        <v>23</v>
      </c>
      <c r="D90" s="78" t="s">
        <v>271</v>
      </c>
      <c r="E90" s="201" t="s">
        <v>269</v>
      </c>
      <c r="F90" s="201"/>
      <c r="G90" s="56" t="s">
        <v>224</v>
      </c>
      <c r="H90" s="59">
        <v>7.2197593413552891E-2</v>
      </c>
      <c r="I90" s="58">
        <v>15.79</v>
      </c>
      <c r="J90" s="58">
        <v>1.1399999999999999</v>
      </c>
    </row>
    <row r="91" spans="1:10" ht="24" customHeight="1">
      <c r="A91" s="78" t="s">
        <v>264</v>
      </c>
      <c r="B91" s="57" t="s">
        <v>302</v>
      </c>
      <c r="C91" s="78" t="s">
        <v>23</v>
      </c>
      <c r="D91" s="78" t="s">
        <v>303</v>
      </c>
      <c r="E91" s="201" t="s">
        <v>274</v>
      </c>
      <c r="F91" s="201"/>
      <c r="G91" s="56" t="s">
        <v>27</v>
      </c>
      <c r="H91" s="59">
        <v>1.05</v>
      </c>
      <c r="I91" s="58">
        <v>0.05</v>
      </c>
      <c r="J91" s="58">
        <v>0.05</v>
      </c>
    </row>
    <row r="92" spans="1:10">
      <c r="A92" s="79"/>
      <c r="B92" s="79"/>
      <c r="C92" s="79"/>
      <c r="D92" s="79"/>
      <c r="E92" s="79"/>
      <c r="F92" s="61"/>
      <c r="G92" s="79"/>
      <c r="H92" s="204"/>
      <c r="I92" s="204"/>
      <c r="J92" s="61"/>
    </row>
    <row r="93" spans="1:10" ht="30" customHeight="1" thickBot="1">
      <c r="A93" s="66"/>
      <c r="B93" s="66"/>
      <c r="C93" s="66"/>
      <c r="D93" s="66"/>
      <c r="E93" s="66"/>
      <c r="F93" s="66"/>
      <c r="G93" s="66"/>
      <c r="H93" s="60"/>
      <c r="I93" s="66"/>
      <c r="J93" s="85"/>
    </row>
    <row r="94" spans="1:10" ht="0.95" customHeight="1" thickTop="1">
      <c r="A94" s="51"/>
      <c r="B94" s="51"/>
      <c r="C94" s="51"/>
      <c r="D94" s="51"/>
      <c r="E94" s="51"/>
      <c r="F94" s="51"/>
      <c r="G94" s="51"/>
      <c r="H94" s="51"/>
      <c r="I94" s="51"/>
      <c r="J94" s="51">
        <v>0</v>
      </c>
    </row>
    <row r="95" spans="1:10" ht="18" customHeight="1">
      <c r="A95" s="76" t="s">
        <v>41</v>
      </c>
      <c r="B95" s="80" t="s">
        <v>6</v>
      </c>
      <c r="C95" s="76" t="s">
        <v>7</v>
      </c>
      <c r="D95" s="76" t="s">
        <v>8</v>
      </c>
      <c r="E95" s="203" t="s">
        <v>262</v>
      </c>
      <c r="F95" s="203"/>
      <c r="G95" s="81" t="s">
        <v>9</v>
      </c>
      <c r="H95" s="80" t="s">
        <v>10</v>
      </c>
      <c r="I95" s="80" t="s">
        <v>11</v>
      </c>
      <c r="J95" s="80" t="s">
        <v>13</v>
      </c>
    </row>
    <row r="96" spans="1:10" ht="24" customHeight="1">
      <c r="A96" s="77" t="s">
        <v>263</v>
      </c>
      <c r="B96" s="48" t="s">
        <v>692</v>
      </c>
      <c r="C96" s="77" t="s">
        <v>23</v>
      </c>
      <c r="D96" s="77" t="s">
        <v>693</v>
      </c>
      <c r="E96" s="200" t="s">
        <v>283</v>
      </c>
      <c r="F96" s="200"/>
      <c r="G96" s="47" t="s">
        <v>27</v>
      </c>
      <c r="H96" s="50">
        <v>1</v>
      </c>
      <c r="I96" s="49">
        <v>7.6999999999999993</v>
      </c>
      <c r="J96" s="49">
        <v>7.7</v>
      </c>
    </row>
    <row r="97" spans="1:10" ht="24" customHeight="1">
      <c r="A97" s="78" t="s">
        <v>264</v>
      </c>
      <c r="B97" s="57" t="s">
        <v>267</v>
      </c>
      <c r="C97" s="78" t="s">
        <v>23</v>
      </c>
      <c r="D97" s="78" t="s">
        <v>268</v>
      </c>
      <c r="E97" s="201" t="s">
        <v>269</v>
      </c>
      <c r="F97" s="201"/>
      <c r="G97" s="56" t="s">
        <v>224</v>
      </c>
      <c r="H97" s="59">
        <v>0.09</v>
      </c>
      <c r="I97" s="58">
        <v>22.52</v>
      </c>
      <c r="J97" s="58">
        <v>2.02</v>
      </c>
    </row>
    <row r="98" spans="1:10" ht="24" customHeight="1">
      <c r="A98" s="78" t="s">
        <v>264</v>
      </c>
      <c r="B98" s="57" t="s">
        <v>270</v>
      </c>
      <c r="C98" s="78" t="s">
        <v>23</v>
      </c>
      <c r="D98" s="78" t="s">
        <v>271</v>
      </c>
      <c r="E98" s="201" t="s">
        <v>269</v>
      </c>
      <c r="F98" s="201"/>
      <c r="G98" s="56" t="s">
        <v>224</v>
      </c>
      <c r="H98" s="59">
        <v>0.35972134262191263</v>
      </c>
      <c r="I98" s="58">
        <v>15.79</v>
      </c>
      <c r="J98" s="58">
        <v>5.68</v>
      </c>
    </row>
    <row r="99" spans="1:10">
      <c r="A99" s="79"/>
      <c r="B99" s="79"/>
      <c r="C99" s="79"/>
      <c r="D99" s="79"/>
      <c r="E99" s="79"/>
      <c r="F99" s="61"/>
      <c r="G99" s="79"/>
      <c r="H99" s="204"/>
      <c r="I99" s="204"/>
      <c r="J99" s="61"/>
    </row>
    <row r="100" spans="1:10" ht="30" customHeight="1" thickBot="1">
      <c r="A100" s="66"/>
      <c r="B100" s="66"/>
      <c r="C100" s="66"/>
      <c r="D100" s="66"/>
      <c r="E100" s="66"/>
      <c r="F100" s="66"/>
      <c r="G100" s="66"/>
      <c r="H100" s="60"/>
      <c r="I100" s="66"/>
      <c r="J100" s="85"/>
    </row>
    <row r="101" spans="1:10" ht="0.95" customHeight="1" thickTop="1">
      <c r="A101" s="51"/>
      <c r="B101" s="51"/>
      <c r="C101" s="51"/>
      <c r="D101" s="51"/>
      <c r="E101" s="51"/>
      <c r="F101" s="51"/>
      <c r="G101" s="51"/>
      <c r="H101" s="51"/>
      <c r="I101" s="51"/>
      <c r="J101" s="51">
        <v>0</v>
      </c>
    </row>
    <row r="102" spans="1:10" ht="18" customHeight="1">
      <c r="A102" s="76" t="s">
        <v>44</v>
      </c>
      <c r="B102" s="80" t="s">
        <v>6</v>
      </c>
      <c r="C102" s="76" t="s">
        <v>7</v>
      </c>
      <c r="D102" s="76" t="s">
        <v>8</v>
      </c>
      <c r="E102" s="203" t="s">
        <v>262</v>
      </c>
      <c r="F102" s="203"/>
      <c r="G102" s="81" t="s">
        <v>9</v>
      </c>
      <c r="H102" s="80" t="s">
        <v>10</v>
      </c>
      <c r="I102" s="80" t="s">
        <v>11</v>
      </c>
      <c r="J102" s="80" t="s">
        <v>13</v>
      </c>
    </row>
    <row r="103" spans="1:10" ht="26.1" customHeight="1">
      <c r="A103" s="77" t="s">
        <v>263</v>
      </c>
      <c r="B103" s="48" t="s">
        <v>694</v>
      </c>
      <c r="C103" s="77" t="s">
        <v>23</v>
      </c>
      <c r="D103" s="77" t="s">
        <v>695</v>
      </c>
      <c r="E103" s="200" t="s">
        <v>1494</v>
      </c>
      <c r="F103" s="200"/>
      <c r="G103" s="47" t="s">
        <v>27</v>
      </c>
      <c r="H103" s="50">
        <v>1</v>
      </c>
      <c r="I103" s="49">
        <v>17.21</v>
      </c>
      <c r="J103" s="49">
        <v>17.21</v>
      </c>
    </row>
    <row r="104" spans="1:10" ht="24" customHeight="1">
      <c r="A104" s="78" t="s">
        <v>264</v>
      </c>
      <c r="B104" s="57" t="s">
        <v>270</v>
      </c>
      <c r="C104" s="78" t="s">
        <v>23</v>
      </c>
      <c r="D104" s="78" t="s">
        <v>271</v>
      </c>
      <c r="E104" s="201" t="s">
        <v>269</v>
      </c>
      <c r="F104" s="201"/>
      <c r="G104" s="56" t="s">
        <v>224</v>
      </c>
      <c r="H104" s="59">
        <v>0.44395186827105765</v>
      </c>
      <c r="I104" s="58">
        <v>15.79</v>
      </c>
      <c r="J104" s="58">
        <v>7.01</v>
      </c>
    </row>
    <row r="105" spans="1:10" ht="24" customHeight="1">
      <c r="A105" s="78" t="s">
        <v>264</v>
      </c>
      <c r="B105" s="57" t="s">
        <v>1495</v>
      </c>
      <c r="C105" s="78" t="s">
        <v>23</v>
      </c>
      <c r="D105" s="78" t="s">
        <v>1496</v>
      </c>
      <c r="E105" s="201" t="s">
        <v>274</v>
      </c>
      <c r="F105" s="201"/>
      <c r="G105" s="56" t="s">
        <v>203</v>
      </c>
      <c r="H105" s="59">
        <v>4.3575000000000003E-2</v>
      </c>
      <c r="I105" s="58">
        <v>18.899999999999999</v>
      </c>
      <c r="J105" s="58">
        <v>0.82</v>
      </c>
    </row>
    <row r="106" spans="1:10" ht="24" customHeight="1">
      <c r="A106" s="78" t="s">
        <v>264</v>
      </c>
      <c r="B106" s="57" t="s">
        <v>267</v>
      </c>
      <c r="C106" s="78" t="s">
        <v>23</v>
      </c>
      <c r="D106" s="78" t="s">
        <v>268</v>
      </c>
      <c r="E106" s="201" t="s">
        <v>269</v>
      </c>
      <c r="F106" s="201"/>
      <c r="G106" s="56" t="s">
        <v>224</v>
      </c>
      <c r="H106" s="59">
        <v>0.32</v>
      </c>
      <c r="I106" s="58">
        <v>22.52</v>
      </c>
      <c r="J106" s="58">
        <v>7.2</v>
      </c>
    </row>
    <row r="107" spans="1:10" ht="24" customHeight="1">
      <c r="A107" s="78" t="s">
        <v>264</v>
      </c>
      <c r="B107" s="57" t="s">
        <v>272</v>
      </c>
      <c r="C107" s="78" t="s">
        <v>23</v>
      </c>
      <c r="D107" s="78" t="s">
        <v>273</v>
      </c>
      <c r="E107" s="201" t="s">
        <v>274</v>
      </c>
      <c r="F107" s="201"/>
      <c r="G107" s="56" t="s">
        <v>27</v>
      </c>
      <c r="H107" s="59">
        <v>0.52500000000000002</v>
      </c>
      <c r="I107" s="58">
        <v>2.78</v>
      </c>
      <c r="J107" s="58">
        <v>1.45</v>
      </c>
    </row>
    <row r="108" spans="1:10" ht="24" customHeight="1">
      <c r="A108" s="78" t="s">
        <v>264</v>
      </c>
      <c r="B108" s="57" t="s">
        <v>1497</v>
      </c>
      <c r="C108" s="78" t="s">
        <v>23</v>
      </c>
      <c r="D108" s="78" t="s">
        <v>1498</v>
      </c>
      <c r="E108" s="201" t="s">
        <v>274</v>
      </c>
      <c r="F108" s="201"/>
      <c r="G108" s="56" t="s">
        <v>203</v>
      </c>
      <c r="H108" s="59">
        <v>2.5000000000000001E-2</v>
      </c>
      <c r="I108" s="58">
        <v>29.21</v>
      </c>
      <c r="J108" s="58">
        <v>0.73</v>
      </c>
    </row>
    <row r="109" spans="1:10">
      <c r="A109" s="79"/>
      <c r="B109" s="79"/>
      <c r="C109" s="79"/>
      <c r="D109" s="79"/>
      <c r="E109" s="79"/>
      <c r="F109" s="61"/>
      <c r="G109" s="79"/>
      <c r="H109" s="204"/>
      <c r="I109" s="204"/>
      <c r="J109" s="61"/>
    </row>
    <row r="110" spans="1:10" ht="30" customHeight="1" thickBot="1">
      <c r="A110" s="66"/>
      <c r="B110" s="66"/>
      <c r="C110" s="66"/>
      <c r="D110" s="66"/>
      <c r="E110" s="66"/>
      <c r="F110" s="66"/>
      <c r="G110" s="66"/>
      <c r="H110" s="60"/>
      <c r="I110" s="66"/>
      <c r="J110" s="85"/>
    </row>
    <row r="111" spans="1:10" ht="0.95" customHeight="1" thickTop="1">
      <c r="A111" s="51"/>
      <c r="B111" s="51"/>
      <c r="C111" s="51"/>
      <c r="D111" s="51"/>
      <c r="E111" s="51"/>
      <c r="F111" s="51"/>
      <c r="G111" s="51"/>
      <c r="H111" s="51"/>
      <c r="I111" s="51"/>
      <c r="J111" s="51">
        <v>0</v>
      </c>
    </row>
    <row r="112" spans="1:10" ht="18" customHeight="1">
      <c r="A112" s="76" t="s">
        <v>48</v>
      </c>
      <c r="B112" s="80" t="s">
        <v>6</v>
      </c>
      <c r="C112" s="76" t="s">
        <v>7</v>
      </c>
      <c r="D112" s="76" t="s">
        <v>8</v>
      </c>
      <c r="E112" s="203" t="s">
        <v>262</v>
      </c>
      <c r="F112" s="203"/>
      <c r="G112" s="81" t="s">
        <v>9</v>
      </c>
      <c r="H112" s="80" t="s">
        <v>10</v>
      </c>
      <c r="I112" s="80" t="s">
        <v>11</v>
      </c>
      <c r="J112" s="80" t="s">
        <v>13</v>
      </c>
    </row>
    <row r="113" spans="1:10" ht="26.1" customHeight="1">
      <c r="A113" s="77" t="s">
        <v>263</v>
      </c>
      <c r="B113" s="48" t="s">
        <v>38</v>
      </c>
      <c r="C113" s="77" t="s">
        <v>23</v>
      </c>
      <c r="D113" s="77" t="s">
        <v>39</v>
      </c>
      <c r="E113" s="200" t="s">
        <v>304</v>
      </c>
      <c r="F113" s="200"/>
      <c r="G113" s="47" t="s">
        <v>40</v>
      </c>
      <c r="H113" s="50">
        <v>1</v>
      </c>
      <c r="I113" s="49">
        <v>778.42000000000007</v>
      </c>
      <c r="J113" s="49">
        <v>778.42</v>
      </c>
    </row>
    <row r="114" spans="1:10" ht="24" customHeight="1">
      <c r="A114" s="78" t="s">
        <v>264</v>
      </c>
      <c r="B114" s="57" t="s">
        <v>307</v>
      </c>
      <c r="C114" s="78" t="s">
        <v>23</v>
      </c>
      <c r="D114" s="78" t="s">
        <v>308</v>
      </c>
      <c r="E114" s="201" t="s">
        <v>269</v>
      </c>
      <c r="F114" s="201"/>
      <c r="G114" s="56" t="s">
        <v>224</v>
      </c>
      <c r="H114" s="59">
        <v>2.2952930728241512</v>
      </c>
      <c r="I114" s="58">
        <v>22.52</v>
      </c>
      <c r="J114" s="58">
        <v>51.68</v>
      </c>
    </row>
    <row r="115" spans="1:10" ht="24" customHeight="1">
      <c r="A115" s="78" t="s">
        <v>264</v>
      </c>
      <c r="B115" s="57" t="s">
        <v>305</v>
      </c>
      <c r="C115" s="78" t="s">
        <v>23</v>
      </c>
      <c r="D115" s="78" t="s">
        <v>306</v>
      </c>
      <c r="E115" s="201" t="s">
        <v>269</v>
      </c>
      <c r="F115" s="201"/>
      <c r="G115" s="56" t="s">
        <v>224</v>
      </c>
      <c r="H115" s="59">
        <v>2</v>
      </c>
      <c r="I115" s="58">
        <v>15.79</v>
      </c>
      <c r="J115" s="58">
        <v>31.58</v>
      </c>
    </row>
    <row r="116" spans="1:10" ht="24" customHeight="1">
      <c r="A116" s="78" t="s">
        <v>264</v>
      </c>
      <c r="B116" s="57" t="s">
        <v>309</v>
      </c>
      <c r="C116" s="78" t="s">
        <v>23</v>
      </c>
      <c r="D116" s="78" t="s">
        <v>310</v>
      </c>
      <c r="E116" s="201" t="s">
        <v>274</v>
      </c>
      <c r="F116" s="201"/>
      <c r="G116" s="56" t="s">
        <v>203</v>
      </c>
      <c r="H116" s="59">
        <v>0.125</v>
      </c>
      <c r="I116" s="58">
        <v>17.5</v>
      </c>
      <c r="J116" s="58">
        <v>2.1800000000000002</v>
      </c>
    </row>
    <row r="117" spans="1:10" ht="26.1" customHeight="1">
      <c r="A117" s="78" t="s">
        <v>264</v>
      </c>
      <c r="B117" s="57" t="s">
        <v>315</v>
      </c>
      <c r="C117" s="78" t="s">
        <v>23</v>
      </c>
      <c r="D117" s="78" t="s">
        <v>316</v>
      </c>
      <c r="E117" s="201" t="s">
        <v>274</v>
      </c>
      <c r="F117" s="201"/>
      <c r="G117" s="56" t="s">
        <v>27</v>
      </c>
      <c r="H117" s="59">
        <v>1.25</v>
      </c>
      <c r="I117" s="58">
        <v>46.67</v>
      </c>
      <c r="J117" s="58">
        <v>58.33</v>
      </c>
    </row>
    <row r="118" spans="1:10" ht="26.1" customHeight="1">
      <c r="A118" s="78" t="s">
        <v>264</v>
      </c>
      <c r="B118" s="57" t="s">
        <v>311</v>
      </c>
      <c r="C118" s="78" t="s">
        <v>23</v>
      </c>
      <c r="D118" s="78" t="s">
        <v>312</v>
      </c>
      <c r="E118" s="201" t="s">
        <v>274</v>
      </c>
      <c r="F118" s="201"/>
      <c r="G118" s="56" t="s">
        <v>40</v>
      </c>
      <c r="H118" s="59">
        <v>0.25</v>
      </c>
      <c r="I118" s="58">
        <v>225.09</v>
      </c>
      <c r="J118" s="58">
        <v>56.27</v>
      </c>
    </row>
    <row r="119" spans="1:10" ht="26.1" customHeight="1">
      <c r="A119" s="78" t="s">
        <v>264</v>
      </c>
      <c r="B119" s="57" t="s">
        <v>313</v>
      </c>
      <c r="C119" s="78" t="s">
        <v>23</v>
      </c>
      <c r="D119" s="78" t="s">
        <v>314</v>
      </c>
      <c r="E119" s="201" t="s">
        <v>274</v>
      </c>
      <c r="F119" s="201"/>
      <c r="G119" s="56" t="s">
        <v>40</v>
      </c>
      <c r="H119" s="59">
        <v>0.25</v>
      </c>
      <c r="I119" s="58">
        <v>132.81</v>
      </c>
      <c r="J119" s="58">
        <v>33.200000000000003</v>
      </c>
    </row>
    <row r="120" spans="1:10" ht="26.1" customHeight="1">
      <c r="A120" s="78" t="s">
        <v>264</v>
      </c>
      <c r="B120" s="57" t="s">
        <v>321</v>
      </c>
      <c r="C120" s="78" t="s">
        <v>23</v>
      </c>
      <c r="D120" s="78" t="s">
        <v>322</v>
      </c>
      <c r="E120" s="201" t="s">
        <v>274</v>
      </c>
      <c r="F120" s="201"/>
      <c r="G120" s="56" t="s">
        <v>40</v>
      </c>
      <c r="H120" s="59">
        <v>1.75</v>
      </c>
      <c r="I120" s="58">
        <v>10.27</v>
      </c>
      <c r="J120" s="58">
        <v>17.97</v>
      </c>
    </row>
    <row r="121" spans="1:10" ht="39" customHeight="1">
      <c r="A121" s="78" t="s">
        <v>264</v>
      </c>
      <c r="B121" s="57" t="s">
        <v>331</v>
      </c>
      <c r="C121" s="78" t="s">
        <v>23</v>
      </c>
      <c r="D121" s="78" t="s">
        <v>332</v>
      </c>
      <c r="E121" s="201" t="s">
        <v>274</v>
      </c>
      <c r="F121" s="201"/>
      <c r="G121" s="56" t="s">
        <v>40</v>
      </c>
      <c r="H121" s="59">
        <v>0.25</v>
      </c>
      <c r="I121" s="58">
        <v>7.44</v>
      </c>
      <c r="J121" s="58">
        <v>1.86</v>
      </c>
    </row>
    <row r="122" spans="1:10" ht="24" customHeight="1">
      <c r="A122" s="78" t="s">
        <v>264</v>
      </c>
      <c r="B122" s="57" t="s">
        <v>325</v>
      </c>
      <c r="C122" s="78" t="s">
        <v>23</v>
      </c>
      <c r="D122" s="78" t="s">
        <v>326</v>
      </c>
      <c r="E122" s="201" t="s">
        <v>274</v>
      </c>
      <c r="F122" s="201"/>
      <c r="G122" s="56" t="s">
        <v>40</v>
      </c>
      <c r="H122" s="59">
        <v>0.25</v>
      </c>
      <c r="I122" s="58">
        <v>3.1</v>
      </c>
      <c r="J122" s="58">
        <v>0.77</v>
      </c>
    </row>
    <row r="123" spans="1:10" ht="24" customHeight="1">
      <c r="A123" s="78" t="s">
        <v>264</v>
      </c>
      <c r="B123" s="57" t="s">
        <v>333</v>
      </c>
      <c r="C123" s="78" t="s">
        <v>23</v>
      </c>
      <c r="D123" s="78" t="s">
        <v>334</v>
      </c>
      <c r="E123" s="201" t="s">
        <v>274</v>
      </c>
      <c r="F123" s="201"/>
      <c r="G123" s="56" t="s">
        <v>40</v>
      </c>
      <c r="H123" s="59">
        <v>0.25</v>
      </c>
      <c r="I123" s="58">
        <v>4.22</v>
      </c>
      <c r="J123" s="58">
        <v>1.05</v>
      </c>
    </row>
    <row r="124" spans="1:10" ht="51.95" customHeight="1">
      <c r="A124" s="78" t="s">
        <v>264</v>
      </c>
      <c r="B124" s="57" t="s">
        <v>317</v>
      </c>
      <c r="C124" s="78" t="s">
        <v>23</v>
      </c>
      <c r="D124" s="78" t="s">
        <v>318</v>
      </c>
      <c r="E124" s="201" t="s">
        <v>274</v>
      </c>
      <c r="F124" s="201"/>
      <c r="G124" s="56" t="s">
        <v>27</v>
      </c>
      <c r="H124" s="59">
        <v>4.4000000000000004</v>
      </c>
      <c r="I124" s="58">
        <v>15.19</v>
      </c>
      <c r="J124" s="58">
        <v>66.83</v>
      </c>
    </row>
    <row r="125" spans="1:10" ht="24" customHeight="1">
      <c r="A125" s="78" t="s">
        <v>264</v>
      </c>
      <c r="B125" s="57" t="s">
        <v>319</v>
      </c>
      <c r="C125" s="78" t="s">
        <v>23</v>
      </c>
      <c r="D125" s="78" t="s">
        <v>320</v>
      </c>
      <c r="E125" s="201" t="s">
        <v>274</v>
      </c>
      <c r="F125" s="201"/>
      <c r="G125" s="56" t="s">
        <v>27</v>
      </c>
      <c r="H125" s="59">
        <v>1.1499999999999999</v>
      </c>
      <c r="I125" s="58">
        <v>5.87</v>
      </c>
      <c r="J125" s="58">
        <v>6.75</v>
      </c>
    </row>
    <row r="126" spans="1:10" ht="26.1" customHeight="1">
      <c r="A126" s="78" t="s">
        <v>264</v>
      </c>
      <c r="B126" s="57" t="s">
        <v>329</v>
      </c>
      <c r="C126" s="78" t="s">
        <v>23</v>
      </c>
      <c r="D126" s="78" t="s">
        <v>330</v>
      </c>
      <c r="E126" s="201" t="s">
        <v>274</v>
      </c>
      <c r="F126" s="201"/>
      <c r="G126" s="56" t="s">
        <v>40</v>
      </c>
      <c r="H126" s="59">
        <v>0.25</v>
      </c>
      <c r="I126" s="58">
        <v>17</v>
      </c>
      <c r="J126" s="58">
        <v>4.25</v>
      </c>
    </row>
    <row r="127" spans="1:10" ht="26.1" customHeight="1">
      <c r="A127" s="78" t="s">
        <v>264</v>
      </c>
      <c r="B127" s="57" t="s">
        <v>323</v>
      </c>
      <c r="C127" s="78" t="s">
        <v>23</v>
      </c>
      <c r="D127" s="78" t="s">
        <v>324</v>
      </c>
      <c r="E127" s="201" t="s">
        <v>274</v>
      </c>
      <c r="F127" s="201"/>
      <c r="G127" s="56" t="s">
        <v>40</v>
      </c>
      <c r="H127" s="59">
        <v>0.25</v>
      </c>
      <c r="I127" s="58">
        <v>6.78</v>
      </c>
      <c r="J127" s="58">
        <v>1.69</v>
      </c>
    </row>
    <row r="128" spans="1:10" ht="26.1" customHeight="1">
      <c r="A128" s="78" t="s">
        <v>264</v>
      </c>
      <c r="B128" s="57" t="s">
        <v>337</v>
      </c>
      <c r="C128" s="78" t="s">
        <v>23</v>
      </c>
      <c r="D128" s="78" t="s">
        <v>338</v>
      </c>
      <c r="E128" s="201" t="s">
        <v>274</v>
      </c>
      <c r="F128" s="201"/>
      <c r="G128" s="56" t="s">
        <v>40</v>
      </c>
      <c r="H128" s="59">
        <v>0.25</v>
      </c>
      <c r="I128" s="58">
        <v>494.48</v>
      </c>
      <c r="J128" s="58">
        <v>123.62</v>
      </c>
    </row>
    <row r="129" spans="1:10" ht="26.1" customHeight="1">
      <c r="A129" s="78" t="s">
        <v>264</v>
      </c>
      <c r="B129" s="57" t="s">
        <v>327</v>
      </c>
      <c r="C129" s="78" t="s">
        <v>23</v>
      </c>
      <c r="D129" s="78" t="s">
        <v>328</v>
      </c>
      <c r="E129" s="201" t="s">
        <v>274</v>
      </c>
      <c r="F129" s="201"/>
      <c r="G129" s="56" t="s">
        <v>40</v>
      </c>
      <c r="H129" s="59">
        <v>0.25</v>
      </c>
      <c r="I129" s="58">
        <v>7.51</v>
      </c>
      <c r="J129" s="58">
        <v>1.87</v>
      </c>
    </row>
    <row r="130" spans="1:10" ht="26.1" customHeight="1">
      <c r="A130" s="78" t="s">
        <v>264</v>
      </c>
      <c r="B130" s="57" t="s">
        <v>335</v>
      </c>
      <c r="C130" s="78" t="s">
        <v>23</v>
      </c>
      <c r="D130" s="78" t="s">
        <v>336</v>
      </c>
      <c r="E130" s="201" t="s">
        <v>274</v>
      </c>
      <c r="F130" s="201"/>
      <c r="G130" s="56" t="s">
        <v>40</v>
      </c>
      <c r="H130" s="59">
        <v>2</v>
      </c>
      <c r="I130" s="58">
        <v>159.26</v>
      </c>
      <c r="J130" s="58">
        <v>318.52</v>
      </c>
    </row>
    <row r="131" spans="1:10">
      <c r="A131" s="79"/>
      <c r="B131" s="79"/>
      <c r="C131" s="79"/>
      <c r="D131" s="79"/>
      <c r="E131" s="79"/>
      <c r="F131" s="61"/>
      <c r="G131" s="79"/>
      <c r="H131" s="204"/>
      <c r="I131" s="204"/>
      <c r="J131" s="61"/>
    </row>
    <row r="132" spans="1:10" ht="30" customHeight="1" thickBot="1">
      <c r="A132" s="66"/>
      <c r="B132" s="66"/>
      <c r="C132" s="66"/>
      <c r="D132" s="66"/>
      <c r="E132" s="66"/>
      <c r="F132" s="66"/>
      <c r="G132" s="66"/>
      <c r="H132" s="60"/>
      <c r="I132" s="66"/>
      <c r="J132" s="85"/>
    </row>
    <row r="133" spans="1:10" ht="0.95" customHeight="1" thickTop="1">
      <c r="A133" s="51"/>
      <c r="B133" s="51"/>
      <c r="C133" s="51"/>
      <c r="D133" s="51"/>
      <c r="E133" s="51"/>
      <c r="F133" s="51"/>
      <c r="G133" s="51"/>
      <c r="H133" s="51"/>
      <c r="I133" s="51"/>
      <c r="J133" s="51">
        <v>0</v>
      </c>
    </row>
    <row r="134" spans="1:10" ht="18" customHeight="1">
      <c r="A134" s="76" t="s">
        <v>51</v>
      </c>
      <c r="B134" s="80" t="s">
        <v>6</v>
      </c>
      <c r="C134" s="76" t="s">
        <v>7</v>
      </c>
      <c r="D134" s="76" t="s">
        <v>8</v>
      </c>
      <c r="E134" s="203" t="s">
        <v>262</v>
      </c>
      <c r="F134" s="203"/>
      <c r="G134" s="81" t="s">
        <v>9</v>
      </c>
      <c r="H134" s="80" t="s">
        <v>10</v>
      </c>
      <c r="I134" s="80" t="s">
        <v>11</v>
      </c>
      <c r="J134" s="80" t="s">
        <v>13</v>
      </c>
    </row>
    <row r="135" spans="1:10" ht="24" customHeight="1">
      <c r="A135" s="77" t="s">
        <v>263</v>
      </c>
      <c r="B135" s="48" t="s">
        <v>42</v>
      </c>
      <c r="C135" s="77" t="s">
        <v>23</v>
      </c>
      <c r="D135" s="77" t="s">
        <v>43</v>
      </c>
      <c r="E135" s="200" t="s">
        <v>304</v>
      </c>
      <c r="F135" s="200"/>
      <c r="G135" s="47" t="s">
        <v>40</v>
      </c>
      <c r="H135" s="50">
        <v>1</v>
      </c>
      <c r="I135" s="49">
        <v>446.5</v>
      </c>
      <c r="J135" s="49">
        <v>446.5</v>
      </c>
    </row>
    <row r="136" spans="1:10" ht="24" customHeight="1">
      <c r="A136" s="78" t="s">
        <v>264</v>
      </c>
      <c r="B136" s="57" t="s">
        <v>305</v>
      </c>
      <c r="C136" s="78" t="s">
        <v>23</v>
      </c>
      <c r="D136" s="78" t="s">
        <v>306</v>
      </c>
      <c r="E136" s="201" t="s">
        <v>269</v>
      </c>
      <c r="F136" s="201"/>
      <c r="G136" s="56" t="s">
        <v>224</v>
      </c>
      <c r="H136" s="59">
        <v>2.5649145028499052</v>
      </c>
      <c r="I136" s="58">
        <v>15.79</v>
      </c>
      <c r="J136" s="58">
        <v>40.5</v>
      </c>
    </row>
    <row r="137" spans="1:10" ht="24" customHeight="1">
      <c r="A137" s="78" t="s">
        <v>264</v>
      </c>
      <c r="B137" s="57" t="s">
        <v>339</v>
      </c>
      <c r="C137" s="78" t="s">
        <v>23</v>
      </c>
      <c r="D137" s="78" t="s">
        <v>340</v>
      </c>
      <c r="E137" s="201" t="s">
        <v>269</v>
      </c>
      <c r="F137" s="201"/>
      <c r="G137" s="56" t="s">
        <v>224</v>
      </c>
      <c r="H137" s="59">
        <v>2.5</v>
      </c>
      <c r="I137" s="58">
        <v>22.51</v>
      </c>
      <c r="J137" s="58">
        <v>56.27</v>
      </c>
    </row>
    <row r="138" spans="1:10" ht="24" customHeight="1">
      <c r="A138" s="78" t="s">
        <v>264</v>
      </c>
      <c r="B138" s="57" t="s">
        <v>300</v>
      </c>
      <c r="C138" s="78" t="s">
        <v>23</v>
      </c>
      <c r="D138" s="78" t="s">
        <v>301</v>
      </c>
      <c r="E138" s="201" t="s">
        <v>269</v>
      </c>
      <c r="F138" s="201"/>
      <c r="G138" s="56" t="s">
        <v>224</v>
      </c>
      <c r="H138" s="59">
        <v>3</v>
      </c>
      <c r="I138" s="58">
        <v>22.52</v>
      </c>
      <c r="J138" s="58">
        <v>67.56</v>
      </c>
    </row>
    <row r="139" spans="1:10" ht="24" customHeight="1">
      <c r="A139" s="78" t="s">
        <v>264</v>
      </c>
      <c r="B139" s="57" t="s">
        <v>341</v>
      </c>
      <c r="C139" s="78" t="s">
        <v>23</v>
      </c>
      <c r="D139" s="78" t="s">
        <v>342</v>
      </c>
      <c r="E139" s="201" t="s">
        <v>274</v>
      </c>
      <c r="F139" s="201"/>
      <c r="G139" s="56" t="s">
        <v>40</v>
      </c>
      <c r="H139" s="59">
        <v>1</v>
      </c>
      <c r="I139" s="58">
        <v>282.17</v>
      </c>
      <c r="J139" s="58">
        <v>282.17</v>
      </c>
    </row>
    <row r="140" spans="1:10">
      <c r="A140" s="79"/>
      <c r="B140" s="79"/>
      <c r="C140" s="79"/>
      <c r="D140" s="79"/>
      <c r="E140" s="79"/>
      <c r="F140" s="61"/>
      <c r="G140" s="79"/>
      <c r="H140" s="204"/>
      <c r="I140" s="204"/>
      <c r="J140" s="61"/>
    </row>
    <row r="141" spans="1:10" ht="30" customHeight="1" thickBot="1">
      <c r="A141" s="66"/>
      <c r="B141" s="66"/>
      <c r="C141" s="66"/>
      <c r="D141" s="66"/>
      <c r="E141" s="66"/>
      <c r="F141" s="66"/>
      <c r="G141" s="66"/>
      <c r="H141" s="60"/>
      <c r="I141" s="66"/>
      <c r="J141" s="85"/>
    </row>
    <row r="142" spans="1:10" ht="0.95" customHeight="1" thickTop="1">
      <c r="A142" s="51"/>
      <c r="B142" s="51"/>
      <c r="C142" s="51"/>
      <c r="D142" s="51"/>
      <c r="E142" s="51"/>
      <c r="F142" s="51"/>
      <c r="G142" s="51"/>
      <c r="H142" s="51"/>
      <c r="I142" s="51"/>
      <c r="J142" s="51">
        <v>0</v>
      </c>
    </row>
    <row r="143" spans="1:10" ht="18" customHeight="1">
      <c r="A143" s="76" t="s">
        <v>54</v>
      </c>
      <c r="B143" s="80" t="s">
        <v>6</v>
      </c>
      <c r="C143" s="76" t="s">
        <v>7</v>
      </c>
      <c r="D143" s="76" t="s">
        <v>8</v>
      </c>
      <c r="E143" s="203" t="s">
        <v>262</v>
      </c>
      <c r="F143" s="203"/>
      <c r="G143" s="81" t="s">
        <v>9</v>
      </c>
      <c r="H143" s="80" t="s">
        <v>10</v>
      </c>
      <c r="I143" s="80" t="s">
        <v>11</v>
      </c>
      <c r="J143" s="80" t="s">
        <v>13</v>
      </c>
    </row>
    <row r="144" spans="1:10" ht="24" customHeight="1">
      <c r="A144" s="77" t="s">
        <v>263</v>
      </c>
      <c r="B144" s="48" t="s">
        <v>696</v>
      </c>
      <c r="C144" s="77" t="s">
        <v>23</v>
      </c>
      <c r="D144" s="77" t="s">
        <v>697</v>
      </c>
      <c r="E144" s="200" t="s">
        <v>1499</v>
      </c>
      <c r="F144" s="200"/>
      <c r="G144" s="47" t="s">
        <v>27</v>
      </c>
      <c r="H144" s="50">
        <v>1</v>
      </c>
      <c r="I144" s="49">
        <v>24.1</v>
      </c>
      <c r="J144" s="49">
        <v>24.1</v>
      </c>
    </row>
    <row r="145" spans="1:10" ht="24" customHeight="1">
      <c r="A145" s="78" t="s">
        <v>264</v>
      </c>
      <c r="B145" s="57" t="s">
        <v>339</v>
      </c>
      <c r="C145" s="78" t="s">
        <v>23</v>
      </c>
      <c r="D145" s="78" t="s">
        <v>340</v>
      </c>
      <c r="E145" s="201" t="s">
        <v>269</v>
      </c>
      <c r="F145" s="201"/>
      <c r="G145" s="56" t="s">
        <v>224</v>
      </c>
      <c r="H145" s="59">
        <v>0.15</v>
      </c>
      <c r="I145" s="58">
        <v>22.51</v>
      </c>
      <c r="J145" s="58">
        <v>3.37</v>
      </c>
    </row>
    <row r="146" spans="1:10" ht="26.1" customHeight="1">
      <c r="A146" s="78" t="s">
        <v>264</v>
      </c>
      <c r="B146" s="57" t="s">
        <v>1500</v>
      </c>
      <c r="C146" s="78" t="s">
        <v>23</v>
      </c>
      <c r="D146" s="78" t="s">
        <v>1501</v>
      </c>
      <c r="E146" s="201" t="s">
        <v>274</v>
      </c>
      <c r="F146" s="201"/>
      <c r="G146" s="56" t="s">
        <v>40</v>
      </c>
      <c r="H146" s="59">
        <v>0.18332999999999999</v>
      </c>
      <c r="I146" s="58">
        <v>101.31</v>
      </c>
      <c r="J146" s="58">
        <v>18.57</v>
      </c>
    </row>
    <row r="147" spans="1:10" ht="24" customHeight="1">
      <c r="A147" s="78" t="s">
        <v>264</v>
      </c>
      <c r="B147" s="57" t="s">
        <v>305</v>
      </c>
      <c r="C147" s="78" t="s">
        <v>23</v>
      </c>
      <c r="D147" s="78" t="s">
        <v>306</v>
      </c>
      <c r="E147" s="201" t="s">
        <v>269</v>
      </c>
      <c r="F147" s="201"/>
      <c r="G147" s="56" t="s">
        <v>224</v>
      </c>
      <c r="H147" s="59">
        <v>0.13679544015199496</v>
      </c>
      <c r="I147" s="58">
        <v>15.79</v>
      </c>
      <c r="J147" s="58">
        <v>2.16</v>
      </c>
    </row>
    <row r="148" spans="1:10">
      <c r="A148" s="79"/>
      <c r="B148" s="79"/>
      <c r="C148" s="79"/>
      <c r="D148" s="79"/>
      <c r="E148" s="79"/>
      <c r="F148" s="61"/>
      <c r="G148" s="79"/>
      <c r="H148" s="204"/>
      <c r="I148" s="204"/>
      <c r="J148" s="61"/>
    </row>
    <row r="149" spans="1:10" ht="30" customHeight="1" thickBot="1">
      <c r="A149" s="66"/>
      <c r="B149" s="66"/>
      <c r="C149" s="66"/>
      <c r="D149" s="66"/>
      <c r="E149" s="66"/>
      <c r="F149" s="66"/>
      <c r="G149" s="66"/>
      <c r="H149" s="60"/>
      <c r="I149" s="66"/>
      <c r="J149" s="85"/>
    </row>
    <row r="150" spans="1:10" ht="0.95" customHeight="1" thickTop="1">
      <c r="A150" s="51"/>
      <c r="B150" s="51"/>
      <c r="C150" s="51"/>
      <c r="D150" s="51"/>
      <c r="E150" s="51"/>
      <c r="F150" s="51"/>
      <c r="G150" s="51"/>
      <c r="H150" s="51"/>
      <c r="I150" s="51"/>
      <c r="J150" s="51">
        <v>0</v>
      </c>
    </row>
    <row r="151" spans="1:10" ht="18" customHeight="1">
      <c r="A151" s="76" t="s">
        <v>57</v>
      </c>
      <c r="B151" s="80" t="s">
        <v>6</v>
      </c>
      <c r="C151" s="76" t="s">
        <v>7</v>
      </c>
      <c r="D151" s="76" t="s">
        <v>8</v>
      </c>
      <c r="E151" s="203" t="s">
        <v>262</v>
      </c>
      <c r="F151" s="203"/>
      <c r="G151" s="81" t="s">
        <v>9</v>
      </c>
      <c r="H151" s="80" t="s">
        <v>10</v>
      </c>
      <c r="I151" s="80" t="s">
        <v>11</v>
      </c>
      <c r="J151" s="80" t="s">
        <v>13</v>
      </c>
    </row>
    <row r="152" spans="1:10" ht="24" customHeight="1">
      <c r="A152" s="77" t="s">
        <v>263</v>
      </c>
      <c r="B152" s="48" t="s">
        <v>698</v>
      </c>
      <c r="C152" s="77" t="s">
        <v>23</v>
      </c>
      <c r="D152" s="77" t="s">
        <v>699</v>
      </c>
      <c r="E152" s="200" t="s">
        <v>1499</v>
      </c>
      <c r="F152" s="200"/>
      <c r="G152" s="47" t="s">
        <v>27</v>
      </c>
      <c r="H152" s="50">
        <v>1</v>
      </c>
      <c r="I152" s="49">
        <v>6.4399999999999995</v>
      </c>
      <c r="J152" s="49">
        <v>6.44</v>
      </c>
    </row>
    <row r="153" spans="1:10" ht="24" customHeight="1">
      <c r="A153" s="78" t="s">
        <v>264</v>
      </c>
      <c r="B153" s="57" t="s">
        <v>305</v>
      </c>
      <c r="C153" s="78" t="s">
        <v>23</v>
      </c>
      <c r="D153" s="78" t="s">
        <v>306</v>
      </c>
      <c r="E153" s="201" t="s">
        <v>269</v>
      </c>
      <c r="F153" s="201"/>
      <c r="G153" s="56" t="s">
        <v>224</v>
      </c>
      <c r="H153" s="59">
        <v>7.6630778974034197E-2</v>
      </c>
      <c r="I153" s="58">
        <v>15.79</v>
      </c>
      <c r="J153" s="58">
        <v>1.21</v>
      </c>
    </row>
    <row r="154" spans="1:10" ht="24" customHeight="1">
      <c r="A154" s="78" t="s">
        <v>264</v>
      </c>
      <c r="B154" s="57" t="s">
        <v>339</v>
      </c>
      <c r="C154" s="78" t="s">
        <v>23</v>
      </c>
      <c r="D154" s="78" t="s">
        <v>340</v>
      </c>
      <c r="E154" s="201" t="s">
        <v>269</v>
      </c>
      <c r="F154" s="201"/>
      <c r="G154" s="56" t="s">
        <v>224</v>
      </c>
      <c r="H154" s="59">
        <v>7.0000000000000007E-2</v>
      </c>
      <c r="I154" s="58">
        <v>22.51</v>
      </c>
      <c r="J154" s="58">
        <v>1.57</v>
      </c>
    </row>
    <row r="155" spans="1:10" ht="24" customHeight="1">
      <c r="A155" s="78" t="s">
        <v>264</v>
      </c>
      <c r="B155" s="57" t="s">
        <v>1504</v>
      </c>
      <c r="C155" s="78" t="s">
        <v>23</v>
      </c>
      <c r="D155" s="78" t="s">
        <v>1505</v>
      </c>
      <c r="E155" s="201" t="s">
        <v>274</v>
      </c>
      <c r="F155" s="201"/>
      <c r="G155" s="56" t="s">
        <v>203</v>
      </c>
      <c r="H155" s="59">
        <v>4.4000000000000002E-4</v>
      </c>
      <c r="I155" s="58">
        <v>82.89</v>
      </c>
      <c r="J155" s="58">
        <v>0.03</v>
      </c>
    </row>
    <row r="156" spans="1:10" ht="26.1" customHeight="1">
      <c r="A156" s="78" t="s">
        <v>264</v>
      </c>
      <c r="B156" s="57" t="s">
        <v>1502</v>
      </c>
      <c r="C156" s="78" t="s">
        <v>23</v>
      </c>
      <c r="D156" s="78" t="s">
        <v>1503</v>
      </c>
      <c r="E156" s="201" t="s">
        <v>274</v>
      </c>
      <c r="F156" s="201"/>
      <c r="G156" s="56" t="s">
        <v>27</v>
      </c>
      <c r="H156" s="59">
        <v>1.1000000000000001</v>
      </c>
      <c r="I156" s="58">
        <v>3.3</v>
      </c>
      <c r="J156" s="58">
        <v>3.63</v>
      </c>
    </row>
    <row r="157" spans="1:10">
      <c r="A157" s="79"/>
      <c r="B157" s="79"/>
      <c r="C157" s="79"/>
      <c r="D157" s="79"/>
      <c r="E157" s="79"/>
      <c r="F157" s="61"/>
      <c r="G157" s="79"/>
      <c r="H157" s="204"/>
      <c r="I157" s="204"/>
      <c r="J157" s="61"/>
    </row>
    <row r="158" spans="1:10" ht="30" customHeight="1" thickBot="1">
      <c r="A158" s="66"/>
      <c r="B158" s="66"/>
      <c r="C158" s="66"/>
      <c r="D158" s="66"/>
      <c r="E158" s="66"/>
      <c r="F158" s="66"/>
      <c r="G158" s="66"/>
      <c r="H158" s="60"/>
      <c r="I158" s="66"/>
      <c r="J158" s="85"/>
    </row>
    <row r="159" spans="1:10" ht="0.95" customHeight="1" thickTop="1">
      <c r="A159" s="51"/>
      <c r="B159" s="51"/>
      <c r="C159" s="51"/>
      <c r="D159" s="51"/>
      <c r="E159" s="51"/>
      <c r="F159" s="51"/>
      <c r="G159" s="51"/>
      <c r="H159" s="51"/>
      <c r="I159" s="51"/>
      <c r="J159" s="51">
        <v>0</v>
      </c>
    </row>
    <row r="160" spans="1:10" ht="18" customHeight="1">
      <c r="A160" s="76" t="s">
        <v>60</v>
      </c>
      <c r="B160" s="80" t="s">
        <v>6</v>
      </c>
      <c r="C160" s="76" t="s">
        <v>7</v>
      </c>
      <c r="D160" s="76" t="s">
        <v>8</v>
      </c>
      <c r="E160" s="203" t="s">
        <v>262</v>
      </c>
      <c r="F160" s="203"/>
      <c r="G160" s="81" t="s">
        <v>9</v>
      </c>
      <c r="H160" s="80" t="s">
        <v>10</v>
      </c>
      <c r="I160" s="80" t="s">
        <v>11</v>
      </c>
      <c r="J160" s="80" t="s">
        <v>13</v>
      </c>
    </row>
    <row r="161" spans="1:10" ht="24" customHeight="1">
      <c r="A161" s="77" t="s">
        <v>263</v>
      </c>
      <c r="B161" s="48" t="s">
        <v>700</v>
      </c>
      <c r="C161" s="77" t="s">
        <v>23</v>
      </c>
      <c r="D161" s="77" t="s">
        <v>701</v>
      </c>
      <c r="E161" s="200" t="s">
        <v>1499</v>
      </c>
      <c r="F161" s="200"/>
      <c r="G161" s="47" t="s">
        <v>27</v>
      </c>
      <c r="H161" s="50">
        <v>1</v>
      </c>
      <c r="I161" s="49">
        <v>6.74</v>
      </c>
      <c r="J161" s="49">
        <v>6.74</v>
      </c>
    </row>
    <row r="162" spans="1:10" ht="24" customHeight="1">
      <c r="A162" s="78" t="s">
        <v>264</v>
      </c>
      <c r="B162" s="57" t="s">
        <v>305</v>
      </c>
      <c r="C162" s="78" t="s">
        <v>23</v>
      </c>
      <c r="D162" s="78" t="s">
        <v>306</v>
      </c>
      <c r="E162" s="201" t="s">
        <v>269</v>
      </c>
      <c r="F162" s="201"/>
      <c r="G162" s="56" t="s">
        <v>224</v>
      </c>
      <c r="H162" s="59">
        <v>0.08</v>
      </c>
      <c r="I162" s="58">
        <v>15.79</v>
      </c>
      <c r="J162" s="58">
        <v>1.26</v>
      </c>
    </row>
    <row r="163" spans="1:10" ht="24" customHeight="1">
      <c r="A163" s="78" t="s">
        <v>264</v>
      </c>
      <c r="B163" s="57" t="s">
        <v>339</v>
      </c>
      <c r="C163" s="78" t="s">
        <v>23</v>
      </c>
      <c r="D163" s="78" t="s">
        <v>340</v>
      </c>
      <c r="E163" s="201" t="s">
        <v>269</v>
      </c>
      <c r="F163" s="201"/>
      <c r="G163" s="56" t="s">
        <v>224</v>
      </c>
      <c r="H163" s="59">
        <v>7.3745002221235006E-2</v>
      </c>
      <c r="I163" s="58">
        <v>22.51</v>
      </c>
      <c r="J163" s="58">
        <v>1.66</v>
      </c>
    </row>
    <row r="164" spans="1:10" ht="26.1" customHeight="1">
      <c r="A164" s="78" t="s">
        <v>264</v>
      </c>
      <c r="B164" s="57" t="s">
        <v>1506</v>
      </c>
      <c r="C164" s="78" t="s">
        <v>23</v>
      </c>
      <c r="D164" s="78" t="s">
        <v>1507</v>
      </c>
      <c r="E164" s="201" t="s">
        <v>274</v>
      </c>
      <c r="F164" s="201"/>
      <c r="G164" s="56" t="s">
        <v>27</v>
      </c>
      <c r="H164" s="59">
        <v>1.1000000000000001</v>
      </c>
      <c r="I164" s="58">
        <v>3.45</v>
      </c>
      <c r="J164" s="58">
        <v>3.79</v>
      </c>
    </row>
    <row r="165" spans="1:10" ht="24" customHeight="1">
      <c r="A165" s="78" t="s">
        <v>264</v>
      </c>
      <c r="B165" s="57" t="s">
        <v>1504</v>
      </c>
      <c r="C165" s="78" t="s">
        <v>23</v>
      </c>
      <c r="D165" s="78" t="s">
        <v>1505</v>
      </c>
      <c r="E165" s="201" t="s">
        <v>274</v>
      </c>
      <c r="F165" s="201"/>
      <c r="G165" s="56" t="s">
        <v>203</v>
      </c>
      <c r="H165" s="59">
        <v>4.4000000000000002E-4</v>
      </c>
      <c r="I165" s="58">
        <v>82.89</v>
      </c>
      <c r="J165" s="58">
        <v>0.03</v>
      </c>
    </row>
    <row r="166" spans="1:10">
      <c r="A166" s="79"/>
      <c r="B166" s="79"/>
      <c r="C166" s="79"/>
      <c r="D166" s="79"/>
      <c r="E166" s="79"/>
      <c r="F166" s="61"/>
      <c r="G166" s="79"/>
      <c r="H166" s="204"/>
      <c r="I166" s="204"/>
      <c r="J166" s="61"/>
    </row>
    <row r="167" spans="1:10" ht="30" customHeight="1" thickBot="1">
      <c r="A167" s="66"/>
      <c r="B167" s="66"/>
      <c r="C167" s="66"/>
      <c r="D167" s="66"/>
      <c r="E167" s="66"/>
      <c r="F167" s="66"/>
      <c r="G167" s="66"/>
      <c r="H167" s="60"/>
      <c r="I167" s="66"/>
      <c r="J167" s="85"/>
    </row>
    <row r="168" spans="1:10" ht="0.95" customHeight="1" thickTop="1">
      <c r="A168" s="51"/>
      <c r="B168" s="51"/>
      <c r="C168" s="51"/>
      <c r="D168" s="51"/>
      <c r="E168" s="51"/>
      <c r="F168" s="51"/>
      <c r="G168" s="51"/>
      <c r="H168" s="51"/>
      <c r="I168" s="51"/>
      <c r="J168" s="51">
        <v>0</v>
      </c>
    </row>
    <row r="169" spans="1:10" ht="18" customHeight="1">
      <c r="A169" s="76" t="s">
        <v>63</v>
      </c>
      <c r="B169" s="80" t="s">
        <v>6</v>
      </c>
      <c r="C169" s="76" t="s">
        <v>7</v>
      </c>
      <c r="D169" s="76" t="s">
        <v>8</v>
      </c>
      <c r="E169" s="203" t="s">
        <v>262</v>
      </c>
      <c r="F169" s="203"/>
      <c r="G169" s="81" t="s">
        <v>9</v>
      </c>
      <c r="H169" s="80" t="s">
        <v>10</v>
      </c>
      <c r="I169" s="80" t="s">
        <v>11</v>
      </c>
      <c r="J169" s="80" t="s">
        <v>13</v>
      </c>
    </row>
    <row r="170" spans="1:10" ht="24" customHeight="1">
      <c r="A170" s="77" t="s">
        <v>263</v>
      </c>
      <c r="B170" s="48" t="s">
        <v>58</v>
      </c>
      <c r="C170" s="77" t="s">
        <v>23</v>
      </c>
      <c r="D170" s="77" t="s">
        <v>59</v>
      </c>
      <c r="E170" s="200" t="s">
        <v>343</v>
      </c>
      <c r="F170" s="200"/>
      <c r="G170" s="47" t="s">
        <v>40</v>
      </c>
      <c r="H170" s="50">
        <v>1</v>
      </c>
      <c r="I170" s="49">
        <v>576.6</v>
      </c>
      <c r="J170" s="49">
        <v>576.6</v>
      </c>
    </row>
    <row r="171" spans="1:10" ht="24" customHeight="1">
      <c r="A171" s="78" t="s">
        <v>264</v>
      </c>
      <c r="B171" s="57" t="s">
        <v>354</v>
      </c>
      <c r="C171" s="78" t="s">
        <v>23</v>
      </c>
      <c r="D171" s="78" t="s">
        <v>355</v>
      </c>
      <c r="E171" s="201" t="s">
        <v>274</v>
      </c>
      <c r="F171" s="201"/>
      <c r="G171" s="56" t="s">
        <v>40</v>
      </c>
      <c r="H171" s="59">
        <v>1</v>
      </c>
      <c r="I171" s="58">
        <v>576.6</v>
      </c>
      <c r="J171" s="58">
        <v>576.6</v>
      </c>
    </row>
    <row r="172" spans="1:10">
      <c r="A172" s="79"/>
      <c r="B172" s="79"/>
      <c r="C172" s="79"/>
      <c r="D172" s="79"/>
      <c r="E172" s="79"/>
      <c r="F172" s="61"/>
      <c r="G172" s="79"/>
      <c r="H172" s="204"/>
      <c r="I172" s="204"/>
      <c r="J172" s="61"/>
    </row>
    <row r="173" spans="1:10" ht="30" customHeight="1" thickBot="1">
      <c r="A173" s="66"/>
      <c r="B173" s="66"/>
      <c r="C173" s="66"/>
      <c r="D173" s="66"/>
      <c r="E173" s="66"/>
      <c r="F173" s="66"/>
      <c r="G173" s="66"/>
      <c r="H173" s="60"/>
      <c r="I173" s="66"/>
      <c r="J173" s="85"/>
    </row>
    <row r="174" spans="1:10" ht="0.95" customHeight="1" thickTop="1">
      <c r="A174" s="51"/>
      <c r="B174" s="51"/>
      <c r="C174" s="51"/>
      <c r="D174" s="51"/>
      <c r="E174" s="51"/>
      <c r="F174" s="51"/>
      <c r="G174" s="51"/>
      <c r="H174" s="51"/>
      <c r="I174" s="51"/>
      <c r="J174" s="51">
        <v>0</v>
      </c>
    </row>
    <row r="175" spans="1:10" ht="18" customHeight="1">
      <c r="A175" s="76" t="s">
        <v>66</v>
      </c>
      <c r="B175" s="80" t="s">
        <v>6</v>
      </c>
      <c r="C175" s="76" t="s">
        <v>7</v>
      </c>
      <c r="D175" s="76" t="s">
        <v>8</v>
      </c>
      <c r="E175" s="203" t="s">
        <v>262</v>
      </c>
      <c r="F175" s="203"/>
      <c r="G175" s="81" t="s">
        <v>9</v>
      </c>
      <c r="H175" s="80" t="s">
        <v>10</v>
      </c>
      <c r="I175" s="80" t="s">
        <v>11</v>
      </c>
      <c r="J175" s="80" t="s">
        <v>13</v>
      </c>
    </row>
    <row r="176" spans="1:10" ht="24" customHeight="1">
      <c r="A176" s="77" t="s">
        <v>263</v>
      </c>
      <c r="B176" s="48" t="s">
        <v>45</v>
      </c>
      <c r="C176" s="77" t="s">
        <v>23</v>
      </c>
      <c r="D176" s="77" t="s">
        <v>46</v>
      </c>
      <c r="E176" s="200" t="s">
        <v>343</v>
      </c>
      <c r="F176" s="200"/>
      <c r="G176" s="47" t="s">
        <v>47</v>
      </c>
      <c r="H176" s="50">
        <v>1</v>
      </c>
      <c r="I176" s="49">
        <v>893.73</v>
      </c>
      <c r="J176" s="49">
        <v>893.73</v>
      </c>
    </row>
    <row r="177" spans="1:10" ht="26.1" customHeight="1">
      <c r="A177" s="78" t="s">
        <v>264</v>
      </c>
      <c r="B177" s="57" t="s">
        <v>344</v>
      </c>
      <c r="C177" s="78" t="s">
        <v>23</v>
      </c>
      <c r="D177" s="78" t="s">
        <v>345</v>
      </c>
      <c r="E177" s="201" t="s">
        <v>274</v>
      </c>
      <c r="F177" s="201"/>
      <c r="G177" s="56" t="s">
        <v>47</v>
      </c>
      <c r="H177" s="59">
        <v>1</v>
      </c>
      <c r="I177" s="58">
        <v>693.73</v>
      </c>
      <c r="J177" s="58">
        <v>693.73</v>
      </c>
    </row>
    <row r="178" spans="1:10" ht="24" customHeight="1">
      <c r="A178" s="78" t="s">
        <v>264</v>
      </c>
      <c r="B178" s="57" t="s">
        <v>346</v>
      </c>
      <c r="C178" s="78" t="s">
        <v>23</v>
      </c>
      <c r="D178" s="78" t="s">
        <v>347</v>
      </c>
      <c r="E178" s="201" t="s">
        <v>274</v>
      </c>
      <c r="F178" s="201"/>
      <c r="G178" s="56" t="s">
        <v>47</v>
      </c>
      <c r="H178" s="59">
        <v>1</v>
      </c>
      <c r="I178" s="58">
        <v>200</v>
      </c>
      <c r="J178" s="58">
        <v>200</v>
      </c>
    </row>
    <row r="179" spans="1:10">
      <c r="A179" s="79"/>
      <c r="B179" s="79"/>
      <c r="C179" s="79"/>
      <c r="D179" s="79"/>
      <c r="E179" s="79"/>
      <c r="F179" s="61"/>
      <c r="G179" s="79"/>
      <c r="H179" s="204"/>
      <c r="I179" s="204"/>
      <c r="J179" s="61"/>
    </row>
    <row r="180" spans="1:10" ht="30" customHeight="1" thickBot="1">
      <c r="A180" s="66"/>
      <c r="B180" s="66"/>
      <c r="C180" s="66"/>
      <c r="D180" s="66"/>
      <c r="E180" s="66"/>
      <c r="F180" s="66"/>
      <c r="G180" s="66"/>
      <c r="H180" s="60"/>
      <c r="I180" s="66"/>
      <c r="J180" s="85"/>
    </row>
    <row r="181" spans="1:10" ht="0.95" customHeight="1" thickTop="1">
      <c r="A181" s="51"/>
      <c r="B181" s="51"/>
      <c r="C181" s="51"/>
      <c r="D181" s="51"/>
      <c r="E181" s="51"/>
      <c r="F181" s="51"/>
      <c r="G181" s="51"/>
      <c r="H181" s="51"/>
      <c r="I181" s="51"/>
      <c r="J181" s="51">
        <v>0</v>
      </c>
    </row>
    <row r="182" spans="1:10" ht="18" customHeight="1">
      <c r="A182" s="76" t="s">
        <v>70</v>
      </c>
      <c r="B182" s="80" t="s">
        <v>6</v>
      </c>
      <c r="C182" s="76" t="s">
        <v>7</v>
      </c>
      <c r="D182" s="76" t="s">
        <v>8</v>
      </c>
      <c r="E182" s="203" t="s">
        <v>262</v>
      </c>
      <c r="F182" s="203"/>
      <c r="G182" s="81" t="s">
        <v>9</v>
      </c>
      <c r="H182" s="80" t="s">
        <v>10</v>
      </c>
      <c r="I182" s="80" t="s">
        <v>11</v>
      </c>
      <c r="J182" s="80" t="s">
        <v>13</v>
      </c>
    </row>
    <row r="183" spans="1:10" ht="24" customHeight="1">
      <c r="A183" s="77" t="s">
        <v>263</v>
      </c>
      <c r="B183" s="48" t="s">
        <v>702</v>
      </c>
      <c r="C183" s="77" t="s">
        <v>23</v>
      </c>
      <c r="D183" s="77" t="s">
        <v>703</v>
      </c>
      <c r="E183" s="200" t="s">
        <v>343</v>
      </c>
      <c r="F183" s="200"/>
      <c r="G183" s="47" t="s">
        <v>47</v>
      </c>
      <c r="H183" s="50">
        <v>1</v>
      </c>
      <c r="I183" s="49">
        <v>1057.0999999999999</v>
      </c>
      <c r="J183" s="49">
        <v>1057.0999999999999</v>
      </c>
    </row>
    <row r="184" spans="1:10" ht="24" customHeight="1">
      <c r="A184" s="78" t="s">
        <v>264</v>
      </c>
      <c r="B184" s="57" t="s">
        <v>1508</v>
      </c>
      <c r="C184" s="78" t="s">
        <v>23</v>
      </c>
      <c r="D184" s="78" t="s">
        <v>1509</v>
      </c>
      <c r="E184" s="201" t="s">
        <v>274</v>
      </c>
      <c r="F184" s="201"/>
      <c r="G184" s="56" t="s">
        <v>47</v>
      </c>
      <c r="H184" s="59">
        <v>1</v>
      </c>
      <c r="I184" s="58">
        <v>1057.0999999999999</v>
      </c>
      <c r="J184" s="58">
        <v>1057.0999999999999</v>
      </c>
    </row>
    <row r="185" spans="1:10">
      <c r="A185" s="79"/>
      <c r="B185" s="79"/>
      <c r="C185" s="79"/>
      <c r="D185" s="79"/>
      <c r="E185" s="79"/>
      <c r="F185" s="61"/>
      <c r="G185" s="79"/>
      <c r="H185" s="204"/>
      <c r="I185" s="204"/>
      <c r="J185" s="61"/>
    </row>
    <row r="186" spans="1:10" ht="30" customHeight="1" thickBot="1">
      <c r="A186" s="66"/>
      <c r="B186" s="66"/>
      <c r="C186" s="66"/>
      <c r="D186" s="66"/>
      <c r="E186" s="66"/>
      <c r="F186" s="66"/>
      <c r="G186" s="66"/>
      <c r="H186" s="60"/>
      <c r="I186" s="66"/>
      <c r="J186" s="85"/>
    </row>
    <row r="187" spans="1:10" ht="0.95" customHeight="1" thickTop="1">
      <c r="A187" s="51"/>
      <c r="B187" s="51"/>
      <c r="C187" s="51"/>
      <c r="D187" s="51"/>
      <c r="E187" s="51"/>
      <c r="F187" s="51"/>
      <c r="G187" s="51"/>
      <c r="H187" s="51"/>
      <c r="I187" s="51"/>
      <c r="J187" s="51">
        <v>0</v>
      </c>
    </row>
    <row r="188" spans="1:10" ht="18" customHeight="1">
      <c r="A188" s="76" t="s">
        <v>73</v>
      </c>
      <c r="B188" s="80" t="s">
        <v>6</v>
      </c>
      <c r="C188" s="76" t="s">
        <v>7</v>
      </c>
      <c r="D188" s="76" t="s">
        <v>8</v>
      </c>
      <c r="E188" s="203" t="s">
        <v>262</v>
      </c>
      <c r="F188" s="203"/>
      <c r="G188" s="81" t="s">
        <v>9</v>
      </c>
      <c r="H188" s="80" t="s">
        <v>10</v>
      </c>
      <c r="I188" s="80" t="s">
        <v>11</v>
      </c>
      <c r="J188" s="80" t="s">
        <v>13</v>
      </c>
    </row>
    <row r="189" spans="1:10" ht="24" customHeight="1">
      <c r="A189" s="77" t="s">
        <v>263</v>
      </c>
      <c r="B189" s="48" t="s">
        <v>49</v>
      </c>
      <c r="C189" s="77" t="s">
        <v>23</v>
      </c>
      <c r="D189" s="77" t="s">
        <v>50</v>
      </c>
      <c r="E189" s="200" t="s">
        <v>343</v>
      </c>
      <c r="F189" s="200"/>
      <c r="G189" s="47" t="s">
        <v>47</v>
      </c>
      <c r="H189" s="50">
        <v>1</v>
      </c>
      <c r="I189" s="49">
        <v>816.85</v>
      </c>
      <c r="J189" s="49">
        <v>816.85</v>
      </c>
    </row>
    <row r="190" spans="1:10" ht="26.1" customHeight="1">
      <c r="A190" s="78" t="s">
        <v>264</v>
      </c>
      <c r="B190" s="57" t="s">
        <v>348</v>
      </c>
      <c r="C190" s="78" t="s">
        <v>23</v>
      </c>
      <c r="D190" s="78" t="s">
        <v>349</v>
      </c>
      <c r="E190" s="201" t="s">
        <v>274</v>
      </c>
      <c r="F190" s="201"/>
      <c r="G190" s="56" t="s">
        <v>47</v>
      </c>
      <c r="H190" s="59">
        <v>1</v>
      </c>
      <c r="I190" s="58">
        <v>816.85</v>
      </c>
      <c r="J190" s="58">
        <v>816.85</v>
      </c>
    </row>
    <row r="191" spans="1:10">
      <c r="A191" s="79"/>
      <c r="B191" s="79"/>
      <c r="C191" s="79"/>
      <c r="D191" s="79"/>
      <c r="E191" s="79"/>
      <c r="F191" s="61"/>
      <c r="G191" s="79"/>
      <c r="H191" s="204"/>
      <c r="I191" s="204"/>
      <c r="J191" s="61"/>
    </row>
    <row r="192" spans="1:10" ht="30" customHeight="1" thickBot="1">
      <c r="A192" s="66"/>
      <c r="B192" s="66"/>
      <c r="C192" s="66"/>
      <c r="D192" s="66"/>
      <c r="E192" s="66"/>
      <c r="F192" s="66"/>
      <c r="G192" s="66"/>
      <c r="H192" s="60"/>
      <c r="I192" s="66"/>
      <c r="J192" s="85"/>
    </row>
    <row r="193" spans="1:10" ht="0.95" customHeight="1" thickTop="1">
      <c r="A193" s="51"/>
      <c r="B193" s="51"/>
      <c r="C193" s="51"/>
      <c r="D193" s="51"/>
      <c r="E193" s="51"/>
      <c r="F193" s="51"/>
      <c r="G193" s="51"/>
      <c r="H193" s="51"/>
      <c r="I193" s="51"/>
      <c r="J193" s="51">
        <v>0</v>
      </c>
    </row>
    <row r="194" spans="1:10" ht="18" customHeight="1">
      <c r="A194" s="76" t="s">
        <v>76</v>
      </c>
      <c r="B194" s="80" t="s">
        <v>6</v>
      </c>
      <c r="C194" s="76" t="s">
        <v>7</v>
      </c>
      <c r="D194" s="76" t="s">
        <v>8</v>
      </c>
      <c r="E194" s="203" t="s">
        <v>262</v>
      </c>
      <c r="F194" s="203"/>
      <c r="G194" s="81" t="s">
        <v>9</v>
      </c>
      <c r="H194" s="80" t="s">
        <v>10</v>
      </c>
      <c r="I194" s="80" t="s">
        <v>11</v>
      </c>
      <c r="J194" s="80" t="s">
        <v>13</v>
      </c>
    </row>
    <row r="195" spans="1:10" ht="24" customHeight="1">
      <c r="A195" s="77" t="s">
        <v>263</v>
      </c>
      <c r="B195" s="48" t="s">
        <v>704</v>
      </c>
      <c r="C195" s="77" t="s">
        <v>23</v>
      </c>
      <c r="D195" s="77" t="s">
        <v>705</v>
      </c>
      <c r="E195" s="200" t="s">
        <v>343</v>
      </c>
      <c r="F195" s="200"/>
      <c r="G195" s="47" t="s">
        <v>47</v>
      </c>
      <c r="H195" s="50">
        <v>1</v>
      </c>
      <c r="I195" s="49">
        <v>624.65</v>
      </c>
      <c r="J195" s="49">
        <v>624.65</v>
      </c>
    </row>
    <row r="196" spans="1:10" ht="24" customHeight="1">
      <c r="A196" s="78" t="s">
        <v>264</v>
      </c>
      <c r="B196" s="57" t="s">
        <v>350</v>
      </c>
      <c r="C196" s="78" t="s">
        <v>23</v>
      </c>
      <c r="D196" s="78" t="s">
        <v>351</v>
      </c>
      <c r="E196" s="201" t="s">
        <v>274</v>
      </c>
      <c r="F196" s="201"/>
      <c r="G196" s="56" t="s">
        <v>47</v>
      </c>
      <c r="H196" s="59">
        <v>1</v>
      </c>
      <c r="I196" s="58">
        <v>624.65</v>
      </c>
      <c r="J196" s="58">
        <v>624.65</v>
      </c>
    </row>
    <row r="197" spans="1:10">
      <c r="A197" s="79"/>
      <c r="B197" s="79"/>
      <c r="C197" s="79"/>
      <c r="D197" s="79"/>
      <c r="E197" s="79"/>
      <c r="F197" s="61"/>
      <c r="G197" s="79"/>
      <c r="H197" s="204"/>
      <c r="I197" s="204"/>
      <c r="J197" s="61"/>
    </row>
    <row r="198" spans="1:10" ht="30" customHeight="1" thickBot="1">
      <c r="A198" s="66"/>
      <c r="B198" s="66"/>
      <c r="C198" s="66"/>
      <c r="D198" s="66"/>
      <c r="E198" s="66"/>
      <c r="F198" s="66"/>
      <c r="G198" s="66"/>
      <c r="H198" s="60"/>
      <c r="I198" s="66"/>
      <c r="J198" s="85"/>
    </row>
    <row r="199" spans="1:10" ht="0.95" customHeight="1" thickTop="1">
      <c r="A199" s="51"/>
      <c r="B199" s="51"/>
      <c r="C199" s="51"/>
      <c r="D199" s="51"/>
      <c r="E199" s="51"/>
      <c r="F199" s="51"/>
      <c r="G199" s="51"/>
      <c r="H199" s="51"/>
      <c r="I199" s="51"/>
      <c r="J199" s="51">
        <v>0</v>
      </c>
    </row>
    <row r="200" spans="1:10" ht="18" customHeight="1">
      <c r="A200" s="76" t="s">
        <v>81</v>
      </c>
      <c r="B200" s="80" t="s">
        <v>6</v>
      </c>
      <c r="C200" s="76" t="s">
        <v>7</v>
      </c>
      <c r="D200" s="76" t="s">
        <v>8</v>
      </c>
      <c r="E200" s="203" t="s">
        <v>262</v>
      </c>
      <c r="F200" s="203"/>
      <c r="G200" s="81" t="s">
        <v>9</v>
      </c>
      <c r="H200" s="80" t="s">
        <v>10</v>
      </c>
      <c r="I200" s="80" t="s">
        <v>11</v>
      </c>
      <c r="J200" s="80" t="s">
        <v>13</v>
      </c>
    </row>
    <row r="201" spans="1:10" ht="24" customHeight="1">
      <c r="A201" s="77" t="s">
        <v>263</v>
      </c>
      <c r="B201" s="48" t="s">
        <v>52</v>
      </c>
      <c r="C201" s="77" t="s">
        <v>23</v>
      </c>
      <c r="D201" s="77" t="s">
        <v>53</v>
      </c>
      <c r="E201" s="200" t="s">
        <v>343</v>
      </c>
      <c r="F201" s="200"/>
      <c r="G201" s="47" t="s">
        <v>47</v>
      </c>
      <c r="H201" s="50">
        <v>1</v>
      </c>
      <c r="I201" s="49">
        <v>624.65</v>
      </c>
      <c r="J201" s="49">
        <v>624.65</v>
      </c>
    </row>
    <row r="202" spans="1:10" ht="24" customHeight="1">
      <c r="A202" s="78" t="s">
        <v>264</v>
      </c>
      <c r="B202" s="57" t="s">
        <v>350</v>
      </c>
      <c r="C202" s="78" t="s">
        <v>23</v>
      </c>
      <c r="D202" s="78" t="s">
        <v>351</v>
      </c>
      <c r="E202" s="201" t="s">
        <v>274</v>
      </c>
      <c r="F202" s="201"/>
      <c r="G202" s="56" t="s">
        <v>47</v>
      </c>
      <c r="H202" s="59">
        <v>1</v>
      </c>
      <c r="I202" s="58">
        <v>624.65</v>
      </c>
      <c r="J202" s="58">
        <v>624.65</v>
      </c>
    </row>
    <row r="203" spans="1:10">
      <c r="A203" s="79"/>
      <c r="B203" s="79"/>
      <c r="C203" s="79"/>
      <c r="D203" s="79"/>
      <c r="E203" s="79"/>
      <c r="F203" s="61"/>
      <c r="G203" s="79"/>
      <c r="H203" s="204"/>
      <c r="I203" s="204"/>
      <c r="J203" s="61"/>
    </row>
    <row r="204" spans="1:10" ht="30" customHeight="1" thickBot="1">
      <c r="A204" s="66"/>
      <c r="B204" s="66"/>
      <c r="C204" s="66"/>
      <c r="D204" s="66"/>
      <c r="E204" s="66"/>
      <c r="F204" s="66"/>
      <c r="G204" s="66"/>
      <c r="H204" s="60"/>
      <c r="I204" s="66"/>
      <c r="J204" s="85"/>
    </row>
    <row r="205" spans="1:10" ht="0.95" customHeight="1" thickTop="1">
      <c r="A205" s="51"/>
      <c r="B205" s="51"/>
      <c r="C205" s="51"/>
      <c r="D205" s="51"/>
      <c r="E205" s="51"/>
      <c r="F205" s="51"/>
      <c r="G205" s="51"/>
      <c r="H205" s="51"/>
      <c r="I205" s="51"/>
      <c r="J205" s="51">
        <v>0</v>
      </c>
    </row>
    <row r="206" spans="1:10" ht="18" customHeight="1">
      <c r="A206" s="76" t="s">
        <v>83</v>
      </c>
      <c r="B206" s="80" t="s">
        <v>6</v>
      </c>
      <c r="C206" s="76" t="s">
        <v>7</v>
      </c>
      <c r="D206" s="76" t="s">
        <v>8</v>
      </c>
      <c r="E206" s="203" t="s">
        <v>262</v>
      </c>
      <c r="F206" s="203"/>
      <c r="G206" s="81" t="s">
        <v>9</v>
      </c>
      <c r="H206" s="80" t="s">
        <v>10</v>
      </c>
      <c r="I206" s="80" t="s">
        <v>11</v>
      </c>
      <c r="J206" s="80" t="s">
        <v>13</v>
      </c>
    </row>
    <row r="207" spans="1:10" ht="24" customHeight="1">
      <c r="A207" s="77" t="s">
        <v>263</v>
      </c>
      <c r="B207" s="48" t="s">
        <v>55</v>
      </c>
      <c r="C207" s="77" t="s">
        <v>23</v>
      </c>
      <c r="D207" s="77" t="s">
        <v>56</v>
      </c>
      <c r="E207" s="200" t="s">
        <v>343</v>
      </c>
      <c r="F207" s="200"/>
      <c r="G207" s="47" t="s">
        <v>47</v>
      </c>
      <c r="H207" s="50">
        <v>1</v>
      </c>
      <c r="I207" s="49">
        <v>701.53</v>
      </c>
      <c r="J207" s="49">
        <v>701.53</v>
      </c>
    </row>
    <row r="208" spans="1:10" ht="24" customHeight="1">
      <c r="A208" s="78" t="s">
        <v>264</v>
      </c>
      <c r="B208" s="57" t="s">
        <v>352</v>
      </c>
      <c r="C208" s="78" t="s">
        <v>23</v>
      </c>
      <c r="D208" s="78" t="s">
        <v>353</v>
      </c>
      <c r="E208" s="201" t="s">
        <v>274</v>
      </c>
      <c r="F208" s="201"/>
      <c r="G208" s="56" t="s">
        <v>47</v>
      </c>
      <c r="H208" s="59">
        <v>1</v>
      </c>
      <c r="I208" s="58">
        <v>701.53</v>
      </c>
      <c r="J208" s="58">
        <v>701.53</v>
      </c>
    </row>
    <row r="209" spans="1:10">
      <c r="A209" s="79"/>
      <c r="B209" s="79"/>
      <c r="C209" s="79"/>
      <c r="D209" s="79"/>
      <c r="E209" s="79"/>
      <c r="F209" s="61"/>
      <c r="G209" s="79"/>
      <c r="H209" s="204"/>
      <c r="I209" s="204"/>
      <c r="J209" s="61"/>
    </row>
    <row r="210" spans="1:10" ht="30" customHeight="1" thickBot="1">
      <c r="A210" s="66"/>
      <c r="B210" s="66"/>
      <c r="C210" s="66"/>
      <c r="D210" s="66"/>
      <c r="E210" s="66"/>
      <c r="F210" s="66"/>
      <c r="G210" s="66"/>
      <c r="H210" s="60"/>
      <c r="I210" s="66"/>
      <c r="J210" s="85"/>
    </row>
    <row r="211" spans="1:10" ht="0.95" customHeight="1" thickTop="1">
      <c r="A211" s="51"/>
      <c r="B211" s="51"/>
      <c r="C211" s="51"/>
      <c r="D211" s="51"/>
      <c r="E211" s="51"/>
      <c r="F211" s="51"/>
      <c r="G211" s="51"/>
      <c r="H211" s="51"/>
      <c r="I211" s="51"/>
      <c r="J211" s="51">
        <v>0</v>
      </c>
    </row>
    <row r="212" spans="1:10" ht="18" customHeight="1">
      <c r="A212" s="76" t="s">
        <v>85</v>
      </c>
      <c r="B212" s="80" t="s">
        <v>6</v>
      </c>
      <c r="C212" s="76" t="s">
        <v>7</v>
      </c>
      <c r="D212" s="76" t="s">
        <v>8</v>
      </c>
      <c r="E212" s="203" t="s">
        <v>262</v>
      </c>
      <c r="F212" s="203"/>
      <c r="G212" s="81" t="s">
        <v>9</v>
      </c>
      <c r="H212" s="80" t="s">
        <v>10</v>
      </c>
      <c r="I212" s="80" t="s">
        <v>11</v>
      </c>
      <c r="J212" s="80" t="s">
        <v>13</v>
      </c>
    </row>
    <row r="213" spans="1:10" ht="24" customHeight="1">
      <c r="A213" s="77" t="s">
        <v>263</v>
      </c>
      <c r="B213" s="48" t="s">
        <v>61</v>
      </c>
      <c r="C213" s="77" t="s">
        <v>23</v>
      </c>
      <c r="D213" s="77" t="s">
        <v>62</v>
      </c>
      <c r="E213" s="200" t="s">
        <v>343</v>
      </c>
      <c r="F213" s="200"/>
      <c r="G213" s="47" t="s">
        <v>40</v>
      </c>
      <c r="H213" s="50">
        <v>1</v>
      </c>
      <c r="I213" s="49">
        <v>576.6</v>
      </c>
      <c r="J213" s="49">
        <v>576.6</v>
      </c>
    </row>
    <row r="214" spans="1:10" ht="24" customHeight="1">
      <c r="A214" s="78" t="s">
        <v>264</v>
      </c>
      <c r="B214" s="57" t="s">
        <v>356</v>
      </c>
      <c r="C214" s="78" t="s">
        <v>23</v>
      </c>
      <c r="D214" s="78" t="s">
        <v>357</v>
      </c>
      <c r="E214" s="201" t="s">
        <v>274</v>
      </c>
      <c r="F214" s="201"/>
      <c r="G214" s="56" t="s">
        <v>40</v>
      </c>
      <c r="H214" s="59">
        <v>1</v>
      </c>
      <c r="I214" s="58">
        <v>576.6</v>
      </c>
      <c r="J214" s="58">
        <v>576.6</v>
      </c>
    </row>
    <row r="215" spans="1:10">
      <c r="A215" s="79"/>
      <c r="B215" s="79"/>
      <c r="C215" s="79"/>
      <c r="D215" s="79"/>
      <c r="E215" s="79"/>
      <c r="F215" s="61"/>
      <c r="G215" s="79"/>
      <c r="H215" s="204"/>
      <c r="I215" s="204"/>
      <c r="J215" s="61"/>
    </row>
    <row r="216" spans="1:10" ht="30" customHeight="1" thickBot="1">
      <c r="A216" s="66"/>
      <c r="B216" s="66"/>
      <c r="C216" s="66"/>
      <c r="D216" s="66"/>
      <c r="E216" s="66"/>
      <c r="F216" s="66"/>
      <c r="G216" s="66"/>
      <c r="H216" s="60"/>
      <c r="I216" s="66"/>
      <c r="J216" s="85"/>
    </row>
    <row r="217" spans="1:10" ht="0.95" customHeight="1" thickTop="1">
      <c r="A217" s="51"/>
      <c r="B217" s="51"/>
      <c r="C217" s="51"/>
      <c r="D217" s="51"/>
      <c r="E217" s="51"/>
      <c r="F217" s="51"/>
      <c r="G217" s="51"/>
      <c r="H217" s="51"/>
      <c r="I217" s="51"/>
      <c r="J217" s="51">
        <v>0</v>
      </c>
    </row>
    <row r="218" spans="1:10" ht="18" customHeight="1">
      <c r="A218" s="76" t="s">
        <v>87</v>
      </c>
      <c r="B218" s="80" t="s">
        <v>6</v>
      </c>
      <c r="C218" s="76" t="s">
        <v>7</v>
      </c>
      <c r="D218" s="76" t="s">
        <v>8</v>
      </c>
      <c r="E218" s="203" t="s">
        <v>262</v>
      </c>
      <c r="F218" s="203"/>
      <c r="G218" s="81" t="s">
        <v>9</v>
      </c>
      <c r="H218" s="80" t="s">
        <v>10</v>
      </c>
      <c r="I218" s="80" t="s">
        <v>11</v>
      </c>
      <c r="J218" s="80" t="s">
        <v>13</v>
      </c>
    </row>
    <row r="219" spans="1:10" ht="24" customHeight="1">
      <c r="A219" s="77" t="s">
        <v>263</v>
      </c>
      <c r="B219" s="48" t="s">
        <v>64</v>
      </c>
      <c r="C219" s="77" t="s">
        <v>23</v>
      </c>
      <c r="D219" s="77" t="s">
        <v>65</v>
      </c>
      <c r="E219" s="200" t="s">
        <v>358</v>
      </c>
      <c r="F219" s="200"/>
      <c r="G219" s="47" t="s">
        <v>47</v>
      </c>
      <c r="H219" s="50">
        <v>1</v>
      </c>
      <c r="I219" s="49">
        <v>653.48</v>
      </c>
      <c r="J219" s="49">
        <v>653.48</v>
      </c>
    </row>
    <row r="220" spans="1:10" ht="24" customHeight="1">
      <c r="A220" s="78" t="s">
        <v>264</v>
      </c>
      <c r="B220" s="57" t="s">
        <v>359</v>
      </c>
      <c r="C220" s="78" t="s">
        <v>23</v>
      </c>
      <c r="D220" s="78" t="s">
        <v>360</v>
      </c>
      <c r="E220" s="201" t="s">
        <v>274</v>
      </c>
      <c r="F220" s="201"/>
      <c r="G220" s="56" t="s">
        <v>47</v>
      </c>
      <c r="H220" s="59">
        <v>1</v>
      </c>
      <c r="I220" s="58">
        <v>653.48</v>
      </c>
      <c r="J220" s="58">
        <v>653.48</v>
      </c>
    </row>
    <row r="221" spans="1:10">
      <c r="A221" s="79"/>
      <c r="B221" s="79"/>
      <c r="C221" s="79"/>
      <c r="D221" s="79"/>
      <c r="E221" s="79"/>
      <c r="F221" s="61"/>
      <c r="G221" s="79"/>
      <c r="H221" s="204"/>
      <c r="I221" s="204"/>
      <c r="J221" s="61"/>
    </row>
    <row r="222" spans="1:10" ht="30" customHeight="1" thickBot="1">
      <c r="A222" s="66"/>
      <c r="B222" s="66"/>
      <c r="C222" s="66"/>
      <c r="D222" s="66"/>
      <c r="E222" s="66"/>
      <c r="F222" s="66"/>
      <c r="G222" s="66"/>
      <c r="H222" s="60"/>
      <c r="I222" s="66"/>
      <c r="J222" s="85"/>
    </row>
    <row r="223" spans="1:10" ht="0.95" customHeight="1" thickTop="1">
      <c r="A223" s="51"/>
      <c r="B223" s="51"/>
      <c r="C223" s="51"/>
      <c r="D223" s="51"/>
      <c r="E223" s="51"/>
      <c r="F223" s="51"/>
      <c r="G223" s="51"/>
      <c r="H223" s="51"/>
      <c r="I223" s="51"/>
      <c r="J223" s="51">
        <v>0</v>
      </c>
    </row>
    <row r="224" spans="1:10" ht="18" customHeight="1">
      <c r="A224" s="76" t="s">
        <v>89</v>
      </c>
      <c r="B224" s="80" t="s">
        <v>6</v>
      </c>
      <c r="C224" s="76" t="s">
        <v>7</v>
      </c>
      <c r="D224" s="76" t="s">
        <v>8</v>
      </c>
      <c r="E224" s="203" t="s">
        <v>262</v>
      </c>
      <c r="F224" s="203"/>
      <c r="G224" s="81" t="s">
        <v>9</v>
      </c>
      <c r="H224" s="80" t="s">
        <v>10</v>
      </c>
      <c r="I224" s="80" t="s">
        <v>11</v>
      </c>
      <c r="J224" s="80" t="s">
        <v>13</v>
      </c>
    </row>
    <row r="225" spans="1:10" ht="26.1" customHeight="1">
      <c r="A225" s="77" t="s">
        <v>263</v>
      </c>
      <c r="B225" s="48" t="s">
        <v>67</v>
      </c>
      <c r="C225" s="77" t="s">
        <v>23</v>
      </c>
      <c r="D225" s="77" t="s">
        <v>68</v>
      </c>
      <c r="E225" s="200" t="s">
        <v>361</v>
      </c>
      <c r="F225" s="200"/>
      <c r="G225" s="47" t="s">
        <v>69</v>
      </c>
      <c r="H225" s="50">
        <v>1</v>
      </c>
      <c r="I225" s="49">
        <v>26.59</v>
      </c>
      <c r="J225" s="49">
        <v>26.59</v>
      </c>
    </row>
    <row r="226" spans="1:10" ht="24" customHeight="1">
      <c r="A226" s="78" t="s">
        <v>264</v>
      </c>
      <c r="B226" s="57" t="s">
        <v>270</v>
      </c>
      <c r="C226" s="78" t="s">
        <v>23</v>
      </c>
      <c r="D226" s="78" t="s">
        <v>271</v>
      </c>
      <c r="E226" s="201" t="s">
        <v>269</v>
      </c>
      <c r="F226" s="201"/>
      <c r="G226" s="56" t="s">
        <v>224</v>
      </c>
      <c r="H226" s="59">
        <v>0.13046231792273605</v>
      </c>
      <c r="I226" s="58">
        <v>15.79</v>
      </c>
      <c r="J226" s="58">
        <v>2.06</v>
      </c>
    </row>
    <row r="227" spans="1:10" ht="24" customHeight="1">
      <c r="A227" s="78" t="s">
        <v>264</v>
      </c>
      <c r="B227" s="57" t="s">
        <v>362</v>
      </c>
      <c r="C227" s="78" t="s">
        <v>23</v>
      </c>
      <c r="D227" s="78" t="s">
        <v>363</v>
      </c>
      <c r="E227" s="201" t="s">
        <v>274</v>
      </c>
      <c r="F227" s="201"/>
      <c r="G227" s="56" t="s">
        <v>40</v>
      </c>
      <c r="H227" s="59">
        <v>0.04</v>
      </c>
      <c r="I227" s="58">
        <v>613.41999999999996</v>
      </c>
      <c r="J227" s="58">
        <v>24.53</v>
      </c>
    </row>
    <row r="228" spans="1:10">
      <c r="A228" s="79"/>
      <c r="B228" s="79"/>
      <c r="C228" s="79"/>
      <c r="D228" s="79"/>
      <c r="E228" s="79"/>
      <c r="F228" s="61"/>
      <c r="G228" s="79"/>
      <c r="H228" s="204"/>
      <c r="I228" s="204"/>
      <c r="J228" s="61"/>
    </row>
    <row r="229" spans="1:10" ht="30" customHeight="1" thickBot="1">
      <c r="A229" s="66"/>
      <c r="B229" s="66"/>
      <c r="C229" s="66"/>
      <c r="D229" s="66"/>
      <c r="E229" s="66"/>
      <c r="F229" s="66"/>
      <c r="G229" s="66"/>
      <c r="H229" s="60"/>
      <c r="I229" s="66"/>
      <c r="J229" s="85"/>
    </row>
    <row r="230" spans="1:10" ht="0.95" customHeight="1" thickTop="1">
      <c r="A230" s="51"/>
      <c r="B230" s="51"/>
      <c r="C230" s="51"/>
      <c r="D230" s="51"/>
      <c r="E230" s="51"/>
      <c r="F230" s="51"/>
      <c r="G230" s="51"/>
      <c r="H230" s="51"/>
      <c r="I230" s="51"/>
      <c r="J230" s="51">
        <v>0</v>
      </c>
    </row>
    <row r="231" spans="1:10" ht="18" customHeight="1">
      <c r="A231" s="76" t="s">
        <v>706</v>
      </c>
      <c r="B231" s="80" t="s">
        <v>6</v>
      </c>
      <c r="C231" s="76" t="s">
        <v>7</v>
      </c>
      <c r="D231" s="76" t="s">
        <v>8</v>
      </c>
      <c r="E231" s="203" t="s">
        <v>262</v>
      </c>
      <c r="F231" s="203"/>
      <c r="G231" s="81" t="s">
        <v>9</v>
      </c>
      <c r="H231" s="80" t="s">
        <v>10</v>
      </c>
      <c r="I231" s="80" t="s">
        <v>11</v>
      </c>
      <c r="J231" s="80" t="s">
        <v>13</v>
      </c>
    </row>
    <row r="232" spans="1:10" ht="26.1" customHeight="1">
      <c r="A232" s="77" t="s">
        <v>263</v>
      </c>
      <c r="B232" s="48" t="s">
        <v>71</v>
      </c>
      <c r="C232" s="77" t="s">
        <v>23</v>
      </c>
      <c r="D232" s="77" t="s">
        <v>72</v>
      </c>
      <c r="E232" s="200" t="s">
        <v>361</v>
      </c>
      <c r="F232" s="200"/>
      <c r="G232" s="47" t="s">
        <v>69</v>
      </c>
      <c r="H232" s="50">
        <v>1</v>
      </c>
      <c r="I232" s="49">
        <v>14.56</v>
      </c>
      <c r="J232" s="49">
        <v>14.56</v>
      </c>
    </row>
    <row r="233" spans="1:10" ht="24" customHeight="1">
      <c r="A233" s="78" t="s">
        <v>264</v>
      </c>
      <c r="B233" s="57" t="s">
        <v>270</v>
      </c>
      <c r="C233" s="78" t="s">
        <v>23</v>
      </c>
      <c r="D233" s="78" t="s">
        <v>271</v>
      </c>
      <c r="E233" s="201" t="s">
        <v>269</v>
      </c>
      <c r="F233" s="201"/>
      <c r="G233" s="56" t="s">
        <v>224</v>
      </c>
      <c r="H233" s="59">
        <v>0.16212792906903106</v>
      </c>
      <c r="I233" s="58">
        <v>15.79</v>
      </c>
      <c r="J233" s="58">
        <v>2.56</v>
      </c>
    </row>
    <row r="234" spans="1:10" ht="24" customHeight="1">
      <c r="A234" s="78" t="s">
        <v>264</v>
      </c>
      <c r="B234" s="57" t="s">
        <v>364</v>
      </c>
      <c r="C234" s="78" t="s">
        <v>23</v>
      </c>
      <c r="D234" s="78" t="s">
        <v>365</v>
      </c>
      <c r="E234" s="201" t="s">
        <v>274</v>
      </c>
      <c r="F234" s="201"/>
      <c r="G234" s="56" t="s">
        <v>40</v>
      </c>
      <c r="H234" s="59">
        <v>0.04</v>
      </c>
      <c r="I234" s="58">
        <v>300</v>
      </c>
      <c r="J234" s="58">
        <v>12</v>
      </c>
    </row>
    <row r="235" spans="1:10">
      <c r="A235" s="79"/>
      <c r="B235" s="79"/>
      <c r="C235" s="79"/>
      <c r="D235" s="79"/>
      <c r="E235" s="79"/>
      <c r="F235" s="61"/>
      <c r="G235" s="79"/>
      <c r="H235" s="204"/>
      <c r="I235" s="204"/>
      <c r="J235" s="61"/>
    </row>
    <row r="236" spans="1:10" ht="30" customHeight="1" thickBot="1">
      <c r="A236" s="66"/>
      <c r="B236" s="66"/>
      <c r="C236" s="66"/>
      <c r="D236" s="66"/>
      <c r="E236" s="66"/>
      <c r="F236" s="66"/>
      <c r="G236" s="66"/>
      <c r="H236" s="60"/>
      <c r="I236" s="66"/>
      <c r="J236" s="85"/>
    </row>
    <row r="237" spans="1:10" ht="0.95" customHeight="1" thickTop="1">
      <c r="A237" s="51"/>
      <c r="B237" s="51"/>
      <c r="C237" s="51"/>
      <c r="D237" s="51"/>
      <c r="E237" s="51"/>
      <c r="F237" s="51"/>
      <c r="G237" s="51"/>
      <c r="H237" s="51"/>
      <c r="I237" s="51"/>
      <c r="J237" s="51">
        <v>0</v>
      </c>
    </row>
    <row r="238" spans="1:10" ht="18" customHeight="1">
      <c r="A238" s="76" t="s">
        <v>707</v>
      </c>
      <c r="B238" s="80" t="s">
        <v>6</v>
      </c>
      <c r="C238" s="76" t="s">
        <v>7</v>
      </c>
      <c r="D238" s="76" t="s">
        <v>8</v>
      </c>
      <c r="E238" s="203" t="s">
        <v>262</v>
      </c>
      <c r="F238" s="203"/>
      <c r="G238" s="81" t="s">
        <v>9</v>
      </c>
      <c r="H238" s="80" t="s">
        <v>10</v>
      </c>
      <c r="I238" s="80" t="s">
        <v>11</v>
      </c>
      <c r="J238" s="80" t="s">
        <v>13</v>
      </c>
    </row>
    <row r="239" spans="1:10" ht="26.1" customHeight="1">
      <c r="A239" s="77" t="s">
        <v>263</v>
      </c>
      <c r="B239" s="48" t="s">
        <v>74</v>
      </c>
      <c r="C239" s="77" t="s">
        <v>23</v>
      </c>
      <c r="D239" s="77" t="s">
        <v>75</v>
      </c>
      <c r="E239" s="200" t="s">
        <v>361</v>
      </c>
      <c r="F239" s="200"/>
      <c r="G239" s="47" t="s">
        <v>69</v>
      </c>
      <c r="H239" s="50">
        <v>1</v>
      </c>
      <c r="I239" s="49">
        <v>12.64</v>
      </c>
      <c r="J239" s="49">
        <v>12.64</v>
      </c>
    </row>
    <row r="240" spans="1:10" ht="24" customHeight="1">
      <c r="A240" s="78" t="s">
        <v>264</v>
      </c>
      <c r="B240" s="57" t="s">
        <v>270</v>
      </c>
      <c r="C240" s="78" t="s">
        <v>23</v>
      </c>
      <c r="D240" s="78" t="s">
        <v>271</v>
      </c>
      <c r="E240" s="201" t="s">
        <v>269</v>
      </c>
      <c r="F240" s="201"/>
      <c r="G240" s="56" t="s">
        <v>224</v>
      </c>
      <c r="H240" s="59">
        <v>0.16719442685243829</v>
      </c>
      <c r="I240" s="58">
        <v>15.79</v>
      </c>
      <c r="J240" s="58">
        <v>2.64</v>
      </c>
    </row>
    <row r="241" spans="1:10" ht="26.1" customHeight="1">
      <c r="A241" s="78" t="s">
        <v>264</v>
      </c>
      <c r="B241" s="57" t="s">
        <v>366</v>
      </c>
      <c r="C241" s="78" t="s">
        <v>23</v>
      </c>
      <c r="D241" s="78" t="s">
        <v>367</v>
      </c>
      <c r="E241" s="201" t="s">
        <v>274</v>
      </c>
      <c r="F241" s="201"/>
      <c r="G241" s="56" t="s">
        <v>40</v>
      </c>
      <c r="H241" s="59">
        <v>0.04</v>
      </c>
      <c r="I241" s="58">
        <v>250</v>
      </c>
      <c r="J241" s="58">
        <v>10</v>
      </c>
    </row>
    <row r="242" spans="1:10">
      <c r="A242" s="79"/>
      <c r="B242" s="79"/>
      <c r="C242" s="79"/>
      <c r="D242" s="79"/>
      <c r="E242" s="79"/>
      <c r="F242" s="61"/>
      <c r="G242" s="79"/>
      <c r="H242" s="204"/>
      <c r="I242" s="204"/>
      <c r="J242" s="61"/>
    </row>
    <row r="243" spans="1:10" ht="30" customHeight="1" thickBot="1">
      <c r="A243" s="66"/>
      <c r="B243" s="66"/>
      <c r="C243" s="66"/>
      <c r="D243" s="66"/>
      <c r="E243" s="66"/>
      <c r="F243" s="66"/>
      <c r="G243" s="66"/>
      <c r="H243" s="60"/>
      <c r="I243" s="66"/>
      <c r="J243" s="85"/>
    </row>
    <row r="244" spans="1:10" ht="0.95" customHeight="1" thickTop="1">
      <c r="A244" s="51"/>
      <c r="B244" s="51"/>
      <c r="C244" s="51"/>
      <c r="D244" s="51"/>
      <c r="E244" s="51"/>
      <c r="F244" s="51"/>
      <c r="G244" s="51"/>
      <c r="H244" s="51"/>
      <c r="I244" s="51"/>
      <c r="J244" s="51">
        <v>0</v>
      </c>
    </row>
    <row r="245" spans="1:10" ht="18" customHeight="1">
      <c r="A245" s="76" t="s">
        <v>708</v>
      </c>
      <c r="B245" s="80" t="s">
        <v>6</v>
      </c>
      <c r="C245" s="76" t="s">
        <v>7</v>
      </c>
      <c r="D245" s="76" t="s">
        <v>8</v>
      </c>
      <c r="E245" s="203" t="s">
        <v>262</v>
      </c>
      <c r="F245" s="203"/>
      <c r="G245" s="81" t="s">
        <v>9</v>
      </c>
      <c r="H245" s="80" t="s">
        <v>10</v>
      </c>
      <c r="I245" s="80" t="s">
        <v>11</v>
      </c>
      <c r="J245" s="80" t="s">
        <v>13</v>
      </c>
    </row>
    <row r="246" spans="1:10" ht="26.1" customHeight="1">
      <c r="A246" s="77" t="s">
        <v>263</v>
      </c>
      <c r="B246" s="48" t="s">
        <v>77</v>
      </c>
      <c r="C246" s="77" t="s">
        <v>78</v>
      </c>
      <c r="D246" s="77" t="s">
        <v>79</v>
      </c>
      <c r="E246" s="200">
        <v>1.1100000000000001</v>
      </c>
      <c r="F246" s="200"/>
      <c r="G246" s="47" t="s">
        <v>80</v>
      </c>
      <c r="H246" s="50">
        <v>1</v>
      </c>
      <c r="I246" s="49">
        <v>9</v>
      </c>
      <c r="J246" s="49">
        <v>9</v>
      </c>
    </row>
    <row r="247" spans="1:10" ht="24" customHeight="1">
      <c r="A247" s="78" t="s">
        <v>264</v>
      </c>
      <c r="B247" s="57" t="s">
        <v>270</v>
      </c>
      <c r="C247" s="78" t="s">
        <v>23</v>
      </c>
      <c r="D247" s="78" t="s">
        <v>271</v>
      </c>
      <c r="E247" s="201" t="s">
        <v>269</v>
      </c>
      <c r="F247" s="201"/>
      <c r="G247" s="56" t="s">
        <v>224</v>
      </c>
      <c r="H247" s="59">
        <v>7.5997466751108314E-2</v>
      </c>
      <c r="I247" s="58">
        <v>15.79</v>
      </c>
      <c r="J247" s="58">
        <v>1.2</v>
      </c>
    </row>
    <row r="248" spans="1:10" ht="26.1" customHeight="1">
      <c r="A248" s="78" t="s">
        <v>264</v>
      </c>
      <c r="B248" s="57" t="s">
        <v>368</v>
      </c>
      <c r="C248" s="78" t="s">
        <v>23</v>
      </c>
      <c r="D248" s="78" t="s">
        <v>369</v>
      </c>
      <c r="E248" s="201" t="s">
        <v>274</v>
      </c>
      <c r="F248" s="201"/>
      <c r="G248" s="56" t="s">
        <v>40</v>
      </c>
      <c r="H248" s="59">
        <v>0.2</v>
      </c>
      <c r="I248" s="58">
        <v>39</v>
      </c>
      <c r="J248" s="58">
        <v>7.8</v>
      </c>
    </row>
    <row r="249" spans="1:10">
      <c r="A249" s="79"/>
      <c r="B249" s="79"/>
      <c r="C249" s="79"/>
      <c r="D249" s="79"/>
      <c r="E249" s="79"/>
      <c r="F249" s="61"/>
      <c r="G249" s="79"/>
      <c r="H249" s="204"/>
      <c r="I249" s="204"/>
      <c r="J249" s="61"/>
    </row>
    <row r="250" spans="1:10" ht="30" customHeight="1" thickBot="1">
      <c r="A250" s="66"/>
      <c r="B250" s="66"/>
      <c r="C250" s="66"/>
      <c r="D250" s="66"/>
      <c r="E250" s="66"/>
      <c r="F250" s="66"/>
      <c r="G250" s="66"/>
      <c r="H250" s="60"/>
      <c r="I250" s="66"/>
      <c r="J250" s="85"/>
    </row>
    <row r="251" spans="1:10" ht="0.95" customHeight="1" thickTop="1">
      <c r="A251" s="51"/>
      <c r="B251" s="51"/>
      <c r="C251" s="51"/>
      <c r="D251" s="51"/>
      <c r="E251" s="51"/>
      <c r="F251" s="51"/>
      <c r="G251" s="51"/>
      <c r="H251" s="51"/>
      <c r="I251" s="51"/>
      <c r="J251" s="51">
        <v>0</v>
      </c>
    </row>
    <row r="252" spans="1:10" ht="18" customHeight="1">
      <c r="A252" s="76" t="s">
        <v>709</v>
      </c>
      <c r="B252" s="80" t="s">
        <v>6</v>
      </c>
      <c r="C252" s="76" t="s">
        <v>7</v>
      </c>
      <c r="D252" s="76" t="s">
        <v>8</v>
      </c>
      <c r="E252" s="203" t="s">
        <v>262</v>
      </c>
      <c r="F252" s="203"/>
      <c r="G252" s="81" t="s">
        <v>9</v>
      </c>
      <c r="H252" s="80" t="s">
        <v>10</v>
      </c>
      <c r="I252" s="80" t="s">
        <v>11</v>
      </c>
      <c r="J252" s="80" t="s">
        <v>13</v>
      </c>
    </row>
    <row r="253" spans="1:10" ht="26.1" customHeight="1">
      <c r="A253" s="77" t="s">
        <v>263</v>
      </c>
      <c r="B253" s="48" t="s">
        <v>82</v>
      </c>
      <c r="C253" s="77" t="s">
        <v>78</v>
      </c>
      <c r="D253" s="77" t="s">
        <v>710</v>
      </c>
      <c r="E253" s="200">
        <v>1.1100000000000001</v>
      </c>
      <c r="F253" s="200"/>
      <c r="G253" s="47" t="s">
        <v>80</v>
      </c>
      <c r="H253" s="50">
        <v>1</v>
      </c>
      <c r="I253" s="49">
        <v>16.809999999999999</v>
      </c>
      <c r="J253" s="49">
        <v>16.809999999999999</v>
      </c>
    </row>
    <row r="254" spans="1:10" ht="24" customHeight="1">
      <c r="A254" s="78" t="s">
        <v>264</v>
      </c>
      <c r="B254" s="57" t="s">
        <v>270</v>
      </c>
      <c r="C254" s="78" t="s">
        <v>23</v>
      </c>
      <c r="D254" s="78" t="s">
        <v>271</v>
      </c>
      <c r="E254" s="201" t="s">
        <v>269</v>
      </c>
      <c r="F254" s="201"/>
      <c r="G254" s="56" t="s">
        <v>224</v>
      </c>
      <c r="H254" s="59">
        <v>5.5731475617479355E-2</v>
      </c>
      <c r="I254" s="58">
        <v>15.79</v>
      </c>
      <c r="J254" s="58">
        <v>0.87</v>
      </c>
    </row>
    <row r="255" spans="1:10" ht="26.1" customHeight="1">
      <c r="A255" s="78" t="s">
        <v>264</v>
      </c>
      <c r="B255" s="57" t="s">
        <v>370</v>
      </c>
      <c r="C255" s="78" t="s">
        <v>23</v>
      </c>
      <c r="D255" s="78" t="s">
        <v>371</v>
      </c>
      <c r="E255" s="201" t="s">
        <v>274</v>
      </c>
      <c r="F255" s="201"/>
      <c r="G255" s="56" t="s">
        <v>40</v>
      </c>
      <c r="H255" s="59">
        <v>0.2</v>
      </c>
      <c r="I255" s="58">
        <v>79.739999999999995</v>
      </c>
      <c r="J255" s="58">
        <v>15.94</v>
      </c>
    </row>
    <row r="256" spans="1:10">
      <c r="A256" s="79"/>
      <c r="B256" s="79"/>
      <c r="C256" s="79"/>
      <c r="D256" s="79"/>
      <c r="E256" s="79"/>
      <c r="F256" s="61"/>
      <c r="G256" s="79"/>
      <c r="H256" s="204"/>
      <c r="I256" s="204"/>
      <c r="J256" s="61"/>
    </row>
    <row r="257" spans="1:10" ht="30" customHeight="1" thickBot="1">
      <c r="A257" s="66"/>
      <c r="B257" s="66"/>
      <c r="C257" s="66"/>
      <c r="D257" s="66"/>
      <c r="E257" s="66"/>
      <c r="F257" s="66"/>
      <c r="G257" s="66"/>
      <c r="H257" s="60"/>
      <c r="I257" s="66"/>
      <c r="J257" s="85"/>
    </row>
    <row r="258" spans="1:10" ht="0.95" customHeight="1" thickTop="1">
      <c r="A258" s="51"/>
      <c r="B258" s="51"/>
      <c r="C258" s="51"/>
      <c r="D258" s="51"/>
      <c r="E258" s="51"/>
      <c r="F258" s="51"/>
      <c r="G258" s="51"/>
      <c r="H258" s="51"/>
      <c r="I258" s="51"/>
      <c r="J258" s="51">
        <v>0</v>
      </c>
    </row>
    <row r="259" spans="1:10" ht="18" customHeight="1">
      <c r="A259" s="76" t="s">
        <v>711</v>
      </c>
      <c r="B259" s="80" t="s">
        <v>6</v>
      </c>
      <c r="C259" s="76" t="s">
        <v>7</v>
      </c>
      <c r="D259" s="76" t="s">
        <v>8</v>
      </c>
      <c r="E259" s="203" t="s">
        <v>262</v>
      </c>
      <c r="F259" s="203"/>
      <c r="G259" s="81" t="s">
        <v>9</v>
      </c>
      <c r="H259" s="80" t="s">
        <v>10</v>
      </c>
      <c r="I259" s="80" t="s">
        <v>11</v>
      </c>
      <c r="J259" s="80" t="s">
        <v>13</v>
      </c>
    </row>
    <row r="260" spans="1:10" ht="26.1" customHeight="1">
      <c r="A260" s="77" t="s">
        <v>263</v>
      </c>
      <c r="B260" s="48" t="s">
        <v>86</v>
      </c>
      <c r="C260" s="77" t="s">
        <v>23</v>
      </c>
      <c r="D260" s="77" t="s">
        <v>712</v>
      </c>
      <c r="E260" s="200" t="s">
        <v>361</v>
      </c>
      <c r="F260" s="200"/>
      <c r="G260" s="47" t="s">
        <v>40</v>
      </c>
      <c r="H260" s="50">
        <v>1</v>
      </c>
      <c r="I260" s="49">
        <v>78.14</v>
      </c>
      <c r="J260" s="49">
        <v>78.14</v>
      </c>
    </row>
    <row r="261" spans="1:10" ht="24" customHeight="1">
      <c r="A261" s="78" t="s">
        <v>264</v>
      </c>
      <c r="B261" s="57" t="s">
        <v>270</v>
      </c>
      <c r="C261" s="78" t="s">
        <v>23</v>
      </c>
      <c r="D261" s="78" t="s">
        <v>271</v>
      </c>
      <c r="E261" s="201" t="s">
        <v>269</v>
      </c>
      <c r="F261" s="201"/>
      <c r="G261" s="56" t="s">
        <v>224</v>
      </c>
      <c r="H261" s="59">
        <v>7.2197593413552918E-2</v>
      </c>
      <c r="I261" s="58">
        <v>15.79</v>
      </c>
      <c r="J261" s="58">
        <v>1.1399999999999999</v>
      </c>
    </row>
    <row r="262" spans="1:10" ht="26.1" customHeight="1">
      <c r="A262" s="78" t="s">
        <v>264</v>
      </c>
      <c r="B262" s="57" t="s">
        <v>370</v>
      </c>
      <c r="C262" s="78" t="s">
        <v>23</v>
      </c>
      <c r="D262" s="78" t="s">
        <v>371</v>
      </c>
      <c r="E262" s="201" t="s">
        <v>274</v>
      </c>
      <c r="F262" s="201"/>
      <c r="G262" s="56" t="s">
        <v>40</v>
      </c>
      <c r="H262" s="59">
        <v>1</v>
      </c>
      <c r="I262" s="58">
        <v>77</v>
      </c>
      <c r="J262" s="58">
        <v>77</v>
      </c>
    </row>
    <row r="263" spans="1:10">
      <c r="A263" s="79"/>
      <c r="B263" s="79"/>
      <c r="C263" s="79"/>
      <c r="D263" s="79"/>
      <c r="E263" s="79"/>
      <c r="F263" s="61"/>
      <c r="G263" s="79"/>
      <c r="H263" s="204"/>
      <c r="I263" s="204"/>
      <c r="J263" s="61"/>
    </row>
    <row r="264" spans="1:10" ht="30" customHeight="1" thickBot="1">
      <c r="A264" s="66"/>
      <c r="B264" s="66"/>
      <c r="C264" s="66"/>
      <c r="D264" s="66"/>
      <c r="E264" s="66"/>
      <c r="F264" s="66"/>
      <c r="G264" s="66"/>
      <c r="H264" s="60"/>
      <c r="I264" s="66"/>
      <c r="J264" s="85"/>
    </row>
    <row r="265" spans="1:10" ht="0.95" customHeight="1" thickTop="1">
      <c r="A265" s="51"/>
      <c r="B265" s="51"/>
      <c r="C265" s="51"/>
      <c r="D265" s="51"/>
      <c r="E265" s="51"/>
      <c r="F265" s="51"/>
      <c r="G265" s="51"/>
      <c r="H265" s="51"/>
      <c r="I265" s="51"/>
      <c r="J265" s="51">
        <v>0</v>
      </c>
    </row>
    <row r="266" spans="1:10" ht="18" customHeight="1">
      <c r="A266" s="76" t="s">
        <v>713</v>
      </c>
      <c r="B266" s="80" t="s">
        <v>6</v>
      </c>
      <c r="C266" s="76" t="s">
        <v>7</v>
      </c>
      <c r="D266" s="76" t="s">
        <v>8</v>
      </c>
      <c r="E266" s="203" t="s">
        <v>262</v>
      </c>
      <c r="F266" s="203"/>
      <c r="G266" s="81" t="s">
        <v>9</v>
      </c>
      <c r="H266" s="80" t="s">
        <v>10</v>
      </c>
      <c r="I266" s="80" t="s">
        <v>11</v>
      </c>
      <c r="J266" s="80" t="s">
        <v>13</v>
      </c>
    </row>
    <row r="267" spans="1:10" ht="24" customHeight="1">
      <c r="A267" s="77" t="s">
        <v>263</v>
      </c>
      <c r="B267" s="48" t="s">
        <v>84</v>
      </c>
      <c r="C267" s="77" t="s">
        <v>23</v>
      </c>
      <c r="D267" s="77" t="s">
        <v>714</v>
      </c>
      <c r="E267" s="200" t="s">
        <v>361</v>
      </c>
      <c r="F267" s="200"/>
      <c r="G267" s="47" t="s">
        <v>40</v>
      </c>
      <c r="H267" s="50">
        <v>1</v>
      </c>
      <c r="I267" s="49">
        <v>38.99</v>
      </c>
      <c r="J267" s="49">
        <v>38.99</v>
      </c>
    </row>
    <row r="268" spans="1:10" ht="24" customHeight="1">
      <c r="A268" s="78" t="s">
        <v>264</v>
      </c>
      <c r="B268" s="57" t="s">
        <v>270</v>
      </c>
      <c r="C268" s="78" t="s">
        <v>23</v>
      </c>
      <c r="D268" s="78" t="s">
        <v>271</v>
      </c>
      <c r="E268" s="201" t="s">
        <v>269</v>
      </c>
      <c r="F268" s="201"/>
      <c r="G268" s="56" t="s">
        <v>224</v>
      </c>
      <c r="H268" s="59">
        <v>9.4363521215959603E-2</v>
      </c>
      <c r="I268" s="58">
        <v>15.79</v>
      </c>
      <c r="J268" s="58">
        <v>1.49</v>
      </c>
    </row>
    <row r="269" spans="1:10" ht="26.1" customHeight="1">
      <c r="A269" s="78" t="s">
        <v>264</v>
      </c>
      <c r="B269" s="57" t="s">
        <v>368</v>
      </c>
      <c r="C269" s="78" t="s">
        <v>23</v>
      </c>
      <c r="D269" s="78" t="s">
        <v>369</v>
      </c>
      <c r="E269" s="201" t="s">
        <v>274</v>
      </c>
      <c r="F269" s="201"/>
      <c r="G269" s="56" t="s">
        <v>40</v>
      </c>
      <c r="H269" s="59">
        <v>1</v>
      </c>
      <c r="I269" s="58">
        <v>37.5</v>
      </c>
      <c r="J269" s="58">
        <v>37.5</v>
      </c>
    </row>
    <row r="270" spans="1:10">
      <c r="A270" s="79"/>
      <c r="B270" s="79"/>
      <c r="C270" s="79"/>
      <c r="D270" s="79"/>
      <c r="E270" s="79"/>
      <c r="F270" s="61"/>
      <c r="G270" s="79"/>
      <c r="H270" s="204"/>
      <c r="I270" s="204"/>
      <c r="J270" s="61"/>
    </row>
    <row r="271" spans="1:10" ht="30" customHeight="1" thickBot="1">
      <c r="A271" s="66"/>
      <c r="B271" s="66"/>
      <c r="C271" s="66"/>
      <c r="D271" s="66"/>
      <c r="E271" s="66"/>
      <c r="F271" s="66"/>
      <c r="G271" s="66"/>
      <c r="H271" s="60"/>
      <c r="I271" s="66"/>
      <c r="J271" s="85"/>
    </row>
    <row r="272" spans="1:10" ht="0.95" customHeight="1" thickTop="1">
      <c r="A272" s="51"/>
      <c r="B272" s="51"/>
      <c r="C272" s="51"/>
      <c r="D272" s="51"/>
      <c r="E272" s="51"/>
      <c r="F272" s="51"/>
      <c r="G272" s="51"/>
      <c r="H272" s="51"/>
      <c r="I272" s="51"/>
      <c r="J272" s="51">
        <v>0</v>
      </c>
    </row>
    <row r="273" spans="1:10" ht="18" customHeight="1">
      <c r="A273" s="76" t="s">
        <v>715</v>
      </c>
      <c r="B273" s="80" t="s">
        <v>6</v>
      </c>
      <c r="C273" s="76" t="s">
        <v>7</v>
      </c>
      <c r="D273" s="76" t="s">
        <v>8</v>
      </c>
      <c r="E273" s="203" t="s">
        <v>262</v>
      </c>
      <c r="F273" s="203"/>
      <c r="G273" s="81" t="s">
        <v>9</v>
      </c>
      <c r="H273" s="80" t="s">
        <v>10</v>
      </c>
      <c r="I273" s="80" t="s">
        <v>11</v>
      </c>
      <c r="J273" s="80" t="s">
        <v>13</v>
      </c>
    </row>
    <row r="274" spans="1:10" ht="26.1" customHeight="1">
      <c r="A274" s="77" t="s">
        <v>263</v>
      </c>
      <c r="B274" s="48" t="s">
        <v>88</v>
      </c>
      <c r="C274" s="77" t="s">
        <v>23</v>
      </c>
      <c r="D274" s="77" t="s">
        <v>716</v>
      </c>
      <c r="E274" s="200" t="s">
        <v>361</v>
      </c>
      <c r="F274" s="200"/>
      <c r="G274" s="47" t="s">
        <v>40</v>
      </c>
      <c r="H274" s="50">
        <v>1</v>
      </c>
      <c r="I274" s="49">
        <v>136.97</v>
      </c>
      <c r="J274" s="49">
        <v>136.97</v>
      </c>
    </row>
    <row r="275" spans="1:10" ht="24" customHeight="1">
      <c r="A275" s="78" t="s">
        <v>264</v>
      </c>
      <c r="B275" s="57" t="s">
        <v>307</v>
      </c>
      <c r="C275" s="78" t="s">
        <v>23</v>
      </c>
      <c r="D275" s="78" t="s">
        <v>308</v>
      </c>
      <c r="E275" s="201" t="s">
        <v>269</v>
      </c>
      <c r="F275" s="201"/>
      <c r="G275" s="56" t="s">
        <v>224</v>
      </c>
      <c r="H275" s="59">
        <v>0.1</v>
      </c>
      <c r="I275" s="58">
        <v>22.52</v>
      </c>
      <c r="J275" s="58">
        <v>2.25</v>
      </c>
    </row>
    <row r="276" spans="1:10" ht="24" customHeight="1">
      <c r="A276" s="78" t="s">
        <v>264</v>
      </c>
      <c r="B276" s="57" t="s">
        <v>305</v>
      </c>
      <c r="C276" s="78" t="s">
        <v>23</v>
      </c>
      <c r="D276" s="78" t="s">
        <v>306</v>
      </c>
      <c r="E276" s="201" t="s">
        <v>269</v>
      </c>
      <c r="F276" s="201"/>
      <c r="G276" s="56" t="s">
        <v>224</v>
      </c>
      <c r="H276" s="59">
        <v>9.6263457884737835E-2</v>
      </c>
      <c r="I276" s="58">
        <v>15.79</v>
      </c>
      <c r="J276" s="58">
        <v>1.52</v>
      </c>
    </row>
    <row r="277" spans="1:10" ht="26.1" customHeight="1">
      <c r="A277" s="78" t="s">
        <v>264</v>
      </c>
      <c r="B277" s="57" t="s">
        <v>372</v>
      </c>
      <c r="C277" s="78" t="s">
        <v>23</v>
      </c>
      <c r="D277" s="78" t="s">
        <v>373</v>
      </c>
      <c r="E277" s="201" t="s">
        <v>274</v>
      </c>
      <c r="F277" s="201"/>
      <c r="G277" s="56" t="s">
        <v>40</v>
      </c>
      <c r="H277" s="59">
        <v>1</v>
      </c>
      <c r="I277" s="58">
        <v>133.19999999999999</v>
      </c>
      <c r="J277" s="58">
        <v>133.19999999999999</v>
      </c>
    </row>
    <row r="278" spans="1:10">
      <c r="A278" s="79"/>
      <c r="B278" s="79"/>
      <c r="C278" s="79"/>
      <c r="D278" s="79"/>
      <c r="E278" s="79"/>
      <c r="F278" s="61"/>
      <c r="G278" s="79"/>
      <c r="H278" s="204"/>
      <c r="I278" s="204"/>
      <c r="J278" s="61"/>
    </row>
    <row r="279" spans="1:10" ht="30" customHeight="1" thickBot="1">
      <c r="A279" s="66"/>
      <c r="B279" s="66"/>
      <c r="C279" s="66"/>
      <c r="D279" s="66"/>
      <c r="E279" s="66"/>
      <c r="F279" s="66"/>
      <c r="G279" s="66"/>
      <c r="H279" s="60"/>
      <c r="I279" s="66"/>
      <c r="J279" s="85"/>
    </row>
    <row r="280" spans="1:10" ht="0.95" customHeight="1" thickTop="1">
      <c r="A280" s="51"/>
      <c r="B280" s="51"/>
      <c r="C280" s="51"/>
      <c r="D280" s="51"/>
      <c r="E280" s="51"/>
      <c r="F280" s="51"/>
      <c r="G280" s="51"/>
      <c r="H280" s="51"/>
      <c r="I280" s="51"/>
      <c r="J280" s="51">
        <v>0</v>
      </c>
    </row>
    <row r="281" spans="1:10" ht="18" customHeight="1">
      <c r="A281" s="76" t="s">
        <v>717</v>
      </c>
      <c r="B281" s="80" t="s">
        <v>6</v>
      </c>
      <c r="C281" s="76" t="s">
        <v>7</v>
      </c>
      <c r="D281" s="76" t="s">
        <v>8</v>
      </c>
      <c r="E281" s="203" t="s">
        <v>262</v>
      </c>
      <c r="F281" s="203"/>
      <c r="G281" s="81" t="s">
        <v>9</v>
      </c>
      <c r="H281" s="80" t="s">
        <v>10</v>
      </c>
      <c r="I281" s="80" t="s">
        <v>11</v>
      </c>
      <c r="J281" s="80" t="s">
        <v>13</v>
      </c>
    </row>
    <row r="282" spans="1:10" ht="24" customHeight="1">
      <c r="A282" s="77" t="s">
        <v>263</v>
      </c>
      <c r="B282" s="48" t="s">
        <v>90</v>
      </c>
      <c r="C282" s="77" t="s">
        <v>23</v>
      </c>
      <c r="D282" s="77" t="s">
        <v>91</v>
      </c>
      <c r="E282" s="200" t="s">
        <v>361</v>
      </c>
      <c r="F282" s="200"/>
      <c r="G282" s="47" t="s">
        <v>40</v>
      </c>
      <c r="H282" s="50">
        <v>1</v>
      </c>
      <c r="I282" s="49">
        <v>193.81</v>
      </c>
      <c r="J282" s="49">
        <v>193.81</v>
      </c>
    </row>
    <row r="283" spans="1:10" ht="24" customHeight="1">
      <c r="A283" s="78" t="s">
        <v>264</v>
      </c>
      <c r="B283" s="57" t="s">
        <v>270</v>
      </c>
      <c r="C283" s="78" t="s">
        <v>23</v>
      </c>
      <c r="D283" s="78" t="s">
        <v>271</v>
      </c>
      <c r="E283" s="201" t="s">
        <v>269</v>
      </c>
      <c r="F283" s="201"/>
      <c r="G283" s="56" t="s">
        <v>224</v>
      </c>
      <c r="H283" s="59">
        <v>0.44458518049398332</v>
      </c>
      <c r="I283" s="58">
        <v>15.79</v>
      </c>
      <c r="J283" s="58">
        <v>7.02</v>
      </c>
    </row>
    <row r="284" spans="1:10" ht="24" customHeight="1">
      <c r="A284" s="78" t="s">
        <v>264</v>
      </c>
      <c r="B284" s="57" t="s">
        <v>376</v>
      </c>
      <c r="C284" s="78" t="s">
        <v>23</v>
      </c>
      <c r="D284" s="78" t="s">
        <v>377</v>
      </c>
      <c r="E284" s="201" t="s">
        <v>274</v>
      </c>
      <c r="F284" s="201"/>
      <c r="G284" s="56" t="s">
        <v>27</v>
      </c>
      <c r="H284" s="59">
        <v>3</v>
      </c>
      <c r="I284" s="58">
        <v>13.33</v>
      </c>
      <c r="J284" s="58">
        <v>39.99</v>
      </c>
    </row>
    <row r="285" spans="1:10" ht="24" customHeight="1">
      <c r="A285" s="78" t="s">
        <v>264</v>
      </c>
      <c r="B285" s="57" t="s">
        <v>374</v>
      </c>
      <c r="C285" s="78" t="s">
        <v>23</v>
      </c>
      <c r="D285" s="78" t="s">
        <v>375</v>
      </c>
      <c r="E285" s="201" t="s">
        <v>274</v>
      </c>
      <c r="F285" s="201"/>
      <c r="G285" s="56" t="s">
        <v>203</v>
      </c>
      <c r="H285" s="59">
        <v>2</v>
      </c>
      <c r="I285" s="58">
        <v>16.899999999999999</v>
      </c>
      <c r="J285" s="58">
        <v>33.799999999999997</v>
      </c>
    </row>
    <row r="286" spans="1:10" ht="26.1" customHeight="1">
      <c r="A286" s="78" t="s">
        <v>264</v>
      </c>
      <c r="B286" s="57" t="s">
        <v>378</v>
      </c>
      <c r="C286" s="78" t="s">
        <v>23</v>
      </c>
      <c r="D286" s="78" t="s">
        <v>379</v>
      </c>
      <c r="E286" s="201" t="s">
        <v>274</v>
      </c>
      <c r="F286" s="201"/>
      <c r="G286" s="56" t="s">
        <v>40</v>
      </c>
      <c r="H286" s="59">
        <v>1</v>
      </c>
      <c r="I286" s="58">
        <v>113</v>
      </c>
      <c r="J286" s="58">
        <v>113</v>
      </c>
    </row>
    <row r="287" spans="1:10">
      <c r="A287" s="79"/>
      <c r="B287" s="79"/>
      <c r="C287" s="79"/>
      <c r="D287" s="79"/>
      <c r="E287" s="79"/>
      <c r="F287" s="61"/>
      <c r="G287" s="79"/>
      <c r="H287" s="204"/>
      <c r="I287" s="204"/>
      <c r="J287" s="61"/>
    </row>
    <row r="288" spans="1:10" ht="30" customHeight="1" thickBot="1">
      <c r="A288" s="66"/>
      <c r="B288" s="66"/>
      <c r="C288" s="66"/>
      <c r="D288" s="66"/>
      <c r="E288" s="66"/>
      <c r="F288" s="66"/>
      <c r="G288" s="66"/>
      <c r="H288" s="60"/>
      <c r="I288" s="66"/>
      <c r="J288" s="85"/>
    </row>
    <row r="289" spans="1:10" ht="0.95" customHeight="1" thickTop="1">
      <c r="A289" s="51"/>
      <c r="B289" s="51"/>
      <c r="C289" s="51"/>
      <c r="D289" s="51"/>
      <c r="E289" s="51"/>
      <c r="F289" s="51"/>
      <c r="G289" s="51"/>
      <c r="H289" s="51"/>
      <c r="I289" s="51"/>
      <c r="J289" s="51">
        <v>0</v>
      </c>
    </row>
    <row r="290" spans="1:10" ht="24" customHeight="1">
      <c r="A290" s="75" t="s">
        <v>92</v>
      </c>
      <c r="B290" s="75"/>
      <c r="C290" s="75"/>
      <c r="D290" s="75" t="s">
        <v>718</v>
      </c>
      <c r="E290" s="75"/>
      <c r="F290" s="205"/>
      <c r="G290" s="205"/>
      <c r="H290" s="62"/>
      <c r="I290" s="75"/>
      <c r="J290" s="63">
        <v>0</v>
      </c>
    </row>
    <row r="291" spans="1:10" ht="18" customHeight="1">
      <c r="A291" s="76" t="s">
        <v>93</v>
      </c>
      <c r="B291" s="80" t="s">
        <v>6</v>
      </c>
      <c r="C291" s="76" t="s">
        <v>7</v>
      </c>
      <c r="D291" s="76" t="s">
        <v>8</v>
      </c>
      <c r="E291" s="203" t="s">
        <v>262</v>
      </c>
      <c r="F291" s="203"/>
      <c r="G291" s="81" t="s">
        <v>9</v>
      </c>
      <c r="H291" s="80" t="s">
        <v>10</v>
      </c>
      <c r="I291" s="80" t="s">
        <v>11</v>
      </c>
      <c r="J291" s="80" t="s">
        <v>13</v>
      </c>
    </row>
    <row r="292" spans="1:10" ht="24" customHeight="1">
      <c r="A292" s="77" t="s">
        <v>263</v>
      </c>
      <c r="B292" s="48" t="s">
        <v>719</v>
      </c>
      <c r="C292" s="77" t="s">
        <v>78</v>
      </c>
      <c r="D292" s="77" t="s">
        <v>720</v>
      </c>
      <c r="E292" s="200" t="s">
        <v>265</v>
      </c>
      <c r="F292" s="200"/>
      <c r="G292" s="47" t="s">
        <v>27</v>
      </c>
      <c r="H292" s="50">
        <v>1</v>
      </c>
      <c r="I292" s="49">
        <v>5.7</v>
      </c>
      <c r="J292" s="49">
        <v>5.7</v>
      </c>
    </row>
    <row r="293" spans="1:10" ht="24" customHeight="1">
      <c r="A293" s="78" t="s">
        <v>264</v>
      </c>
      <c r="B293" s="57" t="s">
        <v>719</v>
      </c>
      <c r="C293" s="78" t="s">
        <v>78</v>
      </c>
      <c r="D293" s="78" t="s">
        <v>720</v>
      </c>
      <c r="E293" s="201" t="s">
        <v>265</v>
      </c>
      <c r="F293" s="201"/>
      <c r="G293" s="56" t="s">
        <v>27</v>
      </c>
      <c r="H293" s="59">
        <v>1</v>
      </c>
      <c r="I293" s="58">
        <v>5.7</v>
      </c>
      <c r="J293" s="58">
        <v>5.7</v>
      </c>
    </row>
    <row r="294" spans="1:10">
      <c r="A294" s="79"/>
      <c r="B294" s="79"/>
      <c r="C294" s="79"/>
      <c r="D294" s="79"/>
      <c r="E294" s="79"/>
      <c r="F294" s="61"/>
      <c r="G294" s="79"/>
      <c r="H294" s="204"/>
      <c r="I294" s="204"/>
      <c r="J294" s="61"/>
    </row>
    <row r="295" spans="1:10" ht="30" customHeight="1" thickBot="1">
      <c r="A295" s="66"/>
      <c r="B295" s="66"/>
      <c r="C295" s="66"/>
      <c r="D295" s="66"/>
      <c r="E295" s="66"/>
      <c r="F295" s="66"/>
      <c r="G295" s="66"/>
      <c r="H295" s="60"/>
      <c r="I295" s="66"/>
      <c r="J295" s="85"/>
    </row>
    <row r="296" spans="1:10" ht="0.95" customHeight="1" thickTop="1">
      <c r="A296" s="51"/>
      <c r="B296" s="51"/>
      <c r="C296" s="51"/>
      <c r="D296" s="51"/>
      <c r="E296" s="51"/>
      <c r="F296" s="51"/>
      <c r="G296" s="51"/>
      <c r="H296" s="51"/>
      <c r="I296" s="51"/>
      <c r="J296" s="51">
        <v>0</v>
      </c>
    </row>
    <row r="297" spans="1:10" ht="24" customHeight="1">
      <c r="A297" s="75" t="s">
        <v>121</v>
      </c>
      <c r="B297" s="75"/>
      <c r="C297" s="75"/>
      <c r="D297" s="75" t="s">
        <v>721</v>
      </c>
      <c r="E297" s="75"/>
      <c r="F297" s="205"/>
      <c r="G297" s="205"/>
      <c r="H297" s="62"/>
      <c r="I297" s="75"/>
      <c r="J297" s="63">
        <v>0</v>
      </c>
    </row>
    <row r="298" spans="1:10" ht="18" customHeight="1">
      <c r="A298" s="76" t="s">
        <v>123</v>
      </c>
      <c r="B298" s="80" t="s">
        <v>6</v>
      </c>
      <c r="C298" s="76" t="s">
        <v>7</v>
      </c>
      <c r="D298" s="76" t="s">
        <v>8</v>
      </c>
      <c r="E298" s="203" t="s">
        <v>262</v>
      </c>
      <c r="F298" s="203"/>
      <c r="G298" s="81" t="s">
        <v>9</v>
      </c>
      <c r="H298" s="80" t="s">
        <v>10</v>
      </c>
      <c r="I298" s="80" t="s">
        <v>11</v>
      </c>
      <c r="J298" s="80" t="s">
        <v>13</v>
      </c>
    </row>
    <row r="299" spans="1:10" ht="39" customHeight="1">
      <c r="A299" s="77" t="s">
        <v>263</v>
      </c>
      <c r="B299" s="48" t="s">
        <v>240</v>
      </c>
      <c r="C299" s="77" t="s">
        <v>78</v>
      </c>
      <c r="D299" s="77" t="s">
        <v>722</v>
      </c>
      <c r="E299" s="200" t="s">
        <v>432</v>
      </c>
      <c r="F299" s="200"/>
      <c r="G299" s="47" t="s">
        <v>241</v>
      </c>
      <c r="H299" s="50">
        <v>1</v>
      </c>
      <c r="I299" s="49">
        <v>673.07999999999993</v>
      </c>
      <c r="J299" s="49">
        <v>673.08</v>
      </c>
    </row>
    <row r="300" spans="1:10" ht="26.1" customHeight="1">
      <c r="A300" s="78" t="s">
        <v>264</v>
      </c>
      <c r="B300" s="57" t="s">
        <v>605</v>
      </c>
      <c r="C300" s="78" t="s">
        <v>78</v>
      </c>
      <c r="D300" s="78" t="s">
        <v>606</v>
      </c>
      <c r="E300" s="201" t="s">
        <v>383</v>
      </c>
      <c r="F300" s="201"/>
      <c r="G300" s="56" t="s">
        <v>404</v>
      </c>
      <c r="H300" s="59">
        <v>1.5</v>
      </c>
      <c r="I300" s="58">
        <v>441.35</v>
      </c>
      <c r="J300" s="58">
        <v>662.02</v>
      </c>
    </row>
    <row r="301" spans="1:10" ht="26.1" customHeight="1">
      <c r="A301" s="78" t="s">
        <v>264</v>
      </c>
      <c r="B301" s="57" t="s">
        <v>607</v>
      </c>
      <c r="C301" s="78" t="s">
        <v>78</v>
      </c>
      <c r="D301" s="78" t="s">
        <v>606</v>
      </c>
      <c r="E301" s="201" t="s">
        <v>383</v>
      </c>
      <c r="F301" s="201"/>
      <c r="G301" s="56" t="s">
        <v>411</v>
      </c>
      <c r="H301" s="59">
        <v>0.14402917046490504</v>
      </c>
      <c r="I301" s="58">
        <v>76.790000000000006</v>
      </c>
      <c r="J301" s="58">
        <v>11.06</v>
      </c>
    </row>
    <row r="302" spans="1:10">
      <c r="A302" s="79"/>
      <c r="B302" s="79"/>
      <c r="C302" s="79"/>
      <c r="D302" s="79"/>
      <c r="E302" s="79"/>
      <c r="F302" s="61"/>
      <c r="G302" s="79"/>
      <c r="H302" s="204"/>
      <c r="I302" s="204"/>
      <c r="J302" s="61"/>
    </row>
    <row r="303" spans="1:10" ht="30" customHeight="1" thickBot="1">
      <c r="A303" s="66"/>
      <c r="B303" s="66"/>
      <c r="C303" s="66"/>
      <c r="D303" s="66"/>
      <c r="E303" s="66"/>
      <c r="F303" s="66"/>
      <c r="G303" s="66"/>
      <c r="H303" s="60"/>
      <c r="I303" s="66"/>
      <c r="J303" s="85"/>
    </row>
    <row r="304" spans="1:10" ht="0.95" customHeight="1" thickTop="1">
      <c r="A304" s="51"/>
      <c r="B304" s="51"/>
      <c r="C304" s="51"/>
      <c r="D304" s="51"/>
      <c r="E304" s="51"/>
      <c r="F304" s="51"/>
      <c r="G304" s="51"/>
      <c r="H304" s="51"/>
      <c r="I304" s="51"/>
      <c r="J304" s="51">
        <v>0</v>
      </c>
    </row>
    <row r="305" spans="1:10" ht="24" customHeight="1">
      <c r="A305" s="75" t="s">
        <v>144</v>
      </c>
      <c r="B305" s="75"/>
      <c r="C305" s="75"/>
      <c r="D305" s="75" t="s">
        <v>723</v>
      </c>
      <c r="E305" s="75"/>
      <c r="F305" s="205"/>
      <c r="G305" s="205"/>
      <c r="H305" s="62"/>
      <c r="I305" s="75"/>
      <c r="J305" s="63">
        <v>0</v>
      </c>
    </row>
    <row r="306" spans="1:10" ht="18" customHeight="1">
      <c r="A306" s="76" t="s">
        <v>146</v>
      </c>
      <c r="B306" s="80" t="s">
        <v>6</v>
      </c>
      <c r="C306" s="76" t="s">
        <v>7</v>
      </c>
      <c r="D306" s="76" t="s">
        <v>8</v>
      </c>
      <c r="E306" s="203" t="s">
        <v>262</v>
      </c>
      <c r="F306" s="203"/>
      <c r="G306" s="81" t="s">
        <v>9</v>
      </c>
      <c r="H306" s="80" t="s">
        <v>10</v>
      </c>
      <c r="I306" s="80" t="s">
        <v>11</v>
      </c>
      <c r="J306" s="80" t="s">
        <v>13</v>
      </c>
    </row>
    <row r="307" spans="1:10" ht="24" customHeight="1">
      <c r="A307" s="77" t="s">
        <v>263</v>
      </c>
      <c r="B307" s="48" t="s">
        <v>100</v>
      </c>
      <c r="C307" s="77" t="s">
        <v>23</v>
      </c>
      <c r="D307" s="77" t="s">
        <v>101</v>
      </c>
      <c r="E307" s="200" t="s">
        <v>380</v>
      </c>
      <c r="F307" s="200"/>
      <c r="G307" s="47" t="s">
        <v>20</v>
      </c>
      <c r="H307" s="50">
        <v>1</v>
      </c>
      <c r="I307" s="49">
        <v>20.8</v>
      </c>
      <c r="J307" s="49">
        <v>20.8</v>
      </c>
    </row>
    <row r="308" spans="1:10" ht="24" customHeight="1">
      <c r="A308" s="78" t="s">
        <v>264</v>
      </c>
      <c r="B308" s="57" t="s">
        <v>270</v>
      </c>
      <c r="C308" s="78" t="s">
        <v>23</v>
      </c>
      <c r="D308" s="78" t="s">
        <v>271</v>
      </c>
      <c r="E308" s="201" t="s">
        <v>269</v>
      </c>
      <c r="F308" s="201"/>
      <c r="G308" s="56" t="s">
        <v>224</v>
      </c>
      <c r="H308" s="59">
        <v>1.1462951234958836</v>
      </c>
      <c r="I308" s="58">
        <v>15.79</v>
      </c>
      <c r="J308" s="58">
        <v>18.100000000000001</v>
      </c>
    </row>
    <row r="309" spans="1:10" ht="24" customHeight="1">
      <c r="A309" s="78" t="s">
        <v>264</v>
      </c>
      <c r="B309" s="57" t="s">
        <v>300</v>
      </c>
      <c r="C309" s="78" t="s">
        <v>23</v>
      </c>
      <c r="D309" s="78" t="s">
        <v>301</v>
      </c>
      <c r="E309" s="201" t="s">
        <v>269</v>
      </c>
      <c r="F309" s="201"/>
      <c r="G309" s="56" t="s">
        <v>224</v>
      </c>
      <c r="H309" s="59">
        <v>0.12</v>
      </c>
      <c r="I309" s="58">
        <v>22.52</v>
      </c>
      <c r="J309" s="58">
        <v>2.7</v>
      </c>
    </row>
    <row r="310" spans="1:10">
      <c r="A310" s="79"/>
      <c r="B310" s="79"/>
      <c r="C310" s="79"/>
      <c r="D310" s="79"/>
      <c r="E310" s="79"/>
      <c r="F310" s="61"/>
      <c r="G310" s="79"/>
      <c r="H310" s="204"/>
      <c r="I310" s="204"/>
      <c r="J310" s="61"/>
    </row>
    <row r="311" spans="1:10" ht="30" customHeight="1" thickBot="1">
      <c r="A311" s="66"/>
      <c r="B311" s="66"/>
      <c r="C311" s="66"/>
      <c r="D311" s="66"/>
      <c r="E311" s="66"/>
      <c r="F311" s="66"/>
      <c r="G311" s="66"/>
      <c r="H311" s="60"/>
      <c r="I311" s="66"/>
      <c r="J311" s="85"/>
    </row>
    <row r="312" spans="1:10" ht="0.95" customHeight="1" thickTop="1">
      <c r="A312" s="51"/>
      <c r="B312" s="51"/>
      <c r="C312" s="51"/>
      <c r="D312" s="51"/>
      <c r="E312" s="51"/>
      <c r="F312" s="51"/>
      <c r="G312" s="51"/>
      <c r="H312" s="51"/>
      <c r="I312" s="51"/>
      <c r="J312" s="51">
        <v>0</v>
      </c>
    </row>
    <row r="313" spans="1:10" ht="18" customHeight="1">
      <c r="A313" s="76" t="s">
        <v>150</v>
      </c>
      <c r="B313" s="80" t="s">
        <v>6</v>
      </c>
      <c r="C313" s="76" t="s">
        <v>7</v>
      </c>
      <c r="D313" s="76" t="s">
        <v>8</v>
      </c>
      <c r="E313" s="203" t="s">
        <v>262</v>
      </c>
      <c r="F313" s="203"/>
      <c r="G313" s="81" t="s">
        <v>9</v>
      </c>
      <c r="H313" s="80" t="s">
        <v>10</v>
      </c>
      <c r="I313" s="80" t="s">
        <v>11</v>
      </c>
      <c r="J313" s="80" t="s">
        <v>13</v>
      </c>
    </row>
    <row r="314" spans="1:10" ht="24" customHeight="1">
      <c r="A314" s="77" t="s">
        <v>263</v>
      </c>
      <c r="B314" s="48" t="s">
        <v>98</v>
      </c>
      <c r="C314" s="77" t="s">
        <v>23</v>
      </c>
      <c r="D314" s="77" t="s">
        <v>99</v>
      </c>
      <c r="E314" s="200" t="s">
        <v>380</v>
      </c>
      <c r="F314" s="200"/>
      <c r="G314" s="47" t="s">
        <v>20</v>
      </c>
      <c r="H314" s="50">
        <v>1</v>
      </c>
      <c r="I314" s="49">
        <v>13.52</v>
      </c>
      <c r="J314" s="49">
        <v>13.52</v>
      </c>
    </row>
    <row r="315" spans="1:10" ht="26.1" customHeight="1">
      <c r="A315" s="78" t="s">
        <v>264</v>
      </c>
      <c r="B315" s="57" t="s">
        <v>384</v>
      </c>
      <c r="C315" s="78" t="s">
        <v>23</v>
      </c>
      <c r="D315" s="78" t="s">
        <v>385</v>
      </c>
      <c r="E315" s="201" t="s">
        <v>383</v>
      </c>
      <c r="F315" s="201"/>
      <c r="G315" s="56" t="s">
        <v>224</v>
      </c>
      <c r="H315" s="59">
        <v>6.6669999999999993E-2</v>
      </c>
      <c r="I315" s="58">
        <v>127.04</v>
      </c>
      <c r="J315" s="58">
        <v>8.4600000000000009</v>
      </c>
    </row>
    <row r="316" spans="1:10" ht="26.1" customHeight="1">
      <c r="A316" s="78" t="s">
        <v>264</v>
      </c>
      <c r="B316" s="57" t="s">
        <v>381</v>
      </c>
      <c r="C316" s="78" t="s">
        <v>23</v>
      </c>
      <c r="D316" s="78" t="s">
        <v>382</v>
      </c>
      <c r="E316" s="201" t="s">
        <v>383</v>
      </c>
      <c r="F316" s="201"/>
      <c r="G316" s="56" t="s">
        <v>224</v>
      </c>
      <c r="H316" s="59">
        <v>0.2</v>
      </c>
      <c r="I316" s="58">
        <v>17.61</v>
      </c>
      <c r="J316" s="58">
        <v>3.52</v>
      </c>
    </row>
    <row r="317" spans="1:10" ht="24" customHeight="1">
      <c r="A317" s="78" t="s">
        <v>264</v>
      </c>
      <c r="B317" s="57" t="s">
        <v>270</v>
      </c>
      <c r="C317" s="78" t="s">
        <v>23</v>
      </c>
      <c r="D317" s="78" t="s">
        <v>271</v>
      </c>
      <c r="E317" s="201" t="s">
        <v>269</v>
      </c>
      <c r="F317" s="201"/>
      <c r="G317" s="56" t="s">
        <v>224</v>
      </c>
      <c r="H317" s="59">
        <v>9.7530082330588908E-2</v>
      </c>
      <c r="I317" s="58">
        <v>15.79</v>
      </c>
      <c r="J317" s="58">
        <v>1.54</v>
      </c>
    </row>
    <row r="318" spans="1:10">
      <c r="A318" s="79"/>
      <c r="B318" s="79"/>
      <c r="C318" s="79"/>
      <c r="D318" s="79"/>
      <c r="E318" s="79"/>
      <c r="F318" s="61"/>
      <c r="G318" s="79"/>
      <c r="H318" s="204"/>
      <c r="I318" s="204"/>
      <c r="J318" s="61"/>
    </row>
    <row r="319" spans="1:10" ht="30" customHeight="1" thickBot="1">
      <c r="A319" s="66"/>
      <c r="B319" s="66"/>
      <c r="C319" s="66"/>
      <c r="D319" s="66"/>
      <c r="E319" s="66"/>
      <c r="F319" s="66"/>
      <c r="G319" s="66"/>
      <c r="H319" s="60"/>
      <c r="I319" s="66"/>
      <c r="J319" s="85"/>
    </row>
    <row r="320" spans="1:10" ht="0.95" customHeight="1" thickTop="1">
      <c r="A320" s="51"/>
      <c r="B320" s="51"/>
      <c r="C320" s="51"/>
      <c r="D320" s="51"/>
      <c r="E320" s="51"/>
      <c r="F320" s="51"/>
      <c r="G320" s="51"/>
      <c r="H320" s="51"/>
      <c r="I320" s="51"/>
      <c r="J320" s="51">
        <v>0</v>
      </c>
    </row>
    <row r="321" spans="1:10" ht="18" customHeight="1">
      <c r="A321" s="76" t="s">
        <v>153</v>
      </c>
      <c r="B321" s="80" t="s">
        <v>6</v>
      </c>
      <c r="C321" s="76" t="s">
        <v>7</v>
      </c>
      <c r="D321" s="76" t="s">
        <v>8</v>
      </c>
      <c r="E321" s="203" t="s">
        <v>262</v>
      </c>
      <c r="F321" s="203"/>
      <c r="G321" s="81" t="s">
        <v>9</v>
      </c>
      <c r="H321" s="80" t="s">
        <v>10</v>
      </c>
      <c r="I321" s="80" t="s">
        <v>11</v>
      </c>
      <c r="J321" s="80" t="s">
        <v>13</v>
      </c>
    </row>
    <row r="322" spans="1:10" ht="24" customHeight="1">
      <c r="A322" s="77" t="s">
        <v>263</v>
      </c>
      <c r="B322" s="48" t="s">
        <v>96</v>
      </c>
      <c r="C322" s="77" t="s">
        <v>23</v>
      </c>
      <c r="D322" s="77" t="s">
        <v>97</v>
      </c>
      <c r="E322" s="200" t="s">
        <v>380</v>
      </c>
      <c r="F322" s="200"/>
      <c r="G322" s="47" t="s">
        <v>20</v>
      </c>
      <c r="H322" s="50">
        <v>1</v>
      </c>
      <c r="I322" s="49">
        <v>6.06</v>
      </c>
      <c r="J322" s="49">
        <v>6.06</v>
      </c>
    </row>
    <row r="323" spans="1:10" ht="24" customHeight="1">
      <c r="A323" s="78" t="s">
        <v>264</v>
      </c>
      <c r="B323" s="57" t="s">
        <v>270</v>
      </c>
      <c r="C323" s="78" t="s">
        <v>23</v>
      </c>
      <c r="D323" s="78" t="s">
        <v>271</v>
      </c>
      <c r="E323" s="201" t="s">
        <v>269</v>
      </c>
      <c r="F323" s="201"/>
      <c r="G323" s="56" t="s">
        <v>224</v>
      </c>
      <c r="H323" s="59">
        <v>0.38378720709309688</v>
      </c>
      <c r="I323" s="58">
        <v>15.79</v>
      </c>
      <c r="J323" s="58">
        <v>6.06</v>
      </c>
    </row>
    <row r="324" spans="1:10">
      <c r="A324" s="79"/>
      <c r="B324" s="79"/>
      <c r="C324" s="79"/>
      <c r="D324" s="79"/>
      <c r="E324" s="79"/>
      <c r="F324" s="61"/>
      <c r="G324" s="79"/>
      <c r="H324" s="204"/>
      <c r="I324" s="204"/>
      <c r="J324" s="61"/>
    </row>
    <row r="325" spans="1:10" ht="30" customHeight="1" thickBot="1">
      <c r="A325" s="66"/>
      <c r="B325" s="66"/>
      <c r="C325" s="66"/>
      <c r="D325" s="66"/>
      <c r="E325" s="66"/>
      <c r="F325" s="66"/>
      <c r="G325" s="66"/>
      <c r="H325" s="60"/>
      <c r="I325" s="66"/>
      <c r="J325" s="85"/>
    </row>
    <row r="326" spans="1:10" ht="0.95" customHeight="1" thickTop="1">
      <c r="A326" s="51"/>
      <c r="B326" s="51"/>
      <c r="C326" s="51"/>
      <c r="D326" s="51"/>
      <c r="E326" s="51"/>
      <c r="F326" s="51"/>
      <c r="G326" s="51"/>
      <c r="H326" s="51"/>
      <c r="I326" s="51"/>
      <c r="J326" s="51">
        <v>0</v>
      </c>
    </row>
    <row r="327" spans="1:10" ht="18" customHeight="1">
      <c r="A327" s="76" t="s">
        <v>156</v>
      </c>
      <c r="B327" s="80" t="s">
        <v>6</v>
      </c>
      <c r="C327" s="76" t="s">
        <v>7</v>
      </c>
      <c r="D327" s="76" t="s">
        <v>8</v>
      </c>
      <c r="E327" s="203" t="s">
        <v>262</v>
      </c>
      <c r="F327" s="203"/>
      <c r="G327" s="81" t="s">
        <v>9</v>
      </c>
      <c r="H327" s="80" t="s">
        <v>10</v>
      </c>
      <c r="I327" s="80" t="s">
        <v>11</v>
      </c>
      <c r="J327" s="80" t="s">
        <v>13</v>
      </c>
    </row>
    <row r="328" spans="1:10" ht="24" customHeight="1">
      <c r="A328" s="77" t="s">
        <v>263</v>
      </c>
      <c r="B328" s="48" t="s">
        <v>94</v>
      </c>
      <c r="C328" s="77" t="s">
        <v>23</v>
      </c>
      <c r="D328" s="77" t="s">
        <v>95</v>
      </c>
      <c r="E328" s="200" t="s">
        <v>380</v>
      </c>
      <c r="F328" s="200"/>
      <c r="G328" s="47" t="s">
        <v>20</v>
      </c>
      <c r="H328" s="50">
        <v>1</v>
      </c>
      <c r="I328" s="49">
        <v>13.520000000000001</v>
      </c>
      <c r="J328" s="49">
        <v>13.52</v>
      </c>
    </row>
    <row r="329" spans="1:10" ht="26.1" customHeight="1">
      <c r="A329" s="78" t="s">
        <v>264</v>
      </c>
      <c r="B329" s="57" t="s">
        <v>381</v>
      </c>
      <c r="C329" s="78" t="s">
        <v>23</v>
      </c>
      <c r="D329" s="78" t="s">
        <v>382</v>
      </c>
      <c r="E329" s="201" t="s">
        <v>383</v>
      </c>
      <c r="F329" s="201"/>
      <c r="G329" s="56" t="s">
        <v>224</v>
      </c>
      <c r="H329" s="59">
        <v>0.2</v>
      </c>
      <c r="I329" s="58">
        <v>17.61</v>
      </c>
      <c r="J329" s="58">
        <v>3.52</v>
      </c>
    </row>
    <row r="330" spans="1:10" ht="24" customHeight="1">
      <c r="A330" s="78" t="s">
        <v>264</v>
      </c>
      <c r="B330" s="57" t="s">
        <v>270</v>
      </c>
      <c r="C330" s="78" t="s">
        <v>23</v>
      </c>
      <c r="D330" s="78" t="s">
        <v>271</v>
      </c>
      <c r="E330" s="201" t="s">
        <v>269</v>
      </c>
      <c r="F330" s="201"/>
      <c r="G330" s="56" t="s">
        <v>224</v>
      </c>
      <c r="H330" s="59">
        <v>9.7530082330588935E-2</v>
      </c>
      <c r="I330" s="58">
        <v>15.79</v>
      </c>
      <c r="J330" s="58">
        <v>1.54</v>
      </c>
    </row>
    <row r="331" spans="1:10" ht="26.1" customHeight="1">
      <c r="A331" s="78" t="s">
        <v>264</v>
      </c>
      <c r="B331" s="57" t="s">
        <v>384</v>
      </c>
      <c r="C331" s="78" t="s">
        <v>23</v>
      </c>
      <c r="D331" s="78" t="s">
        <v>385</v>
      </c>
      <c r="E331" s="201" t="s">
        <v>383</v>
      </c>
      <c r="F331" s="201"/>
      <c r="G331" s="56" t="s">
        <v>224</v>
      </c>
      <c r="H331" s="59">
        <v>6.6669999999999993E-2</v>
      </c>
      <c r="I331" s="58">
        <v>127.04</v>
      </c>
      <c r="J331" s="58">
        <v>8.4600000000000009</v>
      </c>
    </row>
    <row r="332" spans="1:10">
      <c r="A332" s="79"/>
      <c r="B332" s="79"/>
      <c r="C332" s="79"/>
      <c r="D332" s="79"/>
      <c r="E332" s="79"/>
      <c r="F332" s="61"/>
      <c r="G332" s="79"/>
      <c r="H332" s="204"/>
      <c r="I332" s="204"/>
      <c r="J332" s="61"/>
    </row>
    <row r="333" spans="1:10" ht="30" customHeight="1" thickBot="1">
      <c r="A333" s="66"/>
      <c r="B333" s="66"/>
      <c r="C333" s="66"/>
      <c r="D333" s="66"/>
      <c r="E333" s="66"/>
      <c r="F333" s="66"/>
      <c r="G333" s="66"/>
      <c r="H333" s="60"/>
      <c r="I333" s="66"/>
      <c r="J333" s="85"/>
    </row>
    <row r="334" spans="1:10" ht="0.95" customHeight="1" thickTop="1">
      <c r="A334" s="51"/>
      <c r="B334" s="51"/>
      <c r="C334" s="51"/>
      <c r="D334" s="51"/>
      <c r="E334" s="51"/>
      <c r="F334" s="51"/>
      <c r="G334" s="51"/>
      <c r="H334" s="51"/>
      <c r="I334" s="51"/>
      <c r="J334" s="51">
        <v>0</v>
      </c>
    </row>
    <row r="335" spans="1:10" ht="18" customHeight="1">
      <c r="A335" s="76" t="s">
        <v>160</v>
      </c>
      <c r="B335" s="80" t="s">
        <v>6</v>
      </c>
      <c r="C335" s="76" t="s">
        <v>7</v>
      </c>
      <c r="D335" s="76" t="s">
        <v>8</v>
      </c>
      <c r="E335" s="203" t="s">
        <v>262</v>
      </c>
      <c r="F335" s="203"/>
      <c r="G335" s="81" t="s">
        <v>9</v>
      </c>
      <c r="H335" s="80" t="s">
        <v>10</v>
      </c>
      <c r="I335" s="80" t="s">
        <v>11</v>
      </c>
      <c r="J335" s="80" t="s">
        <v>13</v>
      </c>
    </row>
    <row r="336" spans="1:10" ht="26.1" customHeight="1">
      <c r="A336" s="77" t="s">
        <v>263</v>
      </c>
      <c r="B336" s="48" t="s">
        <v>102</v>
      </c>
      <c r="C336" s="77" t="s">
        <v>23</v>
      </c>
      <c r="D336" s="77" t="s">
        <v>103</v>
      </c>
      <c r="E336" s="200" t="s">
        <v>393</v>
      </c>
      <c r="F336" s="200"/>
      <c r="G336" s="47" t="s">
        <v>27</v>
      </c>
      <c r="H336" s="50">
        <v>1</v>
      </c>
      <c r="I336" s="49">
        <v>1.88</v>
      </c>
      <c r="J336" s="49">
        <v>1.88</v>
      </c>
    </row>
    <row r="337" spans="1:10" ht="26.1" customHeight="1">
      <c r="A337" s="78" t="s">
        <v>264</v>
      </c>
      <c r="B337" s="57" t="s">
        <v>394</v>
      </c>
      <c r="C337" s="78" t="s">
        <v>23</v>
      </c>
      <c r="D337" s="78" t="s">
        <v>395</v>
      </c>
      <c r="E337" s="201" t="s">
        <v>383</v>
      </c>
      <c r="F337" s="201"/>
      <c r="G337" s="56" t="s">
        <v>224</v>
      </c>
      <c r="H337" s="59">
        <v>2.5000000000000001E-2</v>
      </c>
      <c r="I337" s="58">
        <v>8.67</v>
      </c>
      <c r="J337" s="58">
        <v>0.21</v>
      </c>
    </row>
    <row r="338" spans="1:10" ht="26.1" customHeight="1">
      <c r="A338" s="78" t="s">
        <v>264</v>
      </c>
      <c r="B338" s="57" t="s">
        <v>396</v>
      </c>
      <c r="C338" s="78" t="s">
        <v>23</v>
      </c>
      <c r="D338" s="78" t="s">
        <v>397</v>
      </c>
      <c r="E338" s="201" t="s">
        <v>383</v>
      </c>
      <c r="F338" s="201"/>
      <c r="G338" s="56" t="s">
        <v>224</v>
      </c>
      <c r="H338" s="59">
        <v>3.4000000000000002E-2</v>
      </c>
      <c r="I338" s="58">
        <v>1.58</v>
      </c>
      <c r="J338" s="58">
        <v>0.05</v>
      </c>
    </row>
    <row r="339" spans="1:10" ht="24" customHeight="1">
      <c r="A339" s="78" t="s">
        <v>264</v>
      </c>
      <c r="B339" s="57" t="s">
        <v>300</v>
      </c>
      <c r="C339" s="78" t="s">
        <v>23</v>
      </c>
      <c r="D339" s="78" t="s">
        <v>301</v>
      </c>
      <c r="E339" s="201" t="s">
        <v>269</v>
      </c>
      <c r="F339" s="201"/>
      <c r="G339" s="56" t="s">
        <v>224</v>
      </c>
      <c r="H339" s="59">
        <v>5.461811722912966E-2</v>
      </c>
      <c r="I339" s="58">
        <v>22.52</v>
      </c>
      <c r="J339" s="58">
        <v>1.23</v>
      </c>
    </row>
    <row r="340" spans="1:10" ht="24" customHeight="1">
      <c r="A340" s="78" t="s">
        <v>264</v>
      </c>
      <c r="B340" s="57" t="s">
        <v>398</v>
      </c>
      <c r="C340" s="78" t="s">
        <v>23</v>
      </c>
      <c r="D340" s="78" t="s">
        <v>399</v>
      </c>
      <c r="E340" s="201" t="s">
        <v>274</v>
      </c>
      <c r="F340" s="201"/>
      <c r="G340" s="56" t="s">
        <v>40</v>
      </c>
      <c r="H340" s="59">
        <v>2E-3</v>
      </c>
      <c r="I340" s="58">
        <v>197.2</v>
      </c>
      <c r="J340" s="58">
        <v>0.39</v>
      </c>
    </row>
    <row r="341" spans="1:10">
      <c r="A341" s="79"/>
      <c r="B341" s="79"/>
      <c r="C341" s="79"/>
      <c r="D341" s="79"/>
      <c r="E341" s="79"/>
      <c r="F341" s="61"/>
      <c r="G341" s="79"/>
      <c r="H341" s="204"/>
      <c r="I341" s="204"/>
      <c r="J341" s="61"/>
    </row>
    <row r="342" spans="1:10" ht="30" customHeight="1" thickBot="1">
      <c r="A342" s="66"/>
      <c r="B342" s="66"/>
      <c r="C342" s="66"/>
      <c r="D342" s="66"/>
      <c r="E342" s="66"/>
      <c r="F342" s="66"/>
      <c r="G342" s="66"/>
      <c r="H342" s="60"/>
      <c r="I342" s="66"/>
      <c r="J342" s="85"/>
    </row>
    <row r="343" spans="1:10" ht="0.95" customHeight="1" thickTop="1">
      <c r="A343" s="51"/>
      <c r="B343" s="51"/>
      <c r="C343" s="51"/>
      <c r="D343" s="51"/>
      <c r="E343" s="51"/>
      <c r="F343" s="51"/>
      <c r="G343" s="51"/>
      <c r="H343" s="51"/>
      <c r="I343" s="51"/>
      <c r="J343" s="51">
        <v>0</v>
      </c>
    </row>
    <row r="344" spans="1:10" ht="18" customHeight="1">
      <c r="A344" s="76" t="s">
        <v>163</v>
      </c>
      <c r="B344" s="80" t="s">
        <v>6</v>
      </c>
      <c r="C344" s="76" t="s">
        <v>7</v>
      </c>
      <c r="D344" s="76" t="s">
        <v>8</v>
      </c>
      <c r="E344" s="203" t="s">
        <v>262</v>
      </c>
      <c r="F344" s="203"/>
      <c r="G344" s="81" t="s">
        <v>9</v>
      </c>
      <c r="H344" s="80" t="s">
        <v>10</v>
      </c>
      <c r="I344" s="80" t="s">
        <v>11</v>
      </c>
      <c r="J344" s="80" t="s">
        <v>13</v>
      </c>
    </row>
    <row r="345" spans="1:10" ht="24" customHeight="1">
      <c r="A345" s="77" t="s">
        <v>263</v>
      </c>
      <c r="B345" s="48" t="s">
        <v>724</v>
      </c>
      <c r="C345" s="77" t="s">
        <v>23</v>
      </c>
      <c r="D345" s="77" t="s">
        <v>725</v>
      </c>
      <c r="E345" s="200" t="s">
        <v>1510</v>
      </c>
      <c r="F345" s="200"/>
      <c r="G345" s="47" t="s">
        <v>114</v>
      </c>
      <c r="H345" s="50">
        <v>1</v>
      </c>
      <c r="I345" s="49">
        <v>214.55</v>
      </c>
      <c r="J345" s="49">
        <v>214.55</v>
      </c>
    </row>
    <row r="346" spans="1:10" ht="24" customHeight="1">
      <c r="A346" s="78" t="s">
        <v>264</v>
      </c>
      <c r="B346" s="57" t="s">
        <v>300</v>
      </c>
      <c r="C346" s="78" t="s">
        <v>23</v>
      </c>
      <c r="D346" s="78" t="s">
        <v>301</v>
      </c>
      <c r="E346" s="201" t="s">
        <v>269</v>
      </c>
      <c r="F346" s="201"/>
      <c r="G346" s="56" t="s">
        <v>224</v>
      </c>
      <c r="H346" s="59">
        <v>1.5</v>
      </c>
      <c r="I346" s="58">
        <v>22.52</v>
      </c>
      <c r="J346" s="58">
        <v>33.78</v>
      </c>
    </row>
    <row r="347" spans="1:10" ht="24" customHeight="1">
      <c r="A347" s="78" t="s">
        <v>264</v>
      </c>
      <c r="B347" s="57" t="s">
        <v>270</v>
      </c>
      <c r="C347" s="78" t="s">
        <v>23</v>
      </c>
      <c r="D347" s="78" t="s">
        <v>271</v>
      </c>
      <c r="E347" s="201" t="s">
        <v>269</v>
      </c>
      <c r="F347" s="201"/>
      <c r="G347" s="56" t="s">
        <v>224</v>
      </c>
      <c r="H347" s="59">
        <v>11.44838505383154</v>
      </c>
      <c r="I347" s="58">
        <v>15.79</v>
      </c>
      <c r="J347" s="58">
        <v>180.77</v>
      </c>
    </row>
    <row r="348" spans="1:10">
      <c r="A348" s="79"/>
      <c r="B348" s="79"/>
      <c r="C348" s="79"/>
      <c r="D348" s="79"/>
      <c r="E348" s="79"/>
      <c r="F348" s="61"/>
      <c r="G348" s="79"/>
      <c r="H348" s="204"/>
      <c r="I348" s="204"/>
      <c r="J348" s="61"/>
    </row>
    <row r="349" spans="1:10" ht="30" customHeight="1" thickBot="1">
      <c r="A349" s="66"/>
      <c r="B349" s="66"/>
      <c r="C349" s="66"/>
      <c r="D349" s="66"/>
      <c r="E349" s="66"/>
      <c r="F349" s="66"/>
      <c r="G349" s="66"/>
      <c r="H349" s="60"/>
      <c r="I349" s="66"/>
      <c r="J349" s="85"/>
    </row>
    <row r="350" spans="1:10" ht="0.95" customHeight="1" thickTop="1">
      <c r="A350" s="51"/>
      <c r="B350" s="51"/>
      <c r="C350" s="51"/>
      <c r="D350" s="51"/>
      <c r="E350" s="51"/>
      <c r="F350" s="51"/>
      <c r="G350" s="51"/>
      <c r="H350" s="51"/>
      <c r="I350" s="51"/>
      <c r="J350" s="51">
        <v>0</v>
      </c>
    </row>
    <row r="351" spans="1:10" ht="18" customHeight="1">
      <c r="A351" s="76" t="s">
        <v>166</v>
      </c>
      <c r="B351" s="80" t="s">
        <v>6</v>
      </c>
      <c r="C351" s="76" t="s">
        <v>7</v>
      </c>
      <c r="D351" s="76" t="s">
        <v>8</v>
      </c>
      <c r="E351" s="203" t="s">
        <v>262</v>
      </c>
      <c r="F351" s="203"/>
      <c r="G351" s="81" t="s">
        <v>9</v>
      </c>
      <c r="H351" s="80" t="s">
        <v>10</v>
      </c>
      <c r="I351" s="80" t="s">
        <v>11</v>
      </c>
      <c r="J351" s="80" t="s">
        <v>13</v>
      </c>
    </row>
    <row r="352" spans="1:10" ht="24" customHeight="1">
      <c r="A352" s="77" t="s">
        <v>263</v>
      </c>
      <c r="B352" s="48" t="s">
        <v>726</v>
      </c>
      <c r="C352" s="77" t="s">
        <v>23</v>
      </c>
      <c r="D352" s="77" t="s">
        <v>727</v>
      </c>
      <c r="E352" s="200" t="s">
        <v>1510</v>
      </c>
      <c r="F352" s="200"/>
      <c r="G352" s="47" t="s">
        <v>114</v>
      </c>
      <c r="H352" s="50">
        <v>1</v>
      </c>
      <c r="I352" s="49">
        <v>294.75</v>
      </c>
      <c r="J352" s="49">
        <v>294.75</v>
      </c>
    </row>
    <row r="353" spans="1:10" ht="24" customHeight="1">
      <c r="A353" s="78" t="s">
        <v>264</v>
      </c>
      <c r="B353" s="57" t="s">
        <v>270</v>
      </c>
      <c r="C353" s="78" t="s">
        <v>23</v>
      </c>
      <c r="D353" s="78" t="s">
        <v>271</v>
      </c>
      <c r="E353" s="201" t="s">
        <v>269</v>
      </c>
      <c r="F353" s="201"/>
      <c r="G353" s="56" t="s">
        <v>224</v>
      </c>
      <c r="H353" s="59">
        <v>16.242558581380624</v>
      </c>
      <c r="I353" s="58">
        <v>15.79</v>
      </c>
      <c r="J353" s="58">
        <v>256.47000000000003</v>
      </c>
    </row>
    <row r="354" spans="1:10" ht="24" customHeight="1">
      <c r="A354" s="78" t="s">
        <v>264</v>
      </c>
      <c r="B354" s="57" t="s">
        <v>300</v>
      </c>
      <c r="C354" s="78" t="s">
        <v>23</v>
      </c>
      <c r="D354" s="78" t="s">
        <v>301</v>
      </c>
      <c r="E354" s="201" t="s">
        <v>269</v>
      </c>
      <c r="F354" s="201"/>
      <c r="G354" s="56" t="s">
        <v>224</v>
      </c>
      <c r="H354" s="59">
        <v>1.7</v>
      </c>
      <c r="I354" s="58">
        <v>22.52</v>
      </c>
      <c r="J354" s="58">
        <v>38.28</v>
      </c>
    </row>
    <row r="355" spans="1:10">
      <c r="A355" s="79"/>
      <c r="B355" s="79"/>
      <c r="C355" s="79"/>
      <c r="D355" s="79"/>
      <c r="E355" s="79"/>
      <c r="F355" s="61"/>
      <c r="G355" s="79"/>
      <c r="H355" s="204"/>
      <c r="I355" s="204"/>
      <c r="J355" s="61"/>
    </row>
    <row r="356" spans="1:10" ht="30" customHeight="1" thickBot="1">
      <c r="A356" s="66"/>
      <c r="B356" s="66"/>
      <c r="C356" s="66"/>
      <c r="D356" s="66"/>
      <c r="E356" s="66"/>
      <c r="F356" s="66"/>
      <c r="G356" s="66"/>
      <c r="H356" s="60"/>
      <c r="I356" s="66"/>
      <c r="J356" s="85"/>
    </row>
    <row r="357" spans="1:10" ht="0.95" customHeight="1" thickTop="1">
      <c r="A357" s="51"/>
      <c r="B357" s="51"/>
      <c r="C357" s="51"/>
      <c r="D357" s="51"/>
      <c r="E357" s="51"/>
      <c r="F357" s="51"/>
      <c r="G357" s="51"/>
      <c r="H357" s="51"/>
      <c r="I357" s="51"/>
      <c r="J357" s="51">
        <v>0</v>
      </c>
    </row>
    <row r="358" spans="1:10" ht="18" customHeight="1">
      <c r="A358" s="76" t="s">
        <v>169</v>
      </c>
      <c r="B358" s="80" t="s">
        <v>6</v>
      </c>
      <c r="C358" s="76" t="s">
        <v>7</v>
      </c>
      <c r="D358" s="76" t="s">
        <v>8</v>
      </c>
      <c r="E358" s="203" t="s">
        <v>262</v>
      </c>
      <c r="F358" s="203"/>
      <c r="G358" s="81" t="s">
        <v>9</v>
      </c>
      <c r="H358" s="80" t="s">
        <v>10</v>
      </c>
      <c r="I358" s="80" t="s">
        <v>11</v>
      </c>
      <c r="J358" s="80" t="s">
        <v>13</v>
      </c>
    </row>
    <row r="359" spans="1:10" ht="24" customHeight="1">
      <c r="A359" s="77" t="s">
        <v>263</v>
      </c>
      <c r="B359" s="48" t="s">
        <v>728</v>
      </c>
      <c r="C359" s="77" t="s">
        <v>23</v>
      </c>
      <c r="D359" s="77" t="s">
        <v>729</v>
      </c>
      <c r="E359" s="200" t="s">
        <v>1510</v>
      </c>
      <c r="F359" s="200"/>
      <c r="G359" s="47" t="s">
        <v>114</v>
      </c>
      <c r="H359" s="50">
        <v>1</v>
      </c>
      <c r="I359" s="49">
        <v>76.69</v>
      </c>
      <c r="J359" s="49">
        <v>76.69</v>
      </c>
    </row>
    <row r="360" spans="1:10" ht="39" customHeight="1">
      <c r="A360" s="78" t="s">
        <v>264</v>
      </c>
      <c r="B360" s="57" t="s">
        <v>386</v>
      </c>
      <c r="C360" s="78" t="s">
        <v>23</v>
      </c>
      <c r="D360" s="78" t="s">
        <v>387</v>
      </c>
      <c r="E360" s="201" t="s">
        <v>383</v>
      </c>
      <c r="F360" s="201"/>
      <c r="G360" s="56" t="s">
        <v>224</v>
      </c>
      <c r="H360" s="59">
        <v>3</v>
      </c>
      <c r="I360" s="58">
        <v>3.24</v>
      </c>
      <c r="J360" s="58">
        <v>9.7200000000000006</v>
      </c>
    </row>
    <row r="361" spans="1:10" ht="24" customHeight="1">
      <c r="A361" s="78" t="s">
        <v>264</v>
      </c>
      <c r="B361" s="57" t="s">
        <v>388</v>
      </c>
      <c r="C361" s="78" t="s">
        <v>23</v>
      </c>
      <c r="D361" s="78" t="s">
        <v>389</v>
      </c>
      <c r="E361" s="201" t="s">
        <v>269</v>
      </c>
      <c r="F361" s="201"/>
      <c r="G361" s="56" t="s">
        <v>224</v>
      </c>
      <c r="H361" s="59">
        <v>3</v>
      </c>
      <c r="I361" s="58">
        <v>19.809999999999999</v>
      </c>
      <c r="J361" s="58">
        <v>59.43</v>
      </c>
    </row>
    <row r="362" spans="1:10" ht="24" customHeight="1">
      <c r="A362" s="78" t="s">
        <v>264</v>
      </c>
      <c r="B362" s="57" t="s">
        <v>270</v>
      </c>
      <c r="C362" s="78" t="s">
        <v>23</v>
      </c>
      <c r="D362" s="78" t="s">
        <v>271</v>
      </c>
      <c r="E362" s="201" t="s">
        <v>269</v>
      </c>
      <c r="F362" s="201"/>
      <c r="G362" s="56" t="s">
        <v>224</v>
      </c>
      <c r="H362" s="59">
        <v>0.30208993033565579</v>
      </c>
      <c r="I362" s="58">
        <v>15.79</v>
      </c>
      <c r="J362" s="58">
        <v>4.7699999999999996</v>
      </c>
    </row>
    <row r="363" spans="1:10" ht="26.1" customHeight="1">
      <c r="A363" s="78" t="s">
        <v>264</v>
      </c>
      <c r="B363" s="57" t="s">
        <v>390</v>
      </c>
      <c r="C363" s="78" t="s">
        <v>23</v>
      </c>
      <c r="D363" s="78" t="s">
        <v>391</v>
      </c>
      <c r="E363" s="201" t="s">
        <v>274</v>
      </c>
      <c r="F363" s="201"/>
      <c r="G363" s="56" t="s">
        <v>392</v>
      </c>
      <c r="H363" s="59">
        <v>3.19</v>
      </c>
      <c r="I363" s="58">
        <v>0.87</v>
      </c>
      <c r="J363" s="58">
        <v>2.77</v>
      </c>
    </row>
    <row r="364" spans="1:10">
      <c r="A364" s="79"/>
      <c r="B364" s="79"/>
      <c r="C364" s="79"/>
      <c r="D364" s="79"/>
      <c r="E364" s="79"/>
      <c r="F364" s="61"/>
      <c r="G364" s="79"/>
      <c r="H364" s="204"/>
      <c r="I364" s="204"/>
      <c r="J364" s="61"/>
    </row>
    <row r="365" spans="1:10" ht="30" customHeight="1" thickBot="1">
      <c r="A365" s="66"/>
      <c r="B365" s="66"/>
      <c r="C365" s="66"/>
      <c r="D365" s="66"/>
      <c r="E365" s="66"/>
      <c r="F365" s="66"/>
      <c r="G365" s="66"/>
      <c r="H365" s="60"/>
      <c r="I365" s="66"/>
      <c r="J365" s="85"/>
    </row>
    <row r="366" spans="1:10" ht="0.95" customHeight="1" thickTop="1">
      <c r="A366" s="51"/>
      <c r="B366" s="51"/>
      <c r="C366" s="51"/>
      <c r="D366" s="51"/>
      <c r="E366" s="51"/>
      <c r="F366" s="51"/>
      <c r="G366" s="51"/>
      <c r="H366" s="51"/>
      <c r="I366" s="51"/>
      <c r="J366" s="51">
        <v>0</v>
      </c>
    </row>
    <row r="367" spans="1:10" ht="18" customHeight="1">
      <c r="A367" s="76" t="s">
        <v>172</v>
      </c>
      <c r="B367" s="80" t="s">
        <v>6</v>
      </c>
      <c r="C367" s="76" t="s">
        <v>7</v>
      </c>
      <c r="D367" s="76" t="s">
        <v>8</v>
      </c>
      <c r="E367" s="203" t="s">
        <v>262</v>
      </c>
      <c r="F367" s="203"/>
      <c r="G367" s="81" t="s">
        <v>9</v>
      </c>
      <c r="H367" s="80" t="s">
        <v>10</v>
      </c>
      <c r="I367" s="80" t="s">
        <v>11</v>
      </c>
      <c r="J367" s="80" t="s">
        <v>13</v>
      </c>
    </row>
    <row r="368" spans="1:10" ht="24" customHeight="1">
      <c r="A368" s="77" t="s">
        <v>263</v>
      </c>
      <c r="B368" s="48" t="s">
        <v>730</v>
      </c>
      <c r="C368" s="77" t="s">
        <v>23</v>
      </c>
      <c r="D368" s="77" t="s">
        <v>731</v>
      </c>
      <c r="E368" s="200" t="s">
        <v>1510</v>
      </c>
      <c r="F368" s="200"/>
      <c r="G368" s="47" t="s">
        <v>114</v>
      </c>
      <c r="H368" s="50">
        <v>1</v>
      </c>
      <c r="I368" s="49">
        <v>120.97999999999999</v>
      </c>
      <c r="J368" s="49">
        <v>120.98</v>
      </c>
    </row>
    <row r="369" spans="1:10" ht="39" customHeight="1">
      <c r="A369" s="78" t="s">
        <v>264</v>
      </c>
      <c r="B369" s="57" t="s">
        <v>386</v>
      </c>
      <c r="C369" s="78" t="s">
        <v>23</v>
      </c>
      <c r="D369" s="78" t="s">
        <v>387</v>
      </c>
      <c r="E369" s="201" t="s">
        <v>383</v>
      </c>
      <c r="F369" s="201"/>
      <c r="G369" s="56" t="s">
        <v>224</v>
      </c>
      <c r="H369" s="59">
        <v>5</v>
      </c>
      <c r="I369" s="58">
        <v>3.24</v>
      </c>
      <c r="J369" s="58">
        <v>16.2</v>
      </c>
    </row>
    <row r="370" spans="1:10" ht="24" customHeight="1">
      <c r="A370" s="78" t="s">
        <v>264</v>
      </c>
      <c r="B370" s="57" t="s">
        <v>388</v>
      </c>
      <c r="C370" s="78" t="s">
        <v>23</v>
      </c>
      <c r="D370" s="78" t="s">
        <v>389</v>
      </c>
      <c r="E370" s="201" t="s">
        <v>269</v>
      </c>
      <c r="F370" s="201"/>
      <c r="G370" s="56" t="s">
        <v>224</v>
      </c>
      <c r="H370" s="59">
        <v>4.8499999999999996</v>
      </c>
      <c r="I370" s="58">
        <v>19.809999999999999</v>
      </c>
      <c r="J370" s="58">
        <v>96.07</v>
      </c>
    </row>
    <row r="371" spans="1:10" ht="24" customHeight="1">
      <c r="A371" s="78" t="s">
        <v>264</v>
      </c>
      <c r="B371" s="57" t="s">
        <v>270</v>
      </c>
      <c r="C371" s="78" t="s">
        <v>23</v>
      </c>
      <c r="D371" s="78" t="s">
        <v>271</v>
      </c>
      <c r="E371" s="201" t="s">
        <v>269</v>
      </c>
      <c r="F371" s="201"/>
      <c r="G371" s="56" t="s">
        <v>224</v>
      </c>
      <c r="H371" s="59">
        <v>0.37618746041798606</v>
      </c>
      <c r="I371" s="58">
        <v>15.79</v>
      </c>
      <c r="J371" s="58">
        <v>5.94</v>
      </c>
    </row>
    <row r="372" spans="1:10" ht="26.1" customHeight="1">
      <c r="A372" s="78" t="s">
        <v>264</v>
      </c>
      <c r="B372" s="57" t="s">
        <v>390</v>
      </c>
      <c r="C372" s="78" t="s">
        <v>23</v>
      </c>
      <c r="D372" s="78" t="s">
        <v>391</v>
      </c>
      <c r="E372" s="201" t="s">
        <v>274</v>
      </c>
      <c r="F372" s="201"/>
      <c r="G372" s="56" t="s">
        <v>392</v>
      </c>
      <c r="H372" s="59">
        <v>3.19</v>
      </c>
      <c r="I372" s="58">
        <v>0.87</v>
      </c>
      <c r="J372" s="58">
        <v>2.77</v>
      </c>
    </row>
    <row r="373" spans="1:10">
      <c r="A373" s="79"/>
      <c r="B373" s="79"/>
      <c r="C373" s="79"/>
      <c r="D373" s="79"/>
      <c r="E373" s="79"/>
      <c r="F373" s="61"/>
      <c r="G373" s="79"/>
      <c r="H373" s="204"/>
      <c r="I373" s="204"/>
      <c r="J373" s="61"/>
    </row>
    <row r="374" spans="1:10" ht="30" customHeight="1" thickBot="1">
      <c r="A374" s="66"/>
      <c r="B374" s="66"/>
      <c r="C374" s="66"/>
      <c r="D374" s="66"/>
      <c r="E374" s="66"/>
      <c r="F374" s="66"/>
      <c r="G374" s="66"/>
      <c r="H374" s="60"/>
      <c r="I374" s="66"/>
      <c r="J374" s="85"/>
    </row>
    <row r="375" spans="1:10" ht="0.95" customHeight="1" thickTop="1">
      <c r="A375" s="51"/>
      <c r="B375" s="51"/>
      <c r="C375" s="51"/>
      <c r="D375" s="51"/>
      <c r="E375" s="51"/>
      <c r="F375" s="51"/>
      <c r="G375" s="51"/>
      <c r="H375" s="51"/>
      <c r="I375" s="51"/>
      <c r="J375" s="51">
        <v>0</v>
      </c>
    </row>
    <row r="376" spans="1:10" ht="18" customHeight="1">
      <c r="A376" s="76" t="s">
        <v>175</v>
      </c>
      <c r="B376" s="80" t="s">
        <v>6</v>
      </c>
      <c r="C376" s="76" t="s">
        <v>7</v>
      </c>
      <c r="D376" s="76" t="s">
        <v>8</v>
      </c>
      <c r="E376" s="203" t="s">
        <v>262</v>
      </c>
      <c r="F376" s="203"/>
      <c r="G376" s="81" t="s">
        <v>9</v>
      </c>
      <c r="H376" s="80" t="s">
        <v>10</v>
      </c>
      <c r="I376" s="80" t="s">
        <v>11</v>
      </c>
      <c r="J376" s="80" t="s">
        <v>13</v>
      </c>
    </row>
    <row r="377" spans="1:10" ht="24" customHeight="1">
      <c r="A377" s="77" t="s">
        <v>263</v>
      </c>
      <c r="B377" s="48" t="s">
        <v>110</v>
      </c>
      <c r="C377" s="77" t="s">
        <v>78</v>
      </c>
      <c r="D377" s="77" t="s">
        <v>111</v>
      </c>
      <c r="E377" s="200" t="s">
        <v>432</v>
      </c>
      <c r="F377" s="200"/>
      <c r="G377" s="47" t="s">
        <v>40</v>
      </c>
      <c r="H377" s="50">
        <v>1</v>
      </c>
      <c r="I377" s="49">
        <v>36.020000000000003</v>
      </c>
      <c r="J377" s="49">
        <v>36.020000000000003</v>
      </c>
    </row>
    <row r="378" spans="1:10" ht="24" customHeight="1">
      <c r="A378" s="82" t="s">
        <v>291</v>
      </c>
      <c r="B378" s="53" t="s">
        <v>416</v>
      </c>
      <c r="C378" s="82" t="s">
        <v>105</v>
      </c>
      <c r="D378" s="82" t="s">
        <v>417</v>
      </c>
      <c r="E378" s="206" t="s">
        <v>418</v>
      </c>
      <c r="F378" s="206"/>
      <c r="G378" s="52" t="s">
        <v>224</v>
      </c>
      <c r="H378" s="55">
        <v>2</v>
      </c>
      <c r="I378" s="54">
        <v>18.010000000000002</v>
      </c>
      <c r="J378" s="54">
        <v>36.020000000000003</v>
      </c>
    </row>
    <row r="379" spans="1:10">
      <c r="A379" s="79"/>
      <c r="B379" s="79"/>
      <c r="C379" s="79"/>
      <c r="D379" s="79"/>
      <c r="E379" s="79"/>
      <c r="F379" s="61"/>
      <c r="G379" s="79"/>
      <c r="H379" s="204"/>
      <c r="I379" s="204"/>
      <c r="J379" s="61"/>
    </row>
    <row r="380" spans="1:10" ht="30" customHeight="1" thickBot="1">
      <c r="A380" s="66"/>
      <c r="B380" s="66"/>
      <c r="C380" s="66"/>
      <c r="D380" s="66"/>
      <c r="E380" s="66"/>
      <c r="F380" s="66"/>
      <c r="G380" s="66"/>
      <c r="H380" s="60"/>
      <c r="I380" s="66"/>
      <c r="J380" s="85"/>
    </row>
    <row r="381" spans="1:10" ht="0.95" customHeight="1" thickTop="1">
      <c r="A381" s="51"/>
      <c r="B381" s="51"/>
      <c r="C381" s="51"/>
      <c r="D381" s="51"/>
      <c r="E381" s="51"/>
      <c r="F381" s="51"/>
      <c r="G381" s="51"/>
      <c r="H381" s="51"/>
      <c r="I381" s="51"/>
      <c r="J381" s="51">
        <v>0</v>
      </c>
    </row>
    <row r="382" spans="1:10" ht="18" customHeight="1">
      <c r="A382" s="76" t="s">
        <v>178</v>
      </c>
      <c r="B382" s="80" t="s">
        <v>6</v>
      </c>
      <c r="C382" s="76" t="s">
        <v>7</v>
      </c>
      <c r="D382" s="76" t="s">
        <v>8</v>
      </c>
      <c r="E382" s="203" t="s">
        <v>262</v>
      </c>
      <c r="F382" s="203"/>
      <c r="G382" s="81" t="s">
        <v>9</v>
      </c>
      <c r="H382" s="80" t="s">
        <v>10</v>
      </c>
      <c r="I382" s="80" t="s">
        <v>11</v>
      </c>
      <c r="J382" s="80" t="s">
        <v>13</v>
      </c>
    </row>
    <row r="383" spans="1:10" ht="24" customHeight="1">
      <c r="A383" s="77" t="s">
        <v>263</v>
      </c>
      <c r="B383" s="48" t="s">
        <v>107</v>
      </c>
      <c r="C383" s="77" t="s">
        <v>23</v>
      </c>
      <c r="D383" s="77" t="s">
        <v>108</v>
      </c>
      <c r="E383" s="200" t="s">
        <v>428</v>
      </c>
      <c r="F383" s="200"/>
      <c r="G383" s="47" t="s">
        <v>27</v>
      </c>
      <c r="H383" s="50">
        <v>1</v>
      </c>
      <c r="I383" s="49">
        <v>7.58</v>
      </c>
      <c r="J383" s="49">
        <v>7.58</v>
      </c>
    </row>
    <row r="384" spans="1:10" ht="24" customHeight="1">
      <c r="A384" s="78" t="s">
        <v>264</v>
      </c>
      <c r="B384" s="57" t="s">
        <v>270</v>
      </c>
      <c r="C384" s="78" t="s">
        <v>23</v>
      </c>
      <c r="D384" s="78" t="s">
        <v>271</v>
      </c>
      <c r="E384" s="201" t="s">
        <v>269</v>
      </c>
      <c r="F384" s="201"/>
      <c r="G384" s="56" t="s">
        <v>224</v>
      </c>
      <c r="H384" s="59">
        <v>0.5</v>
      </c>
      <c r="I384" s="58">
        <v>15.16</v>
      </c>
      <c r="J384" s="58">
        <v>7.58</v>
      </c>
    </row>
    <row r="385" spans="1:10">
      <c r="A385" s="79"/>
      <c r="B385" s="79"/>
      <c r="C385" s="79"/>
      <c r="D385" s="79"/>
      <c r="E385" s="79"/>
      <c r="F385" s="61"/>
      <c r="G385" s="79"/>
      <c r="H385" s="204"/>
      <c r="I385" s="204"/>
      <c r="J385" s="61"/>
    </row>
    <row r="386" spans="1:10" ht="30" customHeight="1" thickBot="1">
      <c r="A386" s="66"/>
      <c r="B386" s="66"/>
      <c r="C386" s="66"/>
      <c r="D386" s="66"/>
      <c r="E386" s="66"/>
      <c r="F386" s="66"/>
      <c r="G386" s="66"/>
      <c r="H386" s="60"/>
      <c r="I386" s="66"/>
      <c r="J386" s="85"/>
    </row>
    <row r="387" spans="1:10" ht="0.95" customHeight="1" thickTop="1">
      <c r="A387" s="51"/>
      <c r="B387" s="51"/>
      <c r="C387" s="51"/>
      <c r="D387" s="51"/>
      <c r="E387" s="51"/>
      <c r="F387" s="51"/>
      <c r="G387" s="51"/>
      <c r="H387" s="51"/>
      <c r="I387" s="51"/>
      <c r="J387" s="51">
        <v>0</v>
      </c>
    </row>
    <row r="388" spans="1:10" ht="18" customHeight="1">
      <c r="A388" s="76" t="s">
        <v>732</v>
      </c>
      <c r="B388" s="80" t="s">
        <v>6</v>
      </c>
      <c r="C388" s="76" t="s">
        <v>7</v>
      </c>
      <c r="D388" s="76" t="s">
        <v>8</v>
      </c>
      <c r="E388" s="203" t="s">
        <v>262</v>
      </c>
      <c r="F388" s="203"/>
      <c r="G388" s="81" t="s">
        <v>9</v>
      </c>
      <c r="H388" s="80" t="s">
        <v>10</v>
      </c>
      <c r="I388" s="80" t="s">
        <v>11</v>
      </c>
      <c r="J388" s="80" t="s">
        <v>13</v>
      </c>
    </row>
    <row r="389" spans="1:10" ht="24" customHeight="1">
      <c r="A389" s="77" t="s">
        <v>263</v>
      </c>
      <c r="B389" s="48" t="s">
        <v>733</v>
      </c>
      <c r="C389" s="77" t="s">
        <v>23</v>
      </c>
      <c r="D389" s="77" t="s">
        <v>734</v>
      </c>
      <c r="E389" s="200" t="s">
        <v>428</v>
      </c>
      <c r="F389" s="200"/>
      <c r="G389" s="47" t="s">
        <v>27</v>
      </c>
      <c r="H389" s="50">
        <v>1</v>
      </c>
      <c r="I389" s="49">
        <v>22.76</v>
      </c>
      <c r="J389" s="49">
        <v>22.76</v>
      </c>
    </row>
    <row r="390" spans="1:10" ht="24" customHeight="1">
      <c r="A390" s="78" t="s">
        <v>264</v>
      </c>
      <c r="B390" s="57" t="s">
        <v>270</v>
      </c>
      <c r="C390" s="78" t="s">
        <v>23</v>
      </c>
      <c r="D390" s="78" t="s">
        <v>271</v>
      </c>
      <c r="E390" s="201" t="s">
        <v>269</v>
      </c>
      <c r="F390" s="201"/>
      <c r="G390" s="56" t="s">
        <v>224</v>
      </c>
      <c r="H390" s="59">
        <v>1.5</v>
      </c>
      <c r="I390" s="58">
        <v>15.173333333333334</v>
      </c>
      <c r="J390" s="58">
        <v>22.76</v>
      </c>
    </row>
    <row r="391" spans="1:10">
      <c r="A391" s="79"/>
      <c r="B391" s="79"/>
      <c r="C391" s="79"/>
      <c r="D391" s="79"/>
      <c r="E391" s="79"/>
      <c r="F391" s="61"/>
      <c r="G391" s="79"/>
      <c r="H391" s="204"/>
      <c r="I391" s="204"/>
      <c r="J391" s="61"/>
    </row>
    <row r="392" spans="1:10" ht="30" customHeight="1" thickBot="1">
      <c r="A392" s="66"/>
      <c r="B392" s="66"/>
      <c r="C392" s="66"/>
      <c r="D392" s="66"/>
      <c r="E392" s="66"/>
      <c r="F392" s="66"/>
      <c r="G392" s="66"/>
      <c r="H392" s="60"/>
      <c r="I392" s="66"/>
      <c r="J392" s="85"/>
    </row>
    <row r="393" spans="1:10" ht="0.95" customHeight="1" thickTop="1">
      <c r="A393" s="51"/>
      <c r="B393" s="51"/>
      <c r="C393" s="51"/>
      <c r="D393" s="51"/>
      <c r="E393" s="51"/>
      <c r="F393" s="51"/>
      <c r="G393" s="51"/>
      <c r="H393" s="51"/>
      <c r="I393" s="51"/>
      <c r="J393" s="51">
        <v>0</v>
      </c>
    </row>
    <row r="394" spans="1:10" ht="18" customHeight="1">
      <c r="A394" s="76" t="s">
        <v>735</v>
      </c>
      <c r="B394" s="80" t="s">
        <v>6</v>
      </c>
      <c r="C394" s="76" t="s">
        <v>7</v>
      </c>
      <c r="D394" s="76" t="s">
        <v>8</v>
      </c>
      <c r="E394" s="203" t="s">
        <v>262</v>
      </c>
      <c r="F394" s="203"/>
      <c r="G394" s="81" t="s">
        <v>9</v>
      </c>
      <c r="H394" s="80" t="s">
        <v>10</v>
      </c>
      <c r="I394" s="80" t="s">
        <v>11</v>
      </c>
      <c r="J394" s="80" t="s">
        <v>13</v>
      </c>
    </row>
    <row r="395" spans="1:10" ht="24" customHeight="1">
      <c r="A395" s="77" t="s">
        <v>263</v>
      </c>
      <c r="B395" s="48" t="s">
        <v>736</v>
      </c>
      <c r="C395" s="77" t="s">
        <v>23</v>
      </c>
      <c r="D395" s="77" t="s">
        <v>737</v>
      </c>
      <c r="E395" s="200" t="s">
        <v>1511</v>
      </c>
      <c r="F395" s="200"/>
      <c r="G395" s="47" t="s">
        <v>114</v>
      </c>
      <c r="H395" s="50">
        <v>1</v>
      </c>
      <c r="I395" s="49">
        <v>18.97</v>
      </c>
      <c r="J395" s="49">
        <v>18.97</v>
      </c>
    </row>
    <row r="396" spans="1:10" ht="39" customHeight="1">
      <c r="A396" s="78" t="s">
        <v>264</v>
      </c>
      <c r="B396" s="57" t="s">
        <v>236</v>
      </c>
      <c r="C396" s="78" t="s">
        <v>23</v>
      </c>
      <c r="D396" s="78" t="s">
        <v>1512</v>
      </c>
      <c r="E396" s="201" t="s">
        <v>383</v>
      </c>
      <c r="F396" s="201"/>
      <c r="G396" s="56" t="s">
        <v>224</v>
      </c>
      <c r="H396" s="59">
        <v>5.3330000000000002E-2</v>
      </c>
      <c r="I396" s="58">
        <v>227.32</v>
      </c>
      <c r="J396" s="58">
        <v>12.12</v>
      </c>
    </row>
    <row r="397" spans="1:10" ht="39" customHeight="1">
      <c r="A397" s="78" t="s">
        <v>264</v>
      </c>
      <c r="B397" s="57" t="s">
        <v>1513</v>
      </c>
      <c r="C397" s="78" t="s">
        <v>23</v>
      </c>
      <c r="D397" s="78" t="s">
        <v>1514</v>
      </c>
      <c r="E397" s="201" t="s">
        <v>383</v>
      </c>
      <c r="F397" s="201"/>
      <c r="G397" s="56" t="s">
        <v>224</v>
      </c>
      <c r="H397" s="59">
        <v>1.333E-2</v>
      </c>
      <c r="I397" s="58">
        <v>98.55</v>
      </c>
      <c r="J397" s="58">
        <v>1.31</v>
      </c>
    </row>
    <row r="398" spans="1:10" ht="24" customHeight="1">
      <c r="A398" s="78" t="s">
        <v>264</v>
      </c>
      <c r="B398" s="57" t="s">
        <v>270</v>
      </c>
      <c r="C398" s="78" t="s">
        <v>23</v>
      </c>
      <c r="D398" s="78" t="s">
        <v>271</v>
      </c>
      <c r="E398" s="201" t="s">
        <v>269</v>
      </c>
      <c r="F398" s="201"/>
      <c r="G398" s="56" t="s">
        <v>224</v>
      </c>
      <c r="H398" s="59">
        <v>0.35085497150095002</v>
      </c>
      <c r="I398" s="58">
        <v>15.79</v>
      </c>
      <c r="J398" s="58">
        <v>5.54</v>
      </c>
    </row>
    <row r="399" spans="1:10">
      <c r="A399" s="79"/>
      <c r="B399" s="79"/>
      <c r="C399" s="79"/>
      <c r="D399" s="79"/>
      <c r="E399" s="79"/>
      <c r="F399" s="61"/>
      <c r="G399" s="79"/>
      <c r="H399" s="204"/>
      <c r="I399" s="204"/>
      <c r="J399" s="61"/>
    </row>
    <row r="400" spans="1:10" ht="30" customHeight="1" thickBot="1">
      <c r="A400" s="66"/>
      <c r="B400" s="66"/>
      <c r="C400" s="66"/>
      <c r="D400" s="66"/>
      <c r="E400" s="66"/>
      <c r="F400" s="66"/>
      <c r="G400" s="66"/>
      <c r="H400" s="60"/>
      <c r="I400" s="66"/>
      <c r="J400" s="85"/>
    </row>
    <row r="401" spans="1:10" ht="0.95" customHeight="1" thickTop="1">
      <c r="A401" s="51"/>
      <c r="B401" s="51"/>
      <c r="C401" s="51"/>
      <c r="D401" s="51"/>
      <c r="E401" s="51"/>
      <c r="F401" s="51"/>
      <c r="G401" s="51"/>
      <c r="H401" s="51"/>
      <c r="I401" s="51"/>
      <c r="J401" s="51">
        <v>0</v>
      </c>
    </row>
    <row r="402" spans="1:10" ht="18" customHeight="1">
      <c r="A402" s="76" t="s">
        <v>738</v>
      </c>
      <c r="B402" s="80" t="s">
        <v>6</v>
      </c>
      <c r="C402" s="76" t="s">
        <v>7</v>
      </c>
      <c r="D402" s="76" t="s">
        <v>8</v>
      </c>
      <c r="E402" s="203" t="s">
        <v>262</v>
      </c>
      <c r="F402" s="203"/>
      <c r="G402" s="81" t="s">
        <v>9</v>
      </c>
      <c r="H402" s="80" t="s">
        <v>10</v>
      </c>
      <c r="I402" s="80" t="s">
        <v>11</v>
      </c>
      <c r="J402" s="80" t="s">
        <v>13</v>
      </c>
    </row>
    <row r="403" spans="1:10" ht="24" customHeight="1">
      <c r="A403" s="77" t="s">
        <v>263</v>
      </c>
      <c r="B403" s="48" t="s">
        <v>739</v>
      </c>
      <c r="C403" s="77" t="s">
        <v>23</v>
      </c>
      <c r="D403" s="77" t="s">
        <v>740</v>
      </c>
      <c r="E403" s="200" t="s">
        <v>1515</v>
      </c>
      <c r="F403" s="200"/>
      <c r="G403" s="47" t="s">
        <v>114</v>
      </c>
      <c r="H403" s="50">
        <v>1</v>
      </c>
      <c r="I403" s="49">
        <v>97.509999999999991</v>
      </c>
      <c r="J403" s="49">
        <v>97.51</v>
      </c>
    </row>
    <row r="404" spans="1:10" ht="24" customHeight="1">
      <c r="A404" s="78" t="s">
        <v>264</v>
      </c>
      <c r="B404" s="57" t="s">
        <v>300</v>
      </c>
      <c r="C404" s="78" t="s">
        <v>23</v>
      </c>
      <c r="D404" s="78" t="s">
        <v>301</v>
      </c>
      <c r="E404" s="201" t="s">
        <v>269</v>
      </c>
      <c r="F404" s="201"/>
      <c r="G404" s="56" t="s">
        <v>224</v>
      </c>
      <c r="H404" s="59">
        <v>1</v>
      </c>
      <c r="I404" s="58">
        <v>22.52</v>
      </c>
      <c r="J404" s="58">
        <v>22.52</v>
      </c>
    </row>
    <row r="405" spans="1:10" ht="24" customHeight="1">
      <c r="A405" s="78" t="s">
        <v>264</v>
      </c>
      <c r="B405" s="57" t="s">
        <v>270</v>
      </c>
      <c r="C405" s="78" t="s">
        <v>23</v>
      </c>
      <c r="D405" s="78" t="s">
        <v>271</v>
      </c>
      <c r="E405" s="201" t="s">
        <v>269</v>
      </c>
      <c r="F405" s="201"/>
      <c r="G405" s="56" t="s">
        <v>224</v>
      </c>
      <c r="H405" s="59">
        <v>4.7492083597213437</v>
      </c>
      <c r="I405" s="58">
        <v>15.79</v>
      </c>
      <c r="J405" s="58">
        <v>74.989999999999995</v>
      </c>
    </row>
    <row r="406" spans="1:10">
      <c r="A406" s="79"/>
      <c r="B406" s="79"/>
      <c r="C406" s="79"/>
      <c r="D406" s="79"/>
      <c r="E406" s="79"/>
      <c r="F406" s="61"/>
      <c r="G406" s="79"/>
      <c r="H406" s="204"/>
      <c r="I406" s="204"/>
      <c r="J406" s="61"/>
    </row>
    <row r="407" spans="1:10" ht="30" customHeight="1" thickBot="1">
      <c r="A407" s="66"/>
      <c r="B407" s="66"/>
      <c r="C407" s="66"/>
      <c r="D407" s="66"/>
      <c r="E407" s="66"/>
      <c r="F407" s="66"/>
      <c r="G407" s="66"/>
      <c r="H407" s="60"/>
      <c r="I407" s="66"/>
      <c r="J407" s="85"/>
    </row>
    <row r="408" spans="1:10" ht="0.95" customHeight="1" thickTop="1">
      <c r="A408" s="51"/>
      <c r="B408" s="51"/>
      <c r="C408" s="51"/>
      <c r="D408" s="51"/>
      <c r="E408" s="51"/>
      <c r="F408" s="51"/>
      <c r="G408" s="51"/>
      <c r="H408" s="51"/>
      <c r="I408" s="51"/>
      <c r="J408" s="51">
        <v>0</v>
      </c>
    </row>
    <row r="409" spans="1:10" ht="18" customHeight="1">
      <c r="A409" s="76" t="s">
        <v>741</v>
      </c>
      <c r="B409" s="80" t="s">
        <v>6</v>
      </c>
      <c r="C409" s="76" t="s">
        <v>7</v>
      </c>
      <c r="D409" s="76" t="s">
        <v>8</v>
      </c>
      <c r="E409" s="203" t="s">
        <v>262</v>
      </c>
      <c r="F409" s="203"/>
      <c r="G409" s="81" t="s">
        <v>9</v>
      </c>
      <c r="H409" s="80" t="s">
        <v>10</v>
      </c>
      <c r="I409" s="80" t="s">
        <v>11</v>
      </c>
      <c r="J409" s="80" t="s">
        <v>13</v>
      </c>
    </row>
    <row r="410" spans="1:10" ht="24" customHeight="1">
      <c r="A410" s="77" t="s">
        <v>263</v>
      </c>
      <c r="B410" s="48" t="s">
        <v>112</v>
      </c>
      <c r="C410" s="77" t="s">
        <v>23</v>
      </c>
      <c r="D410" s="77" t="s">
        <v>113</v>
      </c>
      <c r="E410" s="200" t="s">
        <v>433</v>
      </c>
      <c r="F410" s="200"/>
      <c r="G410" s="47" t="s">
        <v>114</v>
      </c>
      <c r="H410" s="50">
        <v>1</v>
      </c>
      <c r="I410" s="49">
        <v>22.76</v>
      </c>
      <c r="J410" s="49">
        <v>22.76</v>
      </c>
    </row>
    <row r="411" spans="1:10" ht="24" customHeight="1">
      <c r="A411" s="78" t="s">
        <v>264</v>
      </c>
      <c r="B411" s="57" t="s">
        <v>270</v>
      </c>
      <c r="C411" s="78" t="s">
        <v>23</v>
      </c>
      <c r="D411" s="78" t="s">
        <v>271</v>
      </c>
      <c r="E411" s="201" t="s">
        <v>269</v>
      </c>
      <c r="F411" s="201"/>
      <c r="G411" s="56" t="s">
        <v>224</v>
      </c>
      <c r="H411" s="59">
        <v>1.4414186193793541</v>
      </c>
      <c r="I411" s="58">
        <v>15.79</v>
      </c>
      <c r="J411" s="58">
        <v>22.76</v>
      </c>
    </row>
    <row r="412" spans="1:10">
      <c r="A412" s="79"/>
      <c r="B412" s="79"/>
      <c r="C412" s="79"/>
      <c r="D412" s="79"/>
      <c r="E412" s="79"/>
      <c r="F412" s="61"/>
      <c r="G412" s="79"/>
      <c r="H412" s="204"/>
      <c r="I412" s="204"/>
      <c r="J412" s="61"/>
    </row>
    <row r="413" spans="1:10" ht="30" customHeight="1" thickBot="1">
      <c r="A413" s="66"/>
      <c r="B413" s="66"/>
      <c r="C413" s="66"/>
      <c r="D413" s="66"/>
      <c r="E413" s="66"/>
      <c r="F413" s="66"/>
      <c r="G413" s="66"/>
      <c r="H413" s="60"/>
      <c r="I413" s="66"/>
      <c r="J413" s="85"/>
    </row>
    <row r="414" spans="1:10" ht="0.95" customHeight="1" thickTop="1">
      <c r="A414" s="51"/>
      <c r="B414" s="51"/>
      <c r="C414" s="51"/>
      <c r="D414" s="51"/>
      <c r="E414" s="51"/>
      <c r="F414" s="51"/>
      <c r="G414" s="51"/>
      <c r="H414" s="51"/>
      <c r="I414" s="51"/>
      <c r="J414" s="51">
        <v>0</v>
      </c>
    </row>
    <row r="415" spans="1:10" ht="18" customHeight="1">
      <c r="A415" s="76" t="s">
        <v>742</v>
      </c>
      <c r="B415" s="80" t="s">
        <v>6</v>
      </c>
      <c r="C415" s="76" t="s">
        <v>7</v>
      </c>
      <c r="D415" s="76" t="s">
        <v>8</v>
      </c>
      <c r="E415" s="203" t="s">
        <v>262</v>
      </c>
      <c r="F415" s="203"/>
      <c r="G415" s="81" t="s">
        <v>9</v>
      </c>
      <c r="H415" s="80" t="s">
        <v>10</v>
      </c>
      <c r="I415" s="80" t="s">
        <v>11</v>
      </c>
      <c r="J415" s="80" t="s">
        <v>13</v>
      </c>
    </row>
    <row r="416" spans="1:10" ht="24" customHeight="1">
      <c r="A416" s="77" t="s">
        <v>263</v>
      </c>
      <c r="B416" s="48" t="s">
        <v>743</v>
      </c>
      <c r="C416" s="77" t="s">
        <v>23</v>
      </c>
      <c r="D416" s="77" t="s">
        <v>744</v>
      </c>
      <c r="E416" s="200" t="s">
        <v>433</v>
      </c>
      <c r="F416" s="200"/>
      <c r="G416" s="47" t="s">
        <v>114</v>
      </c>
      <c r="H416" s="50">
        <v>1</v>
      </c>
      <c r="I416" s="49">
        <v>30.35</v>
      </c>
      <c r="J416" s="49">
        <v>30.35</v>
      </c>
    </row>
    <row r="417" spans="1:10" ht="24" customHeight="1">
      <c r="A417" s="78" t="s">
        <v>264</v>
      </c>
      <c r="B417" s="57" t="s">
        <v>270</v>
      </c>
      <c r="C417" s="78" t="s">
        <v>23</v>
      </c>
      <c r="D417" s="78" t="s">
        <v>271</v>
      </c>
      <c r="E417" s="201" t="s">
        <v>269</v>
      </c>
      <c r="F417" s="201"/>
      <c r="G417" s="56" t="s">
        <v>224</v>
      </c>
      <c r="H417" s="59">
        <v>1.9221025965801142</v>
      </c>
      <c r="I417" s="58">
        <v>15.79</v>
      </c>
      <c r="J417" s="58">
        <v>30.35</v>
      </c>
    </row>
    <row r="418" spans="1:10">
      <c r="A418" s="79"/>
      <c r="B418" s="79"/>
      <c r="C418" s="79"/>
      <c r="D418" s="79"/>
      <c r="E418" s="79"/>
      <c r="F418" s="61"/>
      <c r="G418" s="79"/>
      <c r="H418" s="204"/>
      <c r="I418" s="204"/>
      <c r="J418" s="61"/>
    </row>
    <row r="419" spans="1:10" ht="30" customHeight="1" thickBot="1">
      <c r="A419" s="66"/>
      <c r="B419" s="66"/>
      <c r="C419" s="66"/>
      <c r="D419" s="66"/>
      <c r="E419" s="66"/>
      <c r="F419" s="66"/>
      <c r="G419" s="66"/>
      <c r="H419" s="60"/>
      <c r="I419" s="66"/>
      <c r="J419" s="85"/>
    </row>
    <row r="420" spans="1:10" ht="0.95" customHeight="1" thickTop="1">
      <c r="A420" s="51"/>
      <c r="B420" s="51"/>
      <c r="C420" s="51"/>
      <c r="D420" s="51"/>
      <c r="E420" s="51"/>
      <c r="F420" s="51"/>
      <c r="G420" s="51"/>
      <c r="H420" s="51"/>
      <c r="I420" s="51"/>
      <c r="J420" s="51">
        <v>0</v>
      </c>
    </row>
    <row r="421" spans="1:10" ht="18" customHeight="1">
      <c r="A421" s="76" t="s">
        <v>745</v>
      </c>
      <c r="B421" s="80" t="s">
        <v>6</v>
      </c>
      <c r="C421" s="76" t="s">
        <v>7</v>
      </c>
      <c r="D421" s="76" t="s">
        <v>8</v>
      </c>
      <c r="E421" s="203" t="s">
        <v>262</v>
      </c>
      <c r="F421" s="203"/>
      <c r="G421" s="81" t="s">
        <v>9</v>
      </c>
      <c r="H421" s="80" t="s">
        <v>10</v>
      </c>
      <c r="I421" s="80" t="s">
        <v>11</v>
      </c>
      <c r="J421" s="80" t="s">
        <v>13</v>
      </c>
    </row>
    <row r="422" spans="1:10" ht="24" customHeight="1">
      <c r="A422" s="77" t="s">
        <v>263</v>
      </c>
      <c r="B422" s="48" t="s">
        <v>116</v>
      </c>
      <c r="C422" s="77" t="s">
        <v>23</v>
      </c>
      <c r="D422" s="77" t="s">
        <v>117</v>
      </c>
      <c r="E422" s="200" t="s">
        <v>434</v>
      </c>
      <c r="F422" s="200"/>
      <c r="G422" s="47" t="s">
        <v>114</v>
      </c>
      <c r="H422" s="50">
        <v>1</v>
      </c>
      <c r="I422" s="49">
        <v>2.9299999999999997</v>
      </c>
      <c r="J422" s="49">
        <v>2.93</v>
      </c>
    </row>
    <row r="423" spans="1:10" ht="24" customHeight="1">
      <c r="A423" s="78" t="s">
        <v>264</v>
      </c>
      <c r="B423" s="57" t="s">
        <v>270</v>
      </c>
      <c r="C423" s="78" t="s">
        <v>23</v>
      </c>
      <c r="D423" s="78" t="s">
        <v>271</v>
      </c>
      <c r="E423" s="201" t="s">
        <v>269</v>
      </c>
      <c r="F423" s="201"/>
      <c r="G423" s="56" t="s">
        <v>224</v>
      </c>
      <c r="H423" s="59">
        <v>9.4996833438885323E-3</v>
      </c>
      <c r="I423" s="58">
        <v>15.79</v>
      </c>
      <c r="J423" s="58">
        <v>0.15</v>
      </c>
    </row>
    <row r="424" spans="1:10" ht="26.1" customHeight="1">
      <c r="A424" s="78" t="s">
        <v>264</v>
      </c>
      <c r="B424" s="57" t="s">
        <v>437</v>
      </c>
      <c r="C424" s="78" t="s">
        <v>23</v>
      </c>
      <c r="D424" s="78" t="s">
        <v>438</v>
      </c>
      <c r="E424" s="201" t="s">
        <v>383</v>
      </c>
      <c r="F424" s="201"/>
      <c r="G424" s="56" t="s">
        <v>224</v>
      </c>
      <c r="H424" s="59">
        <v>1.2500000000000001E-2</v>
      </c>
      <c r="I424" s="58">
        <v>223.15</v>
      </c>
      <c r="J424" s="58">
        <v>2.78</v>
      </c>
    </row>
    <row r="425" spans="1:10">
      <c r="A425" s="79"/>
      <c r="B425" s="79"/>
      <c r="C425" s="79"/>
      <c r="D425" s="79"/>
      <c r="E425" s="79"/>
      <c r="F425" s="61"/>
      <c r="G425" s="79"/>
      <c r="H425" s="204"/>
      <c r="I425" s="204"/>
      <c r="J425" s="61"/>
    </row>
    <row r="426" spans="1:10" ht="30" customHeight="1" thickBot="1">
      <c r="A426" s="66"/>
      <c r="B426" s="66"/>
      <c r="C426" s="66"/>
      <c r="D426" s="66"/>
      <c r="E426" s="66"/>
      <c r="F426" s="66"/>
      <c r="G426" s="66"/>
      <c r="H426" s="60"/>
      <c r="I426" s="66"/>
      <c r="J426" s="85"/>
    </row>
    <row r="427" spans="1:10" ht="0.95" customHeight="1" thickTop="1">
      <c r="A427" s="51"/>
      <c r="B427" s="51"/>
      <c r="C427" s="51"/>
      <c r="D427" s="51"/>
      <c r="E427" s="51"/>
      <c r="F427" s="51"/>
      <c r="G427" s="51"/>
      <c r="H427" s="51"/>
      <c r="I427" s="51"/>
      <c r="J427" s="51">
        <v>0</v>
      </c>
    </row>
    <row r="428" spans="1:10" ht="18" customHeight="1">
      <c r="A428" s="76" t="s">
        <v>746</v>
      </c>
      <c r="B428" s="80" t="s">
        <v>6</v>
      </c>
      <c r="C428" s="76" t="s">
        <v>7</v>
      </c>
      <c r="D428" s="76" t="s">
        <v>8</v>
      </c>
      <c r="E428" s="203" t="s">
        <v>262</v>
      </c>
      <c r="F428" s="203"/>
      <c r="G428" s="81" t="s">
        <v>9</v>
      </c>
      <c r="H428" s="80" t="s">
        <v>10</v>
      </c>
      <c r="I428" s="80" t="s">
        <v>11</v>
      </c>
      <c r="J428" s="80" t="s">
        <v>13</v>
      </c>
    </row>
    <row r="429" spans="1:10" ht="24" customHeight="1">
      <c r="A429" s="77" t="s">
        <v>263</v>
      </c>
      <c r="B429" s="48" t="s">
        <v>118</v>
      </c>
      <c r="C429" s="77" t="s">
        <v>23</v>
      </c>
      <c r="D429" s="77" t="s">
        <v>119</v>
      </c>
      <c r="E429" s="200" t="s">
        <v>439</v>
      </c>
      <c r="F429" s="200"/>
      <c r="G429" s="47" t="s">
        <v>120</v>
      </c>
      <c r="H429" s="50">
        <v>1</v>
      </c>
      <c r="I429" s="49">
        <v>1.87</v>
      </c>
      <c r="J429" s="49">
        <v>1.87</v>
      </c>
    </row>
    <row r="430" spans="1:10" ht="24" customHeight="1">
      <c r="A430" s="78" t="s">
        <v>264</v>
      </c>
      <c r="B430" s="57" t="s">
        <v>222</v>
      </c>
      <c r="C430" s="78" t="s">
        <v>23</v>
      </c>
      <c r="D430" s="78" t="s">
        <v>440</v>
      </c>
      <c r="E430" s="201" t="s">
        <v>383</v>
      </c>
      <c r="F430" s="201"/>
      <c r="G430" s="56" t="s">
        <v>224</v>
      </c>
      <c r="H430" s="59">
        <v>1.35E-2</v>
      </c>
      <c r="I430" s="58">
        <v>137.01</v>
      </c>
      <c r="J430" s="58">
        <v>1.84</v>
      </c>
    </row>
    <row r="431" spans="1:10" ht="24" customHeight="1">
      <c r="A431" s="78" t="s">
        <v>264</v>
      </c>
      <c r="B431" s="57" t="s">
        <v>435</v>
      </c>
      <c r="C431" s="78" t="s">
        <v>23</v>
      </c>
      <c r="D431" s="78" t="s">
        <v>436</v>
      </c>
      <c r="E431" s="201" t="s">
        <v>383</v>
      </c>
      <c r="F431" s="201"/>
      <c r="G431" s="56" t="s">
        <v>224</v>
      </c>
      <c r="H431" s="59">
        <v>6.5865305450353725E-4</v>
      </c>
      <c r="I431" s="58">
        <v>60.73</v>
      </c>
      <c r="J431" s="58">
        <v>0.03</v>
      </c>
    </row>
    <row r="432" spans="1:10">
      <c r="A432" s="79"/>
      <c r="B432" s="79"/>
      <c r="C432" s="79"/>
      <c r="D432" s="79"/>
      <c r="E432" s="79"/>
      <c r="F432" s="61"/>
      <c r="G432" s="79"/>
      <c r="H432" s="204"/>
      <c r="I432" s="204"/>
      <c r="J432" s="61"/>
    </row>
    <row r="433" spans="1:10" ht="30" customHeight="1" thickBot="1">
      <c r="A433" s="66"/>
      <c r="B433" s="66"/>
      <c r="C433" s="66"/>
      <c r="D433" s="66"/>
      <c r="E433" s="66"/>
      <c r="F433" s="66"/>
      <c r="G433" s="66"/>
      <c r="H433" s="60"/>
      <c r="I433" s="66"/>
      <c r="J433" s="85"/>
    </row>
    <row r="434" spans="1:10" ht="0.95" customHeight="1" thickTop="1">
      <c r="A434" s="51"/>
      <c r="B434" s="51"/>
      <c r="C434" s="51"/>
      <c r="D434" s="51"/>
      <c r="E434" s="51"/>
      <c r="F434" s="51"/>
      <c r="G434" s="51"/>
      <c r="H434" s="51"/>
      <c r="I434" s="51"/>
      <c r="J434" s="51">
        <v>0</v>
      </c>
    </row>
    <row r="435" spans="1:10" ht="18" customHeight="1">
      <c r="A435" s="76" t="s">
        <v>747</v>
      </c>
      <c r="B435" s="80" t="s">
        <v>6</v>
      </c>
      <c r="C435" s="76" t="s">
        <v>7</v>
      </c>
      <c r="D435" s="76" t="s">
        <v>8</v>
      </c>
      <c r="E435" s="203" t="s">
        <v>262</v>
      </c>
      <c r="F435" s="203"/>
      <c r="G435" s="81" t="s">
        <v>9</v>
      </c>
      <c r="H435" s="80" t="s">
        <v>10</v>
      </c>
      <c r="I435" s="80" t="s">
        <v>11</v>
      </c>
      <c r="J435" s="80" t="s">
        <v>13</v>
      </c>
    </row>
    <row r="436" spans="1:10" ht="26.1" customHeight="1">
      <c r="A436" s="77" t="s">
        <v>263</v>
      </c>
      <c r="B436" s="48" t="s">
        <v>748</v>
      </c>
      <c r="C436" s="77" t="s">
        <v>749</v>
      </c>
      <c r="D436" s="77" t="s">
        <v>750</v>
      </c>
      <c r="E436" s="200" t="s">
        <v>1516</v>
      </c>
      <c r="F436" s="200"/>
      <c r="G436" s="47" t="s">
        <v>751</v>
      </c>
      <c r="H436" s="50">
        <v>1</v>
      </c>
      <c r="I436" s="49">
        <v>9.84</v>
      </c>
      <c r="J436" s="49">
        <v>9.84</v>
      </c>
    </row>
    <row r="437" spans="1:10" ht="15" customHeight="1">
      <c r="A437" s="203" t="s">
        <v>654</v>
      </c>
      <c r="B437" s="208" t="s">
        <v>6</v>
      </c>
      <c r="C437" s="203" t="s">
        <v>7</v>
      </c>
      <c r="D437" s="203" t="s">
        <v>655</v>
      </c>
      <c r="E437" s="208" t="s">
        <v>671</v>
      </c>
      <c r="F437" s="207" t="s">
        <v>656</v>
      </c>
      <c r="G437" s="208"/>
      <c r="H437" s="207" t="s">
        <v>657</v>
      </c>
      <c r="I437" s="208"/>
      <c r="J437" s="208" t="s">
        <v>13</v>
      </c>
    </row>
    <row r="438" spans="1:10" ht="15" customHeight="1">
      <c r="A438" s="208"/>
      <c r="B438" s="208"/>
      <c r="C438" s="208"/>
      <c r="D438" s="208"/>
      <c r="E438" s="208"/>
      <c r="F438" s="80" t="s">
        <v>660</v>
      </c>
      <c r="G438" s="80" t="s">
        <v>661</v>
      </c>
      <c r="H438" s="80" t="s">
        <v>660</v>
      </c>
      <c r="I438" s="80" t="s">
        <v>661</v>
      </c>
      <c r="J438" s="208" t="s">
        <v>13</v>
      </c>
    </row>
    <row r="439" spans="1:10" ht="26.1" customHeight="1">
      <c r="A439" s="78" t="s">
        <v>264</v>
      </c>
      <c r="B439" s="57" t="s">
        <v>1517</v>
      </c>
      <c r="C439" s="78" t="s">
        <v>749</v>
      </c>
      <c r="D439" s="78" t="s">
        <v>1518</v>
      </c>
      <c r="E439" s="59">
        <v>1</v>
      </c>
      <c r="F439" s="58">
        <v>1</v>
      </c>
      <c r="G439" s="58">
        <v>0</v>
      </c>
      <c r="H439" s="83">
        <v>162.06030000000001</v>
      </c>
      <c r="I439" s="83">
        <v>73.988900000000001</v>
      </c>
      <c r="J439" s="83">
        <v>162.06030000000001</v>
      </c>
    </row>
    <row r="440" spans="1:10" ht="20.100000000000001" customHeight="1">
      <c r="A440" s="209"/>
      <c r="B440" s="209"/>
      <c r="C440" s="209"/>
      <c r="D440" s="209"/>
      <c r="E440" s="209"/>
      <c r="F440" s="209"/>
      <c r="G440" s="209" t="s">
        <v>1519</v>
      </c>
      <c r="H440" s="209"/>
      <c r="I440" s="209"/>
      <c r="J440" s="64">
        <v>162.06030000000001</v>
      </c>
    </row>
    <row r="441" spans="1:10" ht="20.100000000000001" customHeight="1">
      <c r="A441" s="76" t="s">
        <v>663</v>
      </c>
      <c r="B441" s="80" t="s">
        <v>6</v>
      </c>
      <c r="C441" s="76" t="s">
        <v>7</v>
      </c>
      <c r="D441" s="76" t="s">
        <v>269</v>
      </c>
      <c r="E441" s="80" t="s">
        <v>671</v>
      </c>
      <c r="F441" s="208" t="s">
        <v>1520</v>
      </c>
      <c r="G441" s="208"/>
      <c r="H441" s="208"/>
      <c r="I441" s="208"/>
      <c r="J441" s="80">
        <v>0</v>
      </c>
    </row>
    <row r="442" spans="1:10" ht="24" customHeight="1">
      <c r="A442" s="78" t="s">
        <v>264</v>
      </c>
      <c r="B442" s="57" t="s">
        <v>1521</v>
      </c>
      <c r="C442" s="78" t="s">
        <v>749</v>
      </c>
      <c r="D442" s="78" t="s">
        <v>1522</v>
      </c>
      <c r="E442" s="59">
        <v>2</v>
      </c>
      <c r="F442" s="78"/>
      <c r="G442" s="78"/>
      <c r="H442" s="78"/>
      <c r="I442" s="83">
        <v>18.305299999999999</v>
      </c>
      <c r="J442" s="83">
        <v>36.610599999999998</v>
      </c>
    </row>
    <row r="443" spans="1:10" ht="20.100000000000001" customHeight="1">
      <c r="A443" s="209"/>
      <c r="B443" s="209"/>
      <c r="C443" s="209"/>
      <c r="D443" s="209"/>
      <c r="E443" s="209"/>
      <c r="F443" s="209"/>
      <c r="G443" s="209" t="s">
        <v>1523</v>
      </c>
      <c r="H443" s="209"/>
      <c r="I443" s="209"/>
      <c r="J443" s="64">
        <v>36.610599999999998</v>
      </c>
    </row>
    <row r="444" spans="1:10" ht="20.100000000000001" customHeight="1">
      <c r="A444" s="209"/>
      <c r="B444" s="209"/>
      <c r="C444" s="209"/>
      <c r="D444" s="209"/>
      <c r="E444" s="209"/>
      <c r="F444" s="209"/>
      <c r="G444" s="209" t="s">
        <v>1524</v>
      </c>
      <c r="H444" s="209"/>
      <c r="I444" s="209"/>
      <c r="J444" s="64">
        <v>0</v>
      </c>
    </row>
    <row r="445" spans="1:10" ht="20.100000000000001" customHeight="1">
      <c r="A445" s="209"/>
      <c r="B445" s="209"/>
      <c r="C445" s="209"/>
      <c r="D445" s="209"/>
      <c r="E445" s="209"/>
      <c r="F445" s="209"/>
      <c r="G445" s="209" t="s">
        <v>1525</v>
      </c>
      <c r="H445" s="209"/>
      <c r="I445" s="209"/>
      <c r="J445" s="64">
        <v>198.67090000000002</v>
      </c>
    </row>
    <row r="446" spans="1:10" ht="20.100000000000001" customHeight="1">
      <c r="A446" s="209"/>
      <c r="B446" s="209"/>
      <c r="C446" s="209"/>
      <c r="D446" s="209"/>
      <c r="E446" s="209"/>
      <c r="F446" s="209"/>
      <c r="G446" s="209" t="s">
        <v>1526</v>
      </c>
      <c r="H446" s="209"/>
      <c r="I446" s="209"/>
      <c r="J446" s="64">
        <v>0</v>
      </c>
    </row>
    <row r="447" spans="1:10" ht="20.100000000000001" customHeight="1">
      <c r="A447" s="209"/>
      <c r="B447" s="209"/>
      <c r="C447" s="209"/>
      <c r="D447" s="209"/>
      <c r="E447" s="209"/>
      <c r="F447" s="209"/>
      <c r="G447" s="209" t="s">
        <v>1527</v>
      </c>
      <c r="H447" s="209"/>
      <c r="I447" s="209"/>
      <c r="J447" s="64">
        <v>0</v>
      </c>
    </row>
    <row r="448" spans="1:10" ht="20.100000000000001" customHeight="1">
      <c r="A448" s="209"/>
      <c r="B448" s="209"/>
      <c r="C448" s="209"/>
      <c r="D448" s="209"/>
      <c r="E448" s="209"/>
      <c r="F448" s="209"/>
      <c r="G448" s="209" t="s">
        <v>1528</v>
      </c>
      <c r="H448" s="209"/>
      <c r="I448" s="209"/>
      <c r="J448" s="64">
        <v>20.175248275862071</v>
      </c>
    </row>
    <row r="449" spans="1:10" ht="20.100000000000001" customHeight="1">
      <c r="A449" s="209"/>
      <c r="B449" s="209"/>
      <c r="C449" s="209"/>
      <c r="D449" s="209"/>
      <c r="E449" s="209"/>
      <c r="F449" s="209"/>
      <c r="G449" s="209" t="s">
        <v>1529</v>
      </c>
      <c r="H449" s="209"/>
      <c r="I449" s="209"/>
      <c r="J449" s="64">
        <v>9.84</v>
      </c>
    </row>
    <row r="450" spans="1:10">
      <c r="A450" s="79"/>
      <c r="B450" s="79"/>
      <c r="C450" s="79"/>
      <c r="D450" s="79"/>
      <c r="E450" s="79"/>
      <c r="F450" s="61"/>
      <c r="G450" s="79"/>
      <c r="H450" s="204"/>
      <c r="I450" s="204"/>
      <c r="J450" s="61"/>
    </row>
    <row r="451" spans="1:10" ht="30" customHeight="1" thickBot="1">
      <c r="A451" s="66"/>
      <c r="B451" s="66"/>
      <c r="C451" s="66"/>
      <c r="D451" s="66"/>
      <c r="E451" s="66"/>
      <c r="F451" s="66"/>
      <c r="G451" s="66"/>
      <c r="H451" s="60"/>
      <c r="I451" s="66"/>
      <c r="J451" s="85"/>
    </row>
    <row r="452" spans="1:10" ht="0.95" customHeight="1" thickTop="1">
      <c r="A452" s="51"/>
      <c r="B452" s="51"/>
      <c r="C452" s="51"/>
      <c r="D452" s="51"/>
      <c r="E452" s="51"/>
      <c r="F452" s="51"/>
      <c r="G452" s="51"/>
      <c r="H452" s="51"/>
      <c r="I452" s="51"/>
      <c r="J452" s="51">
        <v>0</v>
      </c>
    </row>
    <row r="453" spans="1:10" ht="18" customHeight="1">
      <c r="A453" s="76" t="s">
        <v>752</v>
      </c>
      <c r="B453" s="80" t="s">
        <v>6</v>
      </c>
      <c r="C453" s="76" t="s">
        <v>7</v>
      </c>
      <c r="D453" s="76" t="s">
        <v>8</v>
      </c>
      <c r="E453" s="203" t="s">
        <v>262</v>
      </c>
      <c r="F453" s="203"/>
      <c r="G453" s="81" t="s">
        <v>9</v>
      </c>
      <c r="H453" s="80" t="s">
        <v>10</v>
      </c>
      <c r="I453" s="80" t="s">
        <v>11</v>
      </c>
      <c r="J453" s="80" t="s">
        <v>13</v>
      </c>
    </row>
    <row r="454" spans="1:10" ht="26.1" customHeight="1">
      <c r="A454" s="77" t="s">
        <v>263</v>
      </c>
      <c r="B454" s="48" t="s">
        <v>753</v>
      </c>
      <c r="C454" s="77" t="s">
        <v>749</v>
      </c>
      <c r="D454" s="77" t="s">
        <v>754</v>
      </c>
      <c r="E454" s="200" t="s">
        <v>1516</v>
      </c>
      <c r="F454" s="200"/>
      <c r="G454" s="47" t="s">
        <v>751</v>
      </c>
      <c r="H454" s="50">
        <v>1</v>
      </c>
      <c r="I454" s="49">
        <v>10.75</v>
      </c>
      <c r="J454" s="49">
        <v>10.75</v>
      </c>
    </row>
    <row r="455" spans="1:10" ht="15" customHeight="1">
      <c r="A455" s="203" t="s">
        <v>654</v>
      </c>
      <c r="B455" s="208" t="s">
        <v>6</v>
      </c>
      <c r="C455" s="203" t="s">
        <v>7</v>
      </c>
      <c r="D455" s="203" t="s">
        <v>655</v>
      </c>
      <c r="E455" s="208" t="s">
        <v>671</v>
      </c>
      <c r="F455" s="207" t="s">
        <v>656</v>
      </c>
      <c r="G455" s="208"/>
      <c r="H455" s="207" t="s">
        <v>657</v>
      </c>
      <c r="I455" s="208"/>
      <c r="J455" s="208" t="s">
        <v>13</v>
      </c>
    </row>
    <row r="456" spans="1:10" ht="15" customHeight="1">
      <c r="A456" s="208"/>
      <c r="B456" s="208"/>
      <c r="C456" s="208"/>
      <c r="D456" s="208"/>
      <c r="E456" s="208"/>
      <c r="F456" s="80" t="s">
        <v>660</v>
      </c>
      <c r="G456" s="80" t="s">
        <v>661</v>
      </c>
      <c r="H456" s="80" t="s">
        <v>660</v>
      </c>
      <c r="I456" s="80" t="s">
        <v>661</v>
      </c>
      <c r="J456" s="208" t="s">
        <v>13</v>
      </c>
    </row>
    <row r="457" spans="1:10" ht="26.1" customHeight="1">
      <c r="A457" s="78" t="s">
        <v>264</v>
      </c>
      <c r="B457" s="57" t="s">
        <v>1517</v>
      </c>
      <c r="C457" s="78" t="s">
        <v>749</v>
      </c>
      <c r="D457" s="78" t="s">
        <v>1518</v>
      </c>
      <c r="E457" s="59">
        <v>1</v>
      </c>
      <c r="F457" s="58">
        <v>1</v>
      </c>
      <c r="G457" s="58">
        <v>0</v>
      </c>
      <c r="H457" s="83">
        <v>162.06030000000001</v>
      </c>
      <c r="I457" s="83">
        <v>73.988900000000001</v>
      </c>
      <c r="J457" s="83">
        <v>162.06030000000001</v>
      </c>
    </row>
    <row r="458" spans="1:10" ht="20.100000000000001" customHeight="1">
      <c r="A458" s="209"/>
      <c r="B458" s="209"/>
      <c r="C458" s="209"/>
      <c r="D458" s="209"/>
      <c r="E458" s="209"/>
      <c r="F458" s="209"/>
      <c r="G458" s="209" t="s">
        <v>1519</v>
      </c>
      <c r="H458" s="209"/>
      <c r="I458" s="209"/>
      <c r="J458" s="64">
        <v>162.06030000000001</v>
      </c>
    </row>
    <row r="459" spans="1:10" ht="20.100000000000001" customHeight="1">
      <c r="A459" s="76" t="s">
        <v>663</v>
      </c>
      <c r="B459" s="80" t="s">
        <v>6</v>
      </c>
      <c r="C459" s="76" t="s">
        <v>7</v>
      </c>
      <c r="D459" s="76" t="s">
        <v>269</v>
      </c>
      <c r="E459" s="80" t="s">
        <v>671</v>
      </c>
      <c r="F459" s="208" t="s">
        <v>1520</v>
      </c>
      <c r="G459" s="208"/>
      <c r="H459" s="208"/>
      <c r="I459" s="208"/>
      <c r="J459" s="80">
        <v>0</v>
      </c>
    </row>
    <row r="460" spans="1:10" ht="24" customHeight="1">
      <c r="A460" s="78" t="s">
        <v>264</v>
      </c>
      <c r="B460" s="57" t="s">
        <v>1521</v>
      </c>
      <c r="C460" s="78" t="s">
        <v>749</v>
      </c>
      <c r="D460" s="78" t="s">
        <v>1522</v>
      </c>
      <c r="E460" s="59">
        <v>3</v>
      </c>
      <c r="F460" s="78"/>
      <c r="G460" s="78"/>
      <c r="H460" s="78"/>
      <c r="I460" s="83">
        <v>18.305299999999999</v>
      </c>
      <c r="J460" s="83">
        <v>54.91</v>
      </c>
    </row>
    <row r="461" spans="1:10" ht="20.100000000000001" customHeight="1">
      <c r="A461" s="209"/>
      <c r="B461" s="209"/>
      <c r="C461" s="209"/>
      <c r="D461" s="209"/>
      <c r="E461" s="209"/>
      <c r="F461" s="209"/>
      <c r="G461" s="209" t="s">
        <v>1523</v>
      </c>
      <c r="H461" s="209"/>
      <c r="I461" s="209"/>
      <c r="J461" s="64">
        <v>54.91</v>
      </c>
    </row>
    <row r="462" spans="1:10" ht="20.100000000000001" customHeight="1">
      <c r="A462" s="209"/>
      <c r="B462" s="209"/>
      <c r="C462" s="209"/>
      <c r="D462" s="209"/>
      <c r="E462" s="209"/>
      <c r="F462" s="209"/>
      <c r="G462" s="209" t="s">
        <v>1524</v>
      </c>
      <c r="H462" s="209"/>
      <c r="I462" s="209"/>
      <c r="J462" s="64">
        <v>0</v>
      </c>
    </row>
    <row r="463" spans="1:10" ht="20.100000000000001" customHeight="1">
      <c r="A463" s="209"/>
      <c r="B463" s="209"/>
      <c r="C463" s="209"/>
      <c r="D463" s="209"/>
      <c r="E463" s="209"/>
      <c r="F463" s="209"/>
      <c r="G463" s="209" t="s">
        <v>1525</v>
      </c>
      <c r="H463" s="209"/>
      <c r="I463" s="209"/>
      <c r="J463" s="64">
        <v>216.97030000000001</v>
      </c>
    </row>
    <row r="464" spans="1:10" ht="20.100000000000001" customHeight="1">
      <c r="A464" s="209"/>
      <c r="B464" s="209"/>
      <c r="C464" s="209"/>
      <c r="D464" s="209"/>
      <c r="E464" s="209"/>
      <c r="F464" s="209"/>
      <c r="G464" s="209" t="s">
        <v>1526</v>
      </c>
      <c r="H464" s="209"/>
      <c r="I464" s="209"/>
      <c r="J464" s="64">
        <v>0</v>
      </c>
    </row>
    <row r="465" spans="1:10" ht="20.100000000000001" customHeight="1">
      <c r="A465" s="209"/>
      <c r="B465" s="209"/>
      <c r="C465" s="209"/>
      <c r="D465" s="209"/>
      <c r="E465" s="209"/>
      <c r="F465" s="209"/>
      <c r="G465" s="209" t="s">
        <v>1527</v>
      </c>
      <c r="H465" s="209"/>
      <c r="I465" s="209"/>
      <c r="J465" s="64">
        <v>0</v>
      </c>
    </row>
    <row r="466" spans="1:10" ht="20.100000000000001" customHeight="1">
      <c r="A466" s="209"/>
      <c r="B466" s="209"/>
      <c r="C466" s="209"/>
      <c r="D466" s="209"/>
      <c r="E466" s="209"/>
      <c r="F466" s="209"/>
      <c r="G466" s="209" t="s">
        <v>1528</v>
      </c>
      <c r="H466" s="209"/>
      <c r="I466" s="209"/>
      <c r="J466" s="64">
        <v>20.173368750000002</v>
      </c>
    </row>
    <row r="467" spans="1:10" ht="20.100000000000001" customHeight="1">
      <c r="A467" s="209"/>
      <c r="B467" s="209"/>
      <c r="C467" s="209"/>
      <c r="D467" s="209"/>
      <c r="E467" s="209"/>
      <c r="F467" s="209"/>
      <c r="G467" s="209" t="s">
        <v>1529</v>
      </c>
      <c r="H467" s="209"/>
      <c r="I467" s="209"/>
      <c r="J467" s="64">
        <v>10.75</v>
      </c>
    </row>
    <row r="468" spans="1:10">
      <c r="A468" s="79"/>
      <c r="B468" s="79"/>
      <c r="C468" s="79"/>
      <c r="D468" s="79"/>
      <c r="E468" s="79"/>
      <c r="F468" s="61"/>
      <c r="G468" s="79"/>
      <c r="H468" s="204"/>
      <c r="I468" s="204"/>
      <c r="J468" s="61"/>
    </row>
    <row r="469" spans="1:10" ht="30" customHeight="1" thickBot="1">
      <c r="A469" s="66"/>
      <c r="B469" s="66"/>
      <c r="C469" s="66"/>
      <c r="D469" s="66"/>
      <c r="E469" s="66"/>
      <c r="F469" s="66"/>
      <c r="G469" s="66"/>
      <c r="H469" s="60"/>
      <c r="I469" s="66"/>
      <c r="J469" s="85"/>
    </row>
    <row r="470" spans="1:10" ht="0.95" customHeight="1" thickTop="1">
      <c r="A470" s="51"/>
      <c r="B470" s="51"/>
      <c r="C470" s="51"/>
      <c r="D470" s="51"/>
      <c r="E470" s="51"/>
      <c r="F470" s="51"/>
      <c r="G470" s="51"/>
      <c r="H470" s="51"/>
      <c r="I470" s="51"/>
      <c r="J470" s="51">
        <v>0</v>
      </c>
    </row>
    <row r="471" spans="1:10" ht="18" customHeight="1">
      <c r="A471" s="76" t="s">
        <v>755</v>
      </c>
      <c r="B471" s="80" t="s">
        <v>6</v>
      </c>
      <c r="C471" s="76" t="s">
        <v>7</v>
      </c>
      <c r="D471" s="76" t="s">
        <v>8</v>
      </c>
      <c r="E471" s="203" t="s">
        <v>262</v>
      </c>
      <c r="F471" s="203"/>
      <c r="G471" s="81" t="s">
        <v>9</v>
      </c>
      <c r="H471" s="80" t="s">
        <v>10</v>
      </c>
      <c r="I471" s="80" t="s">
        <v>11</v>
      </c>
      <c r="J471" s="80" t="s">
        <v>13</v>
      </c>
    </row>
    <row r="472" spans="1:10" ht="24" customHeight="1">
      <c r="A472" s="77" t="s">
        <v>263</v>
      </c>
      <c r="B472" s="48" t="s">
        <v>756</v>
      </c>
      <c r="C472" s="77" t="s">
        <v>23</v>
      </c>
      <c r="D472" s="77" t="s">
        <v>757</v>
      </c>
      <c r="E472" s="200" t="s">
        <v>1530</v>
      </c>
      <c r="F472" s="200"/>
      <c r="G472" s="47" t="s">
        <v>241</v>
      </c>
      <c r="H472" s="50">
        <v>1</v>
      </c>
      <c r="I472" s="49">
        <v>269.08</v>
      </c>
      <c r="J472" s="49">
        <v>269.08</v>
      </c>
    </row>
    <row r="473" spans="1:10" ht="24" customHeight="1">
      <c r="A473" s="78" t="s">
        <v>264</v>
      </c>
      <c r="B473" s="57" t="s">
        <v>1531</v>
      </c>
      <c r="C473" s="78" t="s">
        <v>23</v>
      </c>
      <c r="D473" s="78" t="s">
        <v>1532</v>
      </c>
      <c r="E473" s="201" t="s">
        <v>274</v>
      </c>
      <c r="F473" s="201"/>
      <c r="G473" s="56" t="s">
        <v>40</v>
      </c>
      <c r="H473" s="59">
        <v>1</v>
      </c>
      <c r="I473" s="58">
        <v>269.08</v>
      </c>
      <c r="J473" s="58">
        <v>269.08</v>
      </c>
    </row>
    <row r="474" spans="1:10">
      <c r="A474" s="79"/>
      <c r="B474" s="79"/>
      <c r="C474" s="79"/>
      <c r="D474" s="79"/>
      <c r="E474" s="79"/>
      <c r="F474" s="61"/>
      <c r="G474" s="79"/>
      <c r="H474" s="204"/>
      <c r="I474" s="204"/>
      <c r="J474" s="61"/>
    </row>
    <row r="475" spans="1:10" ht="30" customHeight="1" thickBot="1">
      <c r="A475" s="66"/>
      <c r="B475" s="66"/>
      <c r="C475" s="66"/>
      <c r="D475" s="66"/>
      <c r="E475" s="66"/>
      <c r="F475" s="66"/>
      <c r="G475" s="66"/>
      <c r="H475" s="60"/>
      <c r="I475" s="66"/>
      <c r="J475" s="85"/>
    </row>
    <row r="476" spans="1:10" ht="0.95" customHeight="1" thickTop="1">
      <c r="A476" s="51"/>
      <c r="B476" s="51"/>
      <c r="C476" s="51"/>
      <c r="D476" s="51"/>
      <c r="E476" s="51"/>
      <c r="F476" s="51"/>
      <c r="G476" s="51"/>
      <c r="H476" s="51"/>
      <c r="I476" s="51"/>
      <c r="J476" s="51">
        <v>0</v>
      </c>
    </row>
    <row r="477" spans="1:10" ht="24" customHeight="1">
      <c r="A477" s="75" t="s">
        <v>181</v>
      </c>
      <c r="B477" s="75"/>
      <c r="C477" s="75"/>
      <c r="D477" s="75" t="s">
        <v>122</v>
      </c>
      <c r="E477" s="75"/>
      <c r="F477" s="205"/>
      <c r="G477" s="205"/>
      <c r="H477" s="62"/>
      <c r="I477" s="75"/>
      <c r="J477" s="63">
        <v>0</v>
      </c>
    </row>
    <row r="478" spans="1:10" ht="18" customHeight="1">
      <c r="A478" s="76" t="s">
        <v>183</v>
      </c>
      <c r="B478" s="80" t="s">
        <v>6</v>
      </c>
      <c r="C478" s="76" t="s">
        <v>7</v>
      </c>
      <c r="D478" s="76" t="s">
        <v>8</v>
      </c>
      <c r="E478" s="203" t="s">
        <v>262</v>
      </c>
      <c r="F478" s="203"/>
      <c r="G478" s="81" t="s">
        <v>9</v>
      </c>
      <c r="H478" s="80" t="s">
        <v>10</v>
      </c>
      <c r="I478" s="80" t="s">
        <v>11</v>
      </c>
      <c r="J478" s="80" t="s">
        <v>13</v>
      </c>
    </row>
    <row r="479" spans="1:10" ht="24" customHeight="1">
      <c r="A479" s="77" t="s">
        <v>263</v>
      </c>
      <c r="B479" s="48" t="s">
        <v>758</v>
      </c>
      <c r="C479" s="77" t="s">
        <v>23</v>
      </c>
      <c r="D479" s="77" t="s">
        <v>759</v>
      </c>
      <c r="E479" s="200" t="s">
        <v>1533</v>
      </c>
      <c r="F479" s="200"/>
      <c r="G479" s="47" t="s">
        <v>20</v>
      </c>
      <c r="H479" s="50">
        <v>1</v>
      </c>
      <c r="I479" s="49">
        <v>3.33</v>
      </c>
      <c r="J479" s="49">
        <v>3.33</v>
      </c>
    </row>
    <row r="480" spans="1:10" ht="24" customHeight="1">
      <c r="A480" s="78" t="s">
        <v>264</v>
      </c>
      <c r="B480" s="57" t="s">
        <v>270</v>
      </c>
      <c r="C480" s="78" t="s">
        <v>23</v>
      </c>
      <c r="D480" s="78" t="s">
        <v>271</v>
      </c>
      <c r="E480" s="201" t="s">
        <v>269</v>
      </c>
      <c r="F480" s="201"/>
      <c r="G480" s="56" t="s">
        <v>224</v>
      </c>
      <c r="H480" s="59">
        <v>0.21089297023432554</v>
      </c>
      <c r="I480" s="58">
        <v>15.79</v>
      </c>
      <c r="J480" s="58">
        <v>3.33</v>
      </c>
    </row>
    <row r="481" spans="1:10">
      <c r="A481" s="79"/>
      <c r="B481" s="79"/>
      <c r="C481" s="79"/>
      <c r="D481" s="79"/>
      <c r="E481" s="79"/>
      <c r="F481" s="61"/>
      <c r="G481" s="79"/>
      <c r="H481" s="204"/>
      <c r="I481" s="204"/>
      <c r="J481" s="61"/>
    </row>
    <row r="482" spans="1:10" ht="30" customHeight="1" thickBot="1">
      <c r="A482" s="66"/>
      <c r="B482" s="66"/>
      <c r="C482" s="66"/>
      <c r="D482" s="66"/>
      <c r="E482" s="66"/>
      <c r="F482" s="66"/>
      <c r="G482" s="66"/>
      <c r="H482" s="60"/>
      <c r="I482" s="66"/>
      <c r="J482" s="85"/>
    </row>
    <row r="483" spans="1:10" ht="0.95" customHeight="1" thickTop="1">
      <c r="A483" s="51"/>
      <c r="B483" s="51"/>
      <c r="C483" s="51"/>
      <c r="D483" s="51"/>
      <c r="E483" s="51"/>
      <c r="F483" s="51"/>
      <c r="G483" s="51"/>
      <c r="H483" s="51"/>
      <c r="I483" s="51"/>
      <c r="J483" s="51">
        <v>0</v>
      </c>
    </row>
    <row r="484" spans="1:10" ht="18" customHeight="1">
      <c r="A484" s="76" t="s">
        <v>186</v>
      </c>
      <c r="B484" s="80" t="s">
        <v>6</v>
      </c>
      <c r="C484" s="76" t="s">
        <v>7</v>
      </c>
      <c r="D484" s="76" t="s">
        <v>8</v>
      </c>
      <c r="E484" s="203" t="s">
        <v>262</v>
      </c>
      <c r="F484" s="203"/>
      <c r="G484" s="81" t="s">
        <v>9</v>
      </c>
      <c r="H484" s="80" t="s">
        <v>10</v>
      </c>
      <c r="I484" s="80" t="s">
        <v>11</v>
      </c>
      <c r="J484" s="80" t="s">
        <v>13</v>
      </c>
    </row>
    <row r="485" spans="1:10" ht="26.1" customHeight="1">
      <c r="A485" s="77" t="s">
        <v>263</v>
      </c>
      <c r="B485" s="48" t="s">
        <v>760</v>
      </c>
      <c r="C485" s="77" t="s">
        <v>23</v>
      </c>
      <c r="D485" s="77" t="s">
        <v>761</v>
      </c>
      <c r="E485" s="200" t="s">
        <v>1533</v>
      </c>
      <c r="F485" s="200"/>
      <c r="G485" s="47" t="s">
        <v>20</v>
      </c>
      <c r="H485" s="50">
        <v>1</v>
      </c>
      <c r="I485" s="49">
        <v>0.7</v>
      </c>
      <c r="J485" s="49">
        <v>0.7</v>
      </c>
    </row>
    <row r="486" spans="1:10" ht="39" customHeight="1">
      <c r="A486" s="78" t="s">
        <v>264</v>
      </c>
      <c r="B486" s="57" t="s">
        <v>444</v>
      </c>
      <c r="C486" s="78" t="s">
        <v>23</v>
      </c>
      <c r="D486" s="78" t="s">
        <v>445</v>
      </c>
      <c r="E486" s="201" t="s">
        <v>383</v>
      </c>
      <c r="F486" s="201"/>
      <c r="G486" s="56" t="s">
        <v>224</v>
      </c>
      <c r="H486" s="59">
        <v>2E-3</v>
      </c>
      <c r="I486" s="58">
        <v>293.08</v>
      </c>
      <c r="J486" s="58">
        <v>0.57999999999999996</v>
      </c>
    </row>
    <row r="487" spans="1:10" ht="24" customHeight="1">
      <c r="A487" s="78" t="s">
        <v>264</v>
      </c>
      <c r="B487" s="57" t="s">
        <v>270</v>
      </c>
      <c r="C487" s="78" t="s">
        <v>23</v>
      </c>
      <c r="D487" s="78" t="s">
        <v>271</v>
      </c>
      <c r="E487" s="201" t="s">
        <v>269</v>
      </c>
      <c r="F487" s="201"/>
      <c r="G487" s="56" t="s">
        <v>224</v>
      </c>
      <c r="H487" s="59">
        <v>7.5997466751108302E-3</v>
      </c>
      <c r="I487" s="58">
        <v>15.79</v>
      </c>
      <c r="J487" s="58">
        <v>0.12</v>
      </c>
    </row>
    <row r="488" spans="1:10">
      <c r="A488" s="79"/>
      <c r="B488" s="79"/>
      <c r="C488" s="79"/>
      <c r="D488" s="79"/>
      <c r="E488" s="79"/>
      <c r="F488" s="61"/>
      <c r="G488" s="79"/>
      <c r="H488" s="204"/>
      <c r="I488" s="204"/>
      <c r="J488" s="61"/>
    </row>
    <row r="489" spans="1:10" ht="30" customHeight="1" thickBot="1">
      <c r="A489" s="66"/>
      <c r="B489" s="66"/>
      <c r="C489" s="66"/>
      <c r="D489" s="66"/>
      <c r="E489" s="66"/>
      <c r="F489" s="66"/>
      <c r="G489" s="66"/>
      <c r="H489" s="60"/>
      <c r="I489" s="66"/>
      <c r="J489" s="85"/>
    </row>
    <row r="490" spans="1:10" ht="0.95" customHeight="1" thickTop="1">
      <c r="A490" s="51"/>
      <c r="B490" s="51"/>
      <c r="C490" s="51"/>
      <c r="D490" s="51"/>
      <c r="E490" s="51"/>
      <c r="F490" s="51"/>
      <c r="G490" s="51"/>
      <c r="H490" s="51"/>
      <c r="I490" s="51"/>
      <c r="J490" s="51">
        <v>0</v>
      </c>
    </row>
    <row r="491" spans="1:10" ht="18" customHeight="1">
      <c r="A491" s="76" t="s">
        <v>188</v>
      </c>
      <c r="B491" s="80" t="s">
        <v>6</v>
      </c>
      <c r="C491" s="76" t="s">
        <v>7</v>
      </c>
      <c r="D491" s="76" t="s">
        <v>8</v>
      </c>
      <c r="E491" s="203" t="s">
        <v>262</v>
      </c>
      <c r="F491" s="203"/>
      <c r="G491" s="81" t="s">
        <v>9</v>
      </c>
      <c r="H491" s="80" t="s">
        <v>10</v>
      </c>
      <c r="I491" s="80" t="s">
        <v>11</v>
      </c>
      <c r="J491" s="80" t="s">
        <v>13</v>
      </c>
    </row>
    <row r="492" spans="1:10" ht="24" customHeight="1">
      <c r="A492" s="77" t="s">
        <v>263</v>
      </c>
      <c r="B492" s="48" t="s">
        <v>762</v>
      </c>
      <c r="C492" s="77" t="s">
        <v>23</v>
      </c>
      <c r="D492" s="77" t="s">
        <v>763</v>
      </c>
      <c r="E492" s="200" t="s">
        <v>1533</v>
      </c>
      <c r="F492" s="200"/>
      <c r="G492" s="47" t="s">
        <v>20</v>
      </c>
      <c r="H492" s="50">
        <v>1</v>
      </c>
      <c r="I492" s="49">
        <v>0.38</v>
      </c>
      <c r="J492" s="49">
        <v>0.38</v>
      </c>
    </row>
    <row r="493" spans="1:10" ht="24" customHeight="1">
      <c r="A493" s="78" t="s">
        <v>264</v>
      </c>
      <c r="B493" s="57" t="s">
        <v>270</v>
      </c>
      <c r="C493" s="78" t="s">
        <v>23</v>
      </c>
      <c r="D493" s="78" t="s">
        <v>271</v>
      </c>
      <c r="E493" s="201" t="s">
        <v>269</v>
      </c>
      <c r="F493" s="201"/>
      <c r="G493" s="56" t="s">
        <v>224</v>
      </c>
      <c r="H493" s="59">
        <v>7.5997466751108302E-3</v>
      </c>
      <c r="I493" s="58">
        <v>15.79</v>
      </c>
      <c r="J493" s="58">
        <v>0.12</v>
      </c>
    </row>
    <row r="494" spans="1:10" ht="24" customHeight="1">
      <c r="A494" s="78" t="s">
        <v>264</v>
      </c>
      <c r="B494" s="57" t="s">
        <v>1534</v>
      </c>
      <c r="C494" s="78" t="s">
        <v>23</v>
      </c>
      <c r="D494" s="78" t="s">
        <v>1535</v>
      </c>
      <c r="E494" s="201" t="s">
        <v>383</v>
      </c>
      <c r="F494" s="201"/>
      <c r="G494" s="56" t="s">
        <v>224</v>
      </c>
      <c r="H494" s="59">
        <v>0.01</v>
      </c>
      <c r="I494" s="58">
        <v>26.56</v>
      </c>
      <c r="J494" s="58">
        <v>0.26</v>
      </c>
    </row>
    <row r="495" spans="1:10">
      <c r="A495" s="79"/>
      <c r="B495" s="79"/>
      <c r="C495" s="79"/>
      <c r="D495" s="79"/>
      <c r="E495" s="79"/>
      <c r="F495" s="61"/>
      <c r="G495" s="79"/>
      <c r="H495" s="204"/>
      <c r="I495" s="204"/>
      <c r="J495" s="61"/>
    </row>
    <row r="496" spans="1:10" ht="30" customHeight="1" thickBot="1">
      <c r="A496" s="66"/>
      <c r="B496" s="66"/>
      <c r="C496" s="66"/>
      <c r="D496" s="66"/>
      <c r="E496" s="66"/>
      <c r="F496" s="66"/>
      <c r="G496" s="66"/>
      <c r="H496" s="60"/>
      <c r="I496" s="66"/>
      <c r="J496" s="85"/>
    </row>
    <row r="497" spans="1:10" ht="0.95" customHeight="1" thickTop="1">
      <c r="A497" s="51"/>
      <c r="B497" s="51"/>
      <c r="C497" s="51"/>
      <c r="D497" s="51"/>
      <c r="E497" s="51"/>
      <c r="F497" s="51"/>
      <c r="G497" s="51"/>
      <c r="H497" s="51"/>
      <c r="I497" s="51"/>
      <c r="J497" s="51">
        <v>0</v>
      </c>
    </row>
    <row r="498" spans="1:10" ht="18" customHeight="1">
      <c r="A498" s="76" t="s">
        <v>190</v>
      </c>
      <c r="B498" s="80" t="s">
        <v>6</v>
      </c>
      <c r="C498" s="76" t="s">
        <v>7</v>
      </c>
      <c r="D498" s="76" t="s">
        <v>8</v>
      </c>
      <c r="E498" s="203" t="s">
        <v>262</v>
      </c>
      <c r="F498" s="203"/>
      <c r="G498" s="81" t="s">
        <v>9</v>
      </c>
      <c r="H498" s="80" t="s">
        <v>10</v>
      </c>
      <c r="I498" s="80" t="s">
        <v>11</v>
      </c>
      <c r="J498" s="80" t="s">
        <v>13</v>
      </c>
    </row>
    <row r="499" spans="1:10" ht="24" customHeight="1">
      <c r="A499" s="77" t="s">
        <v>263</v>
      </c>
      <c r="B499" s="48" t="s">
        <v>764</v>
      </c>
      <c r="C499" s="77" t="s">
        <v>23</v>
      </c>
      <c r="D499" s="77" t="s">
        <v>765</v>
      </c>
      <c r="E499" s="200" t="s">
        <v>1536</v>
      </c>
      <c r="F499" s="200"/>
      <c r="G499" s="47" t="s">
        <v>114</v>
      </c>
      <c r="H499" s="50">
        <v>1</v>
      </c>
      <c r="I499" s="49">
        <v>5.03</v>
      </c>
      <c r="J499" s="49">
        <v>5.03</v>
      </c>
    </row>
    <row r="500" spans="1:10" ht="24" customHeight="1">
      <c r="A500" s="78" t="s">
        <v>264</v>
      </c>
      <c r="B500" s="57" t="s">
        <v>270</v>
      </c>
      <c r="C500" s="78" t="s">
        <v>23</v>
      </c>
      <c r="D500" s="78" t="s">
        <v>271</v>
      </c>
      <c r="E500" s="201" t="s">
        <v>269</v>
      </c>
      <c r="F500" s="201"/>
      <c r="G500" s="56" t="s">
        <v>224</v>
      </c>
      <c r="H500" s="59">
        <v>3.1665611146295012E-3</v>
      </c>
      <c r="I500" s="58">
        <v>15.79</v>
      </c>
      <c r="J500" s="58">
        <v>0.04</v>
      </c>
    </row>
    <row r="501" spans="1:10" ht="39" customHeight="1">
      <c r="A501" s="78" t="s">
        <v>264</v>
      </c>
      <c r="B501" s="57" t="s">
        <v>444</v>
      </c>
      <c r="C501" s="78" t="s">
        <v>23</v>
      </c>
      <c r="D501" s="78" t="s">
        <v>445</v>
      </c>
      <c r="E501" s="201" t="s">
        <v>383</v>
      </c>
      <c r="F501" s="201"/>
      <c r="G501" s="56" t="s">
        <v>224</v>
      </c>
      <c r="H501" s="59">
        <v>1.7049999999999999E-2</v>
      </c>
      <c r="I501" s="58">
        <v>293.08</v>
      </c>
      <c r="J501" s="58">
        <v>4.99</v>
      </c>
    </row>
    <row r="502" spans="1:10">
      <c r="A502" s="79"/>
      <c r="B502" s="79"/>
      <c r="C502" s="79"/>
      <c r="D502" s="79"/>
      <c r="E502" s="79"/>
      <c r="F502" s="61"/>
      <c r="G502" s="79"/>
      <c r="H502" s="204"/>
      <c r="I502" s="204"/>
      <c r="J502" s="61"/>
    </row>
    <row r="503" spans="1:10" ht="30" customHeight="1" thickBot="1">
      <c r="A503" s="66"/>
      <c r="B503" s="66"/>
      <c r="C503" s="66"/>
      <c r="D503" s="66"/>
      <c r="E503" s="66"/>
      <c r="F503" s="66"/>
      <c r="G503" s="66"/>
      <c r="H503" s="60"/>
      <c r="I503" s="66"/>
      <c r="J503" s="85"/>
    </row>
    <row r="504" spans="1:10" ht="0.95" customHeight="1" thickTop="1">
      <c r="A504" s="51"/>
      <c r="B504" s="51"/>
      <c r="C504" s="51"/>
      <c r="D504" s="51"/>
      <c r="E504" s="51"/>
      <c r="F504" s="51"/>
      <c r="G504" s="51"/>
      <c r="H504" s="51"/>
      <c r="I504" s="51"/>
      <c r="J504" s="51">
        <v>0</v>
      </c>
    </row>
    <row r="505" spans="1:10" ht="18" customHeight="1">
      <c r="A505" s="76" t="s">
        <v>191</v>
      </c>
      <c r="B505" s="80" t="s">
        <v>6</v>
      </c>
      <c r="C505" s="76" t="s">
        <v>7</v>
      </c>
      <c r="D505" s="76" t="s">
        <v>8</v>
      </c>
      <c r="E505" s="203" t="s">
        <v>262</v>
      </c>
      <c r="F505" s="203"/>
      <c r="G505" s="81" t="s">
        <v>9</v>
      </c>
      <c r="H505" s="80" t="s">
        <v>10</v>
      </c>
      <c r="I505" s="80" t="s">
        <v>11</v>
      </c>
      <c r="J505" s="80" t="s">
        <v>13</v>
      </c>
    </row>
    <row r="506" spans="1:10" ht="24" customHeight="1">
      <c r="A506" s="77" t="s">
        <v>263</v>
      </c>
      <c r="B506" s="48" t="s">
        <v>766</v>
      </c>
      <c r="C506" s="77" t="s">
        <v>23</v>
      </c>
      <c r="D506" s="77" t="s">
        <v>767</v>
      </c>
      <c r="E506" s="200" t="s">
        <v>1536</v>
      </c>
      <c r="F506" s="200"/>
      <c r="G506" s="47" t="s">
        <v>114</v>
      </c>
      <c r="H506" s="50">
        <v>1</v>
      </c>
      <c r="I506" s="49">
        <v>7.29</v>
      </c>
      <c r="J506" s="49">
        <v>7.29</v>
      </c>
    </row>
    <row r="507" spans="1:10" ht="24" customHeight="1">
      <c r="A507" s="78" t="s">
        <v>264</v>
      </c>
      <c r="B507" s="57" t="s">
        <v>270</v>
      </c>
      <c r="C507" s="78" t="s">
        <v>23</v>
      </c>
      <c r="D507" s="78" t="s">
        <v>271</v>
      </c>
      <c r="E507" s="201" t="s">
        <v>269</v>
      </c>
      <c r="F507" s="201"/>
      <c r="G507" s="56" t="s">
        <v>224</v>
      </c>
      <c r="H507" s="59">
        <v>1.6466117796073453E-2</v>
      </c>
      <c r="I507" s="58">
        <v>15.79</v>
      </c>
      <c r="J507" s="58">
        <v>0.26</v>
      </c>
    </row>
    <row r="508" spans="1:10" ht="39" customHeight="1">
      <c r="A508" s="78" t="s">
        <v>264</v>
      </c>
      <c r="B508" s="57" t="s">
        <v>444</v>
      </c>
      <c r="C508" s="78" t="s">
        <v>23</v>
      </c>
      <c r="D508" s="78" t="s">
        <v>445</v>
      </c>
      <c r="E508" s="201" t="s">
        <v>383</v>
      </c>
      <c r="F508" s="201"/>
      <c r="G508" s="56" t="s">
        <v>224</v>
      </c>
      <c r="H508" s="59">
        <v>2.4E-2</v>
      </c>
      <c r="I508" s="58">
        <v>293.08</v>
      </c>
      <c r="J508" s="58">
        <v>7.03</v>
      </c>
    </row>
    <row r="509" spans="1:10">
      <c r="A509" s="79"/>
      <c r="B509" s="79"/>
      <c r="C509" s="79"/>
      <c r="D509" s="79"/>
      <c r="E509" s="79"/>
      <c r="F509" s="61"/>
      <c r="G509" s="79"/>
      <c r="H509" s="204"/>
      <c r="I509" s="204"/>
      <c r="J509" s="61"/>
    </row>
    <row r="510" spans="1:10" ht="30" customHeight="1" thickBot="1">
      <c r="A510" s="66"/>
      <c r="B510" s="66"/>
      <c r="C510" s="66"/>
      <c r="D510" s="66"/>
      <c r="E510" s="66"/>
      <c r="F510" s="66"/>
      <c r="G510" s="66"/>
      <c r="H510" s="60"/>
      <c r="I510" s="66"/>
      <c r="J510" s="85"/>
    </row>
    <row r="511" spans="1:10" ht="0.95" customHeight="1" thickTop="1">
      <c r="A511" s="51"/>
      <c r="B511" s="51"/>
      <c r="C511" s="51"/>
      <c r="D511" s="51"/>
      <c r="E511" s="51"/>
      <c r="F511" s="51"/>
      <c r="G511" s="51"/>
      <c r="H511" s="51"/>
      <c r="I511" s="51"/>
      <c r="J511" s="51">
        <v>0</v>
      </c>
    </row>
    <row r="512" spans="1:10" ht="18" customHeight="1">
      <c r="A512" s="76" t="s">
        <v>192</v>
      </c>
      <c r="B512" s="80" t="s">
        <v>6</v>
      </c>
      <c r="C512" s="76" t="s">
        <v>7</v>
      </c>
      <c r="D512" s="76" t="s">
        <v>8</v>
      </c>
      <c r="E512" s="203" t="s">
        <v>262</v>
      </c>
      <c r="F512" s="203"/>
      <c r="G512" s="81" t="s">
        <v>9</v>
      </c>
      <c r="H512" s="80" t="s">
        <v>10</v>
      </c>
      <c r="I512" s="80" t="s">
        <v>11</v>
      </c>
      <c r="J512" s="80" t="s">
        <v>13</v>
      </c>
    </row>
    <row r="513" spans="1:10" ht="24" customHeight="1">
      <c r="A513" s="77" t="s">
        <v>263</v>
      </c>
      <c r="B513" s="48" t="s">
        <v>124</v>
      </c>
      <c r="C513" s="77" t="s">
        <v>23</v>
      </c>
      <c r="D513" s="77" t="s">
        <v>125</v>
      </c>
      <c r="E513" s="200" t="s">
        <v>441</v>
      </c>
      <c r="F513" s="200"/>
      <c r="G513" s="47" t="s">
        <v>114</v>
      </c>
      <c r="H513" s="50">
        <v>1</v>
      </c>
      <c r="I513" s="49">
        <v>6.68</v>
      </c>
      <c r="J513" s="49">
        <v>6.68</v>
      </c>
    </row>
    <row r="514" spans="1:10" ht="24" customHeight="1">
      <c r="A514" s="78" t="s">
        <v>264</v>
      </c>
      <c r="B514" s="57" t="s">
        <v>270</v>
      </c>
      <c r="C514" s="78" t="s">
        <v>23</v>
      </c>
      <c r="D514" s="78" t="s">
        <v>271</v>
      </c>
      <c r="E514" s="201" t="s">
        <v>269</v>
      </c>
      <c r="F514" s="201"/>
      <c r="G514" s="56" t="s">
        <v>224</v>
      </c>
      <c r="H514" s="59">
        <v>3.7998733375554463E-3</v>
      </c>
      <c r="I514" s="58">
        <v>15.79</v>
      </c>
      <c r="J514" s="58">
        <v>0.06</v>
      </c>
    </row>
    <row r="515" spans="1:10" ht="26.1" customHeight="1">
      <c r="A515" s="78" t="s">
        <v>264</v>
      </c>
      <c r="B515" s="57" t="s">
        <v>437</v>
      </c>
      <c r="C515" s="78" t="s">
        <v>23</v>
      </c>
      <c r="D515" s="78" t="s">
        <v>438</v>
      </c>
      <c r="E515" s="201" t="s">
        <v>383</v>
      </c>
      <c r="F515" s="201"/>
      <c r="G515" s="56" t="s">
        <v>224</v>
      </c>
      <c r="H515" s="59">
        <v>1.2500000000000001E-2</v>
      </c>
      <c r="I515" s="58">
        <v>223.15</v>
      </c>
      <c r="J515" s="58">
        <v>2.78</v>
      </c>
    </row>
    <row r="516" spans="1:10" ht="26.1" customHeight="1">
      <c r="A516" s="78" t="s">
        <v>264</v>
      </c>
      <c r="B516" s="57" t="s">
        <v>442</v>
      </c>
      <c r="C516" s="78" t="s">
        <v>23</v>
      </c>
      <c r="D516" s="78" t="s">
        <v>443</v>
      </c>
      <c r="E516" s="201" t="s">
        <v>383</v>
      </c>
      <c r="F516" s="201"/>
      <c r="G516" s="56" t="s">
        <v>224</v>
      </c>
      <c r="H516" s="59">
        <v>4.0000000000000002E-4</v>
      </c>
      <c r="I516" s="58">
        <v>84.48</v>
      </c>
      <c r="J516" s="58">
        <v>0.03</v>
      </c>
    </row>
    <row r="517" spans="1:10" ht="39" customHeight="1">
      <c r="A517" s="78" t="s">
        <v>264</v>
      </c>
      <c r="B517" s="57" t="s">
        <v>444</v>
      </c>
      <c r="C517" s="78" t="s">
        <v>23</v>
      </c>
      <c r="D517" s="78" t="s">
        <v>445</v>
      </c>
      <c r="E517" s="201" t="s">
        <v>383</v>
      </c>
      <c r="F517" s="201"/>
      <c r="G517" s="56" t="s">
        <v>224</v>
      </c>
      <c r="H517" s="59">
        <v>1.2999999999999999E-2</v>
      </c>
      <c r="I517" s="58">
        <v>293.08</v>
      </c>
      <c r="J517" s="58">
        <v>3.81</v>
      </c>
    </row>
    <row r="518" spans="1:10">
      <c r="A518" s="79"/>
      <c r="B518" s="79"/>
      <c r="C518" s="79"/>
      <c r="D518" s="79"/>
      <c r="E518" s="79"/>
      <c r="F518" s="61"/>
      <c r="G518" s="79"/>
      <c r="H518" s="204"/>
      <c r="I518" s="204"/>
      <c r="J518" s="61"/>
    </row>
    <row r="519" spans="1:10" ht="30" customHeight="1" thickBot="1">
      <c r="A519" s="66"/>
      <c r="B519" s="66"/>
      <c r="C519" s="66"/>
      <c r="D519" s="66"/>
      <c r="E519" s="66"/>
      <c r="F519" s="66"/>
      <c r="G519" s="66"/>
      <c r="H519" s="60"/>
      <c r="I519" s="66"/>
      <c r="J519" s="85"/>
    </row>
    <row r="520" spans="1:10" ht="0.95" customHeight="1" thickTop="1">
      <c r="A520" s="51"/>
      <c r="B520" s="51"/>
      <c r="C520" s="51"/>
      <c r="D520" s="51"/>
      <c r="E520" s="51"/>
      <c r="F520" s="51"/>
      <c r="G520" s="51"/>
      <c r="H520" s="51"/>
      <c r="I520" s="51"/>
      <c r="J520" s="51">
        <v>0</v>
      </c>
    </row>
    <row r="521" spans="1:10" ht="18" customHeight="1">
      <c r="A521" s="76" t="s">
        <v>195</v>
      </c>
      <c r="B521" s="80" t="s">
        <v>6</v>
      </c>
      <c r="C521" s="76" t="s">
        <v>7</v>
      </c>
      <c r="D521" s="76" t="s">
        <v>8</v>
      </c>
      <c r="E521" s="203" t="s">
        <v>262</v>
      </c>
      <c r="F521" s="203"/>
      <c r="G521" s="81" t="s">
        <v>9</v>
      </c>
      <c r="H521" s="80" t="s">
        <v>10</v>
      </c>
      <c r="I521" s="80" t="s">
        <v>11</v>
      </c>
      <c r="J521" s="80" t="s">
        <v>13</v>
      </c>
    </row>
    <row r="522" spans="1:10" ht="24" customHeight="1">
      <c r="A522" s="77" t="s">
        <v>263</v>
      </c>
      <c r="B522" s="48" t="s">
        <v>126</v>
      </c>
      <c r="C522" s="77" t="s">
        <v>23</v>
      </c>
      <c r="D522" s="77" t="s">
        <v>127</v>
      </c>
      <c r="E522" s="200" t="s">
        <v>441</v>
      </c>
      <c r="F522" s="200"/>
      <c r="G522" s="47" t="s">
        <v>114</v>
      </c>
      <c r="H522" s="50">
        <v>1</v>
      </c>
      <c r="I522" s="49">
        <v>8.879999999999999</v>
      </c>
      <c r="J522" s="49">
        <v>8.8800000000000008</v>
      </c>
    </row>
    <row r="523" spans="1:10" ht="24" customHeight="1">
      <c r="A523" s="78" t="s">
        <v>264</v>
      </c>
      <c r="B523" s="57" t="s">
        <v>270</v>
      </c>
      <c r="C523" s="78" t="s">
        <v>23</v>
      </c>
      <c r="D523" s="78" t="s">
        <v>271</v>
      </c>
      <c r="E523" s="201" t="s">
        <v>269</v>
      </c>
      <c r="F523" s="201"/>
      <c r="G523" s="56" t="s">
        <v>224</v>
      </c>
      <c r="H523" s="59">
        <v>5.0664977834072806E-3</v>
      </c>
      <c r="I523" s="58">
        <v>15.79</v>
      </c>
      <c r="J523" s="58">
        <v>0.08</v>
      </c>
    </row>
    <row r="524" spans="1:10" ht="26.1" customHeight="1">
      <c r="A524" s="78" t="s">
        <v>264</v>
      </c>
      <c r="B524" s="57" t="s">
        <v>437</v>
      </c>
      <c r="C524" s="78" t="s">
        <v>23</v>
      </c>
      <c r="D524" s="78" t="s">
        <v>438</v>
      </c>
      <c r="E524" s="201" t="s">
        <v>383</v>
      </c>
      <c r="F524" s="201"/>
      <c r="G524" s="56" t="s">
        <v>224</v>
      </c>
      <c r="H524" s="59">
        <v>1.2E-2</v>
      </c>
      <c r="I524" s="58">
        <v>223.15</v>
      </c>
      <c r="J524" s="58">
        <v>2.67</v>
      </c>
    </row>
    <row r="525" spans="1:10" ht="26.1" customHeight="1">
      <c r="A525" s="78" t="s">
        <v>264</v>
      </c>
      <c r="B525" s="57" t="s">
        <v>442</v>
      </c>
      <c r="C525" s="78" t="s">
        <v>23</v>
      </c>
      <c r="D525" s="78" t="s">
        <v>443</v>
      </c>
      <c r="E525" s="201" t="s">
        <v>383</v>
      </c>
      <c r="F525" s="201"/>
      <c r="G525" s="56" t="s">
        <v>224</v>
      </c>
      <c r="H525" s="59">
        <v>6.0000000000000001E-3</v>
      </c>
      <c r="I525" s="58">
        <v>84.48</v>
      </c>
      <c r="J525" s="58">
        <v>0.5</v>
      </c>
    </row>
    <row r="526" spans="1:10" ht="39" customHeight="1">
      <c r="A526" s="78" t="s">
        <v>264</v>
      </c>
      <c r="B526" s="57" t="s">
        <v>444</v>
      </c>
      <c r="C526" s="78" t="s">
        <v>23</v>
      </c>
      <c r="D526" s="78" t="s">
        <v>445</v>
      </c>
      <c r="E526" s="201" t="s">
        <v>383</v>
      </c>
      <c r="F526" s="201"/>
      <c r="G526" s="56" t="s">
        <v>224</v>
      </c>
      <c r="H526" s="59">
        <v>1.9230000000000001E-2</v>
      </c>
      <c r="I526" s="58">
        <v>293.08</v>
      </c>
      <c r="J526" s="58">
        <v>5.63</v>
      </c>
    </row>
    <row r="527" spans="1:10">
      <c r="A527" s="79"/>
      <c r="B527" s="79"/>
      <c r="C527" s="79"/>
      <c r="D527" s="79"/>
      <c r="E527" s="79"/>
      <c r="F527" s="61"/>
      <c r="G527" s="79"/>
      <c r="H527" s="204"/>
      <c r="I527" s="204"/>
      <c r="J527" s="61"/>
    </row>
    <row r="528" spans="1:10" ht="30" customHeight="1" thickBot="1">
      <c r="A528" s="66"/>
      <c r="B528" s="66"/>
      <c r="C528" s="66"/>
      <c r="D528" s="66"/>
      <c r="E528" s="66"/>
      <c r="F528" s="66"/>
      <c r="G528" s="66"/>
      <c r="H528" s="60"/>
      <c r="I528" s="66"/>
      <c r="J528" s="85"/>
    </row>
    <row r="529" spans="1:10" ht="0.95" customHeight="1" thickTop="1">
      <c r="A529" s="51"/>
      <c r="B529" s="51"/>
      <c r="C529" s="51"/>
      <c r="D529" s="51"/>
      <c r="E529" s="51"/>
      <c r="F529" s="51"/>
      <c r="G529" s="51"/>
      <c r="H529" s="51"/>
      <c r="I529" s="51"/>
      <c r="J529" s="51">
        <v>0</v>
      </c>
    </row>
    <row r="530" spans="1:10" ht="18" customHeight="1">
      <c r="A530" s="76" t="s">
        <v>196</v>
      </c>
      <c r="B530" s="80" t="s">
        <v>6</v>
      </c>
      <c r="C530" s="76" t="s">
        <v>7</v>
      </c>
      <c r="D530" s="76" t="s">
        <v>8</v>
      </c>
      <c r="E530" s="203" t="s">
        <v>262</v>
      </c>
      <c r="F530" s="203"/>
      <c r="G530" s="81" t="s">
        <v>9</v>
      </c>
      <c r="H530" s="80" t="s">
        <v>10</v>
      </c>
      <c r="I530" s="80" t="s">
        <v>11</v>
      </c>
      <c r="J530" s="80" t="s">
        <v>13</v>
      </c>
    </row>
    <row r="531" spans="1:10" ht="24" customHeight="1">
      <c r="A531" s="77" t="s">
        <v>263</v>
      </c>
      <c r="B531" s="48" t="s">
        <v>768</v>
      </c>
      <c r="C531" s="77" t="s">
        <v>23</v>
      </c>
      <c r="D531" s="77" t="s">
        <v>769</v>
      </c>
      <c r="E531" s="200" t="s">
        <v>1537</v>
      </c>
      <c r="F531" s="200"/>
      <c r="G531" s="47" t="s">
        <v>114</v>
      </c>
      <c r="H531" s="50">
        <v>1</v>
      </c>
      <c r="I531" s="49">
        <v>286.30999999999995</v>
      </c>
      <c r="J531" s="49">
        <v>286.31</v>
      </c>
    </row>
    <row r="532" spans="1:10" ht="24" customHeight="1">
      <c r="A532" s="78" t="s">
        <v>264</v>
      </c>
      <c r="B532" s="57" t="s">
        <v>270</v>
      </c>
      <c r="C532" s="78" t="s">
        <v>23</v>
      </c>
      <c r="D532" s="78" t="s">
        <v>271</v>
      </c>
      <c r="E532" s="201" t="s">
        <v>269</v>
      </c>
      <c r="F532" s="201"/>
      <c r="G532" s="56" t="s">
        <v>224</v>
      </c>
      <c r="H532" s="59">
        <v>7.1766941101963271</v>
      </c>
      <c r="I532" s="58">
        <v>15.79</v>
      </c>
      <c r="J532" s="58">
        <v>113.32</v>
      </c>
    </row>
    <row r="533" spans="1:10" ht="39" customHeight="1">
      <c r="A533" s="78" t="s">
        <v>264</v>
      </c>
      <c r="B533" s="57" t="s">
        <v>386</v>
      </c>
      <c r="C533" s="78" t="s">
        <v>23</v>
      </c>
      <c r="D533" s="78" t="s">
        <v>387</v>
      </c>
      <c r="E533" s="201" t="s">
        <v>383</v>
      </c>
      <c r="F533" s="201"/>
      <c r="G533" s="56" t="s">
        <v>224</v>
      </c>
      <c r="H533" s="59">
        <v>7.6</v>
      </c>
      <c r="I533" s="58">
        <v>3.24</v>
      </c>
      <c r="J533" s="58">
        <v>24.62</v>
      </c>
    </row>
    <row r="534" spans="1:10" ht="24" customHeight="1">
      <c r="A534" s="78" t="s">
        <v>264</v>
      </c>
      <c r="B534" s="57" t="s">
        <v>388</v>
      </c>
      <c r="C534" s="78" t="s">
        <v>23</v>
      </c>
      <c r="D534" s="78" t="s">
        <v>389</v>
      </c>
      <c r="E534" s="201" t="s">
        <v>269</v>
      </c>
      <c r="F534" s="201"/>
      <c r="G534" s="56" t="s">
        <v>224</v>
      </c>
      <c r="H534" s="59">
        <v>7.35</v>
      </c>
      <c r="I534" s="58">
        <v>19.809999999999999</v>
      </c>
      <c r="J534" s="58">
        <v>145.6</v>
      </c>
    </row>
    <row r="535" spans="1:10" ht="26.1" customHeight="1">
      <c r="A535" s="78" t="s">
        <v>264</v>
      </c>
      <c r="B535" s="57" t="s">
        <v>390</v>
      </c>
      <c r="C535" s="78" t="s">
        <v>23</v>
      </c>
      <c r="D535" s="78" t="s">
        <v>391</v>
      </c>
      <c r="E535" s="201" t="s">
        <v>274</v>
      </c>
      <c r="F535" s="201"/>
      <c r="G535" s="56" t="s">
        <v>392</v>
      </c>
      <c r="H535" s="59">
        <v>3.19</v>
      </c>
      <c r="I535" s="58">
        <v>0.87</v>
      </c>
      <c r="J535" s="58">
        <v>2.77</v>
      </c>
    </row>
    <row r="536" spans="1:10">
      <c r="A536" s="79"/>
      <c r="B536" s="79"/>
      <c r="C536" s="79"/>
      <c r="D536" s="79"/>
      <c r="E536" s="79"/>
      <c r="F536" s="61"/>
      <c r="G536" s="79"/>
      <c r="H536" s="204"/>
      <c r="I536" s="204"/>
      <c r="J536" s="61"/>
    </row>
    <row r="537" spans="1:10" ht="30" customHeight="1" thickBot="1">
      <c r="A537" s="66"/>
      <c r="B537" s="66"/>
      <c r="C537" s="66"/>
      <c r="D537" s="66"/>
      <c r="E537" s="66"/>
      <c r="F537" s="66"/>
      <c r="G537" s="66"/>
      <c r="H537" s="60"/>
      <c r="I537" s="66"/>
      <c r="J537" s="85"/>
    </row>
    <row r="538" spans="1:10" ht="0.95" customHeight="1" thickTop="1">
      <c r="A538" s="51"/>
      <c r="B538" s="51"/>
      <c r="C538" s="51"/>
      <c r="D538" s="51"/>
      <c r="E538" s="51"/>
      <c r="F538" s="51"/>
      <c r="G538" s="51"/>
      <c r="H538" s="51"/>
      <c r="I538" s="51"/>
      <c r="J538" s="51">
        <v>0</v>
      </c>
    </row>
    <row r="539" spans="1:10" ht="18" customHeight="1">
      <c r="A539" s="76" t="s">
        <v>197</v>
      </c>
      <c r="B539" s="80" t="s">
        <v>6</v>
      </c>
      <c r="C539" s="76" t="s">
        <v>7</v>
      </c>
      <c r="D539" s="76" t="s">
        <v>8</v>
      </c>
      <c r="E539" s="203" t="s">
        <v>262</v>
      </c>
      <c r="F539" s="203"/>
      <c r="G539" s="81" t="s">
        <v>9</v>
      </c>
      <c r="H539" s="80" t="s">
        <v>10</v>
      </c>
      <c r="I539" s="80" t="s">
        <v>11</v>
      </c>
      <c r="J539" s="80" t="s">
        <v>13</v>
      </c>
    </row>
    <row r="540" spans="1:10" ht="24" customHeight="1">
      <c r="A540" s="77" t="s">
        <v>263</v>
      </c>
      <c r="B540" s="48" t="s">
        <v>770</v>
      </c>
      <c r="C540" s="77" t="s">
        <v>23</v>
      </c>
      <c r="D540" s="77" t="s">
        <v>771</v>
      </c>
      <c r="E540" s="200" t="s">
        <v>1538</v>
      </c>
      <c r="F540" s="200"/>
      <c r="G540" s="47" t="s">
        <v>114</v>
      </c>
      <c r="H540" s="50">
        <v>1</v>
      </c>
      <c r="I540" s="49">
        <v>123.95999999999998</v>
      </c>
      <c r="J540" s="49">
        <v>123.96</v>
      </c>
    </row>
    <row r="541" spans="1:10" ht="26.1" customHeight="1">
      <c r="A541" s="78" t="s">
        <v>264</v>
      </c>
      <c r="B541" s="57" t="s">
        <v>384</v>
      </c>
      <c r="C541" s="78" t="s">
        <v>23</v>
      </c>
      <c r="D541" s="78" t="s">
        <v>385</v>
      </c>
      <c r="E541" s="201" t="s">
        <v>383</v>
      </c>
      <c r="F541" s="201"/>
      <c r="G541" s="56" t="s">
        <v>224</v>
      </c>
      <c r="H541" s="59">
        <v>0.35293999999999998</v>
      </c>
      <c r="I541" s="58">
        <v>127.04</v>
      </c>
      <c r="J541" s="58">
        <v>44.83</v>
      </c>
    </row>
    <row r="542" spans="1:10" ht="39" customHeight="1">
      <c r="A542" s="78" t="s">
        <v>264</v>
      </c>
      <c r="B542" s="57" t="s">
        <v>444</v>
      </c>
      <c r="C542" s="78" t="s">
        <v>23</v>
      </c>
      <c r="D542" s="78" t="s">
        <v>445</v>
      </c>
      <c r="E542" s="201" t="s">
        <v>383</v>
      </c>
      <c r="F542" s="201"/>
      <c r="G542" s="56" t="s">
        <v>224</v>
      </c>
      <c r="H542" s="59">
        <v>3.5290000000000002E-2</v>
      </c>
      <c r="I542" s="58">
        <v>293.08</v>
      </c>
      <c r="J542" s="58">
        <v>10.34</v>
      </c>
    </row>
    <row r="543" spans="1:10" ht="39" customHeight="1">
      <c r="A543" s="78" t="s">
        <v>264</v>
      </c>
      <c r="B543" s="57" t="s">
        <v>1539</v>
      </c>
      <c r="C543" s="78" t="s">
        <v>23</v>
      </c>
      <c r="D543" s="78" t="s">
        <v>1540</v>
      </c>
      <c r="E543" s="201" t="s">
        <v>383</v>
      </c>
      <c r="F543" s="201"/>
      <c r="G543" s="56" t="s">
        <v>224</v>
      </c>
      <c r="H543" s="59">
        <v>2.3529999999999999E-2</v>
      </c>
      <c r="I543" s="58">
        <v>105.67</v>
      </c>
      <c r="J543" s="58">
        <v>2.48</v>
      </c>
    </row>
    <row r="544" spans="1:10" ht="26.1" customHeight="1">
      <c r="A544" s="78" t="s">
        <v>264</v>
      </c>
      <c r="B544" s="57" t="s">
        <v>381</v>
      </c>
      <c r="C544" s="78" t="s">
        <v>23</v>
      </c>
      <c r="D544" s="78" t="s">
        <v>382</v>
      </c>
      <c r="E544" s="201" t="s">
        <v>383</v>
      </c>
      <c r="F544" s="201"/>
      <c r="G544" s="56" t="s">
        <v>224</v>
      </c>
      <c r="H544" s="59">
        <v>1.0588200000000001</v>
      </c>
      <c r="I544" s="58">
        <v>17.61</v>
      </c>
      <c r="J544" s="58">
        <v>18.64</v>
      </c>
    </row>
    <row r="545" spans="1:10" ht="26.1" customHeight="1">
      <c r="A545" s="78" t="s">
        <v>264</v>
      </c>
      <c r="B545" s="57" t="s">
        <v>437</v>
      </c>
      <c r="C545" s="78" t="s">
        <v>23</v>
      </c>
      <c r="D545" s="78" t="s">
        <v>438</v>
      </c>
      <c r="E545" s="201" t="s">
        <v>383</v>
      </c>
      <c r="F545" s="201"/>
      <c r="G545" s="56" t="s">
        <v>224</v>
      </c>
      <c r="H545" s="59">
        <v>4.7059999999999998E-2</v>
      </c>
      <c r="I545" s="58">
        <v>223.15</v>
      </c>
      <c r="J545" s="58">
        <v>10.5</v>
      </c>
    </row>
    <row r="546" spans="1:10" ht="24" customHeight="1">
      <c r="A546" s="78" t="s">
        <v>264</v>
      </c>
      <c r="B546" s="57" t="s">
        <v>388</v>
      </c>
      <c r="C546" s="78" t="s">
        <v>23</v>
      </c>
      <c r="D546" s="78" t="s">
        <v>389</v>
      </c>
      <c r="E546" s="201" t="s">
        <v>269</v>
      </c>
      <c r="F546" s="201"/>
      <c r="G546" s="56" t="s">
        <v>224</v>
      </c>
      <c r="H546" s="59">
        <v>1.004</v>
      </c>
      <c r="I546" s="58">
        <v>19.809999999999999</v>
      </c>
      <c r="J546" s="58">
        <v>19.88</v>
      </c>
    </row>
    <row r="547" spans="1:10" ht="24" customHeight="1">
      <c r="A547" s="78" t="s">
        <v>264</v>
      </c>
      <c r="B547" s="57" t="s">
        <v>435</v>
      </c>
      <c r="C547" s="78" t="s">
        <v>23</v>
      </c>
      <c r="D547" s="78" t="s">
        <v>436</v>
      </c>
      <c r="E547" s="201" t="s">
        <v>383</v>
      </c>
      <c r="F547" s="201"/>
      <c r="G547" s="56" t="s">
        <v>224</v>
      </c>
      <c r="H547" s="59">
        <v>5.8819999999999997E-2</v>
      </c>
      <c r="I547" s="58">
        <v>60.73</v>
      </c>
      <c r="J547" s="58">
        <v>3.57</v>
      </c>
    </row>
    <row r="548" spans="1:10" ht="26.1" customHeight="1">
      <c r="A548" s="78" t="s">
        <v>264</v>
      </c>
      <c r="B548" s="57" t="s">
        <v>442</v>
      </c>
      <c r="C548" s="78" t="s">
        <v>23</v>
      </c>
      <c r="D548" s="78" t="s">
        <v>443</v>
      </c>
      <c r="E548" s="201" t="s">
        <v>383</v>
      </c>
      <c r="F548" s="201"/>
      <c r="G548" s="56" t="s">
        <v>224</v>
      </c>
      <c r="H548" s="59">
        <v>1.176E-2</v>
      </c>
      <c r="I548" s="58">
        <v>84.48</v>
      </c>
      <c r="J548" s="58">
        <v>0.99</v>
      </c>
    </row>
    <row r="549" spans="1:10" ht="24" customHeight="1">
      <c r="A549" s="78" t="s">
        <v>264</v>
      </c>
      <c r="B549" s="57" t="s">
        <v>270</v>
      </c>
      <c r="C549" s="78" t="s">
        <v>23</v>
      </c>
      <c r="D549" s="78" t="s">
        <v>271</v>
      </c>
      <c r="E549" s="201" t="s">
        <v>269</v>
      </c>
      <c r="F549" s="201"/>
      <c r="G549" s="56" t="s">
        <v>224</v>
      </c>
      <c r="H549" s="59">
        <v>0.80620645978467376</v>
      </c>
      <c r="I549" s="58">
        <v>15.79</v>
      </c>
      <c r="J549" s="58">
        <v>12.73</v>
      </c>
    </row>
    <row r="550" spans="1:10">
      <c r="A550" s="79"/>
      <c r="B550" s="79"/>
      <c r="C550" s="79"/>
      <c r="D550" s="79"/>
      <c r="E550" s="79"/>
      <c r="F550" s="61"/>
      <c r="G550" s="79"/>
      <c r="H550" s="204"/>
      <c r="I550" s="204"/>
      <c r="J550" s="61"/>
    </row>
    <row r="551" spans="1:10" ht="30" customHeight="1" thickBot="1">
      <c r="A551" s="66"/>
      <c r="B551" s="66"/>
      <c r="C551" s="66"/>
      <c r="D551" s="66"/>
      <c r="E551" s="66"/>
      <c r="F551" s="66"/>
      <c r="G551" s="66"/>
      <c r="H551" s="60"/>
      <c r="I551" s="66"/>
      <c r="J551" s="85"/>
    </row>
    <row r="552" spans="1:10" ht="0.95" customHeight="1" thickTop="1">
      <c r="A552" s="51"/>
      <c r="B552" s="51"/>
      <c r="C552" s="51"/>
      <c r="D552" s="51"/>
      <c r="E552" s="51"/>
      <c r="F552" s="51"/>
      <c r="G552" s="51"/>
      <c r="H552" s="51"/>
      <c r="I552" s="51"/>
      <c r="J552" s="51">
        <v>0</v>
      </c>
    </row>
    <row r="553" spans="1:10" ht="18" customHeight="1">
      <c r="A553" s="76" t="s">
        <v>198</v>
      </c>
      <c r="B553" s="80" t="s">
        <v>6</v>
      </c>
      <c r="C553" s="76" t="s">
        <v>7</v>
      </c>
      <c r="D553" s="76" t="s">
        <v>8</v>
      </c>
      <c r="E553" s="203" t="s">
        <v>262</v>
      </c>
      <c r="F553" s="203"/>
      <c r="G553" s="81" t="s">
        <v>9</v>
      </c>
      <c r="H553" s="80" t="s">
        <v>10</v>
      </c>
      <c r="I553" s="80" t="s">
        <v>11</v>
      </c>
      <c r="J553" s="80" t="s">
        <v>13</v>
      </c>
    </row>
    <row r="554" spans="1:10" ht="24" customHeight="1">
      <c r="A554" s="77" t="s">
        <v>263</v>
      </c>
      <c r="B554" s="48" t="s">
        <v>128</v>
      </c>
      <c r="C554" s="77" t="s">
        <v>23</v>
      </c>
      <c r="D554" s="77" t="s">
        <v>129</v>
      </c>
      <c r="E554" s="200" t="s">
        <v>446</v>
      </c>
      <c r="F554" s="200"/>
      <c r="G554" s="47" t="s">
        <v>114</v>
      </c>
      <c r="H554" s="50">
        <v>1</v>
      </c>
      <c r="I554" s="49">
        <v>19.93</v>
      </c>
      <c r="J554" s="49">
        <v>19.93</v>
      </c>
    </row>
    <row r="555" spans="1:10" ht="24" customHeight="1">
      <c r="A555" s="78" t="s">
        <v>264</v>
      </c>
      <c r="B555" s="57" t="s">
        <v>435</v>
      </c>
      <c r="C555" s="78" t="s">
        <v>23</v>
      </c>
      <c r="D555" s="78" t="s">
        <v>436</v>
      </c>
      <c r="E555" s="201" t="s">
        <v>383</v>
      </c>
      <c r="F555" s="201"/>
      <c r="G555" s="56" t="s">
        <v>224</v>
      </c>
      <c r="H555" s="59">
        <v>0.17</v>
      </c>
      <c r="I555" s="58">
        <v>60.73</v>
      </c>
      <c r="J555" s="58">
        <v>10.32</v>
      </c>
    </row>
    <row r="556" spans="1:10" ht="24" customHeight="1">
      <c r="A556" s="78" t="s">
        <v>264</v>
      </c>
      <c r="B556" s="57" t="s">
        <v>270</v>
      </c>
      <c r="C556" s="78" t="s">
        <v>23</v>
      </c>
      <c r="D556" s="78" t="s">
        <v>271</v>
      </c>
      <c r="E556" s="201" t="s">
        <v>269</v>
      </c>
      <c r="F556" s="201"/>
      <c r="G556" s="56" t="s">
        <v>224</v>
      </c>
      <c r="H556" s="59">
        <v>0.60861304623179224</v>
      </c>
      <c r="I556" s="58">
        <v>15.79</v>
      </c>
      <c r="J556" s="58">
        <v>9.61</v>
      </c>
    </row>
    <row r="557" spans="1:10">
      <c r="A557" s="79"/>
      <c r="B557" s="79"/>
      <c r="C557" s="79"/>
      <c r="D557" s="79"/>
      <c r="E557" s="79"/>
      <c r="F557" s="61"/>
      <c r="G557" s="79"/>
      <c r="H557" s="204"/>
      <c r="I557" s="204"/>
      <c r="J557" s="61"/>
    </row>
    <row r="558" spans="1:10" ht="30" customHeight="1" thickBot="1">
      <c r="A558" s="66"/>
      <c r="B558" s="66"/>
      <c r="C558" s="66"/>
      <c r="D558" s="66"/>
      <c r="E558" s="66"/>
      <c r="F558" s="66"/>
      <c r="G558" s="66"/>
      <c r="H558" s="60"/>
      <c r="I558" s="66"/>
      <c r="J558" s="85"/>
    </row>
    <row r="559" spans="1:10" ht="0.95" customHeight="1" thickTop="1">
      <c r="A559" s="51"/>
      <c r="B559" s="51"/>
      <c r="C559" s="51"/>
      <c r="D559" s="51"/>
      <c r="E559" s="51"/>
      <c r="F559" s="51"/>
      <c r="G559" s="51"/>
      <c r="H559" s="51"/>
      <c r="I559" s="51"/>
      <c r="J559" s="51">
        <v>0</v>
      </c>
    </row>
    <row r="560" spans="1:10" ht="18" customHeight="1">
      <c r="A560" s="76" t="s">
        <v>199</v>
      </c>
      <c r="B560" s="80" t="s">
        <v>6</v>
      </c>
      <c r="C560" s="76" t="s">
        <v>7</v>
      </c>
      <c r="D560" s="76" t="s">
        <v>8</v>
      </c>
      <c r="E560" s="203" t="s">
        <v>262</v>
      </c>
      <c r="F560" s="203"/>
      <c r="G560" s="81" t="s">
        <v>9</v>
      </c>
      <c r="H560" s="80" t="s">
        <v>10</v>
      </c>
      <c r="I560" s="80" t="s">
        <v>11</v>
      </c>
      <c r="J560" s="80" t="s">
        <v>13</v>
      </c>
    </row>
    <row r="561" spans="1:10" ht="24" customHeight="1">
      <c r="A561" s="77" t="s">
        <v>263</v>
      </c>
      <c r="B561" s="48" t="s">
        <v>130</v>
      </c>
      <c r="C561" s="77" t="s">
        <v>23</v>
      </c>
      <c r="D561" s="77" t="s">
        <v>131</v>
      </c>
      <c r="E561" s="200" t="s">
        <v>446</v>
      </c>
      <c r="F561" s="200"/>
      <c r="G561" s="47" t="s">
        <v>114</v>
      </c>
      <c r="H561" s="50">
        <v>1</v>
      </c>
      <c r="I561" s="49">
        <v>2.84</v>
      </c>
      <c r="J561" s="49">
        <v>2.84</v>
      </c>
    </row>
    <row r="562" spans="1:10" ht="24" customHeight="1">
      <c r="A562" s="78" t="s">
        <v>264</v>
      </c>
      <c r="B562" s="57" t="s">
        <v>270</v>
      </c>
      <c r="C562" s="78" t="s">
        <v>23</v>
      </c>
      <c r="D562" s="78" t="s">
        <v>271</v>
      </c>
      <c r="E562" s="201" t="s">
        <v>269</v>
      </c>
      <c r="F562" s="201"/>
      <c r="G562" s="56" t="s">
        <v>224</v>
      </c>
      <c r="H562" s="59">
        <v>1.0766307789740338E-2</v>
      </c>
      <c r="I562" s="58">
        <v>15.79</v>
      </c>
      <c r="J562" s="58">
        <v>0.17</v>
      </c>
    </row>
    <row r="563" spans="1:10" ht="26.1" customHeight="1">
      <c r="A563" s="78" t="s">
        <v>264</v>
      </c>
      <c r="B563" s="57" t="s">
        <v>437</v>
      </c>
      <c r="C563" s="78" t="s">
        <v>23</v>
      </c>
      <c r="D563" s="78" t="s">
        <v>438</v>
      </c>
      <c r="E563" s="201" t="s">
        <v>383</v>
      </c>
      <c r="F563" s="201"/>
      <c r="G563" s="56" t="s">
        <v>224</v>
      </c>
      <c r="H563" s="59">
        <v>1.2E-2</v>
      </c>
      <c r="I563" s="58">
        <v>223.15</v>
      </c>
      <c r="J563" s="58">
        <v>2.67</v>
      </c>
    </row>
    <row r="564" spans="1:10">
      <c r="A564" s="79"/>
      <c r="B564" s="79"/>
      <c r="C564" s="79"/>
      <c r="D564" s="79"/>
      <c r="E564" s="79"/>
      <c r="F564" s="61"/>
      <c r="G564" s="79"/>
      <c r="H564" s="204"/>
      <c r="I564" s="204"/>
      <c r="J564" s="61"/>
    </row>
    <row r="565" spans="1:10" ht="30" customHeight="1" thickBot="1">
      <c r="A565" s="66"/>
      <c r="B565" s="66"/>
      <c r="C565" s="66"/>
      <c r="D565" s="66"/>
      <c r="E565" s="66"/>
      <c r="F565" s="66"/>
      <c r="G565" s="66"/>
      <c r="H565" s="60"/>
      <c r="I565" s="66"/>
      <c r="J565" s="85"/>
    </row>
    <row r="566" spans="1:10" ht="0.95" customHeight="1" thickTop="1">
      <c r="A566" s="51"/>
      <c r="B566" s="51"/>
      <c r="C566" s="51"/>
      <c r="D566" s="51"/>
      <c r="E566" s="51"/>
      <c r="F566" s="51"/>
      <c r="G566" s="51"/>
      <c r="H566" s="51"/>
      <c r="I566" s="51"/>
      <c r="J566" s="51">
        <v>0</v>
      </c>
    </row>
    <row r="567" spans="1:10" ht="18" customHeight="1">
      <c r="A567" s="76" t="s">
        <v>650</v>
      </c>
      <c r="B567" s="80" t="s">
        <v>6</v>
      </c>
      <c r="C567" s="76" t="s">
        <v>7</v>
      </c>
      <c r="D567" s="76" t="s">
        <v>8</v>
      </c>
      <c r="E567" s="203" t="s">
        <v>262</v>
      </c>
      <c r="F567" s="203"/>
      <c r="G567" s="81" t="s">
        <v>9</v>
      </c>
      <c r="H567" s="80" t="s">
        <v>10</v>
      </c>
      <c r="I567" s="80" t="s">
        <v>11</v>
      </c>
      <c r="J567" s="80" t="s">
        <v>13</v>
      </c>
    </row>
    <row r="568" spans="1:10" ht="24" customHeight="1">
      <c r="A568" s="77" t="s">
        <v>263</v>
      </c>
      <c r="B568" s="48" t="s">
        <v>132</v>
      </c>
      <c r="C568" s="77" t="s">
        <v>23</v>
      </c>
      <c r="D568" s="77" t="s">
        <v>133</v>
      </c>
      <c r="E568" s="200" t="s">
        <v>447</v>
      </c>
      <c r="F568" s="200"/>
      <c r="G568" s="47" t="s">
        <v>120</v>
      </c>
      <c r="H568" s="50">
        <v>1</v>
      </c>
      <c r="I568" s="49">
        <v>1.87</v>
      </c>
      <c r="J568" s="49">
        <v>1.87</v>
      </c>
    </row>
    <row r="569" spans="1:10" ht="24" customHeight="1">
      <c r="A569" s="78" t="s">
        <v>264</v>
      </c>
      <c r="B569" s="57" t="s">
        <v>222</v>
      </c>
      <c r="C569" s="78" t="s">
        <v>23</v>
      </c>
      <c r="D569" s="78" t="s">
        <v>440</v>
      </c>
      <c r="E569" s="201" t="s">
        <v>383</v>
      </c>
      <c r="F569" s="201"/>
      <c r="G569" s="56" t="s">
        <v>224</v>
      </c>
      <c r="H569" s="59">
        <v>1.35E-2</v>
      </c>
      <c r="I569" s="58">
        <v>137.01</v>
      </c>
      <c r="J569" s="58">
        <v>1.84</v>
      </c>
    </row>
    <row r="570" spans="1:10" ht="24" customHeight="1">
      <c r="A570" s="78" t="s">
        <v>264</v>
      </c>
      <c r="B570" s="57" t="s">
        <v>435</v>
      </c>
      <c r="C570" s="78" t="s">
        <v>23</v>
      </c>
      <c r="D570" s="78" t="s">
        <v>436</v>
      </c>
      <c r="E570" s="201" t="s">
        <v>383</v>
      </c>
      <c r="F570" s="201"/>
      <c r="G570" s="56" t="s">
        <v>224</v>
      </c>
      <c r="H570" s="59">
        <v>6.5865305450353725E-4</v>
      </c>
      <c r="I570" s="58">
        <v>60.73</v>
      </c>
      <c r="J570" s="58">
        <v>0.03</v>
      </c>
    </row>
    <row r="571" spans="1:10">
      <c r="A571" s="79"/>
      <c r="B571" s="79"/>
      <c r="C571" s="79"/>
      <c r="D571" s="79"/>
      <c r="E571" s="79"/>
      <c r="F571" s="61"/>
      <c r="G571" s="79"/>
      <c r="H571" s="204"/>
      <c r="I571" s="204"/>
      <c r="J571" s="61"/>
    </row>
    <row r="572" spans="1:10" ht="30" customHeight="1" thickBot="1">
      <c r="A572" s="66"/>
      <c r="B572" s="66"/>
      <c r="C572" s="66"/>
      <c r="D572" s="66"/>
      <c r="E572" s="66"/>
      <c r="F572" s="66"/>
      <c r="G572" s="66"/>
      <c r="H572" s="60"/>
      <c r="I572" s="66"/>
      <c r="J572" s="85"/>
    </row>
    <row r="573" spans="1:10" ht="0.95" customHeight="1" thickTop="1">
      <c r="A573" s="51"/>
      <c r="B573" s="51"/>
      <c r="C573" s="51"/>
      <c r="D573" s="51"/>
      <c r="E573" s="51"/>
      <c r="F573" s="51"/>
      <c r="G573" s="51"/>
      <c r="H573" s="51"/>
      <c r="I573" s="51"/>
      <c r="J573" s="51">
        <v>0</v>
      </c>
    </row>
    <row r="574" spans="1:10" ht="18" customHeight="1">
      <c r="A574" s="76" t="s">
        <v>772</v>
      </c>
      <c r="B574" s="80" t="s">
        <v>6</v>
      </c>
      <c r="C574" s="76" t="s">
        <v>7</v>
      </c>
      <c r="D574" s="76" t="s">
        <v>8</v>
      </c>
      <c r="E574" s="203" t="s">
        <v>262</v>
      </c>
      <c r="F574" s="203"/>
      <c r="G574" s="81" t="s">
        <v>9</v>
      </c>
      <c r="H574" s="80" t="s">
        <v>10</v>
      </c>
      <c r="I574" s="80" t="s">
        <v>11</v>
      </c>
      <c r="J574" s="80" t="s">
        <v>13</v>
      </c>
    </row>
    <row r="575" spans="1:10" ht="24" customHeight="1">
      <c r="A575" s="77" t="s">
        <v>263</v>
      </c>
      <c r="B575" s="48" t="s">
        <v>134</v>
      </c>
      <c r="C575" s="77" t="s">
        <v>23</v>
      </c>
      <c r="D575" s="77" t="s">
        <v>135</v>
      </c>
      <c r="E575" s="200" t="s">
        <v>448</v>
      </c>
      <c r="F575" s="200"/>
      <c r="G575" s="47" t="s">
        <v>114</v>
      </c>
      <c r="H575" s="50">
        <v>1</v>
      </c>
      <c r="I575" s="49">
        <v>4.8600000000000003</v>
      </c>
      <c r="J575" s="49">
        <v>4.8600000000000003</v>
      </c>
    </row>
    <row r="576" spans="1:10" ht="24" customHeight="1">
      <c r="A576" s="78" t="s">
        <v>264</v>
      </c>
      <c r="B576" s="57" t="s">
        <v>463</v>
      </c>
      <c r="C576" s="78" t="s">
        <v>23</v>
      </c>
      <c r="D576" s="78" t="s">
        <v>464</v>
      </c>
      <c r="E576" s="201" t="s">
        <v>383</v>
      </c>
      <c r="F576" s="201"/>
      <c r="G576" s="56" t="s">
        <v>224</v>
      </c>
      <c r="H576" s="59">
        <v>3.3300000000000001E-3</v>
      </c>
      <c r="I576" s="58">
        <v>9.76</v>
      </c>
      <c r="J576" s="58">
        <v>0.03</v>
      </c>
    </row>
    <row r="577" spans="1:10" ht="39" customHeight="1">
      <c r="A577" s="78" t="s">
        <v>264</v>
      </c>
      <c r="B577" s="57" t="s">
        <v>238</v>
      </c>
      <c r="C577" s="78" t="s">
        <v>23</v>
      </c>
      <c r="D577" s="78" t="s">
        <v>460</v>
      </c>
      <c r="E577" s="201" t="s">
        <v>383</v>
      </c>
      <c r="F577" s="201"/>
      <c r="G577" s="56" t="s">
        <v>224</v>
      </c>
      <c r="H577" s="59">
        <v>3.81E-3</v>
      </c>
      <c r="I577" s="58">
        <v>257.94</v>
      </c>
      <c r="J577" s="58">
        <v>0.98</v>
      </c>
    </row>
    <row r="578" spans="1:10" ht="24" customHeight="1">
      <c r="A578" s="78" t="s">
        <v>264</v>
      </c>
      <c r="B578" s="57" t="s">
        <v>270</v>
      </c>
      <c r="C578" s="78" t="s">
        <v>23</v>
      </c>
      <c r="D578" s="78" t="s">
        <v>271</v>
      </c>
      <c r="E578" s="201" t="s">
        <v>269</v>
      </c>
      <c r="F578" s="201"/>
      <c r="G578" s="56" t="s">
        <v>224</v>
      </c>
      <c r="H578" s="59">
        <v>5.0664977834072034E-3</v>
      </c>
      <c r="I578" s="58">
        <v>15.79</v>
      </c>
      <c r="J578" s="58">
        <v>7.0000000000000007E-2</v>
      </c>
    </row>
    <row r="579" spans="1:10" ht="24" customHeight="1">
      <c r="A579" s="78" t="s">
        <v>264</v>
      </c>
      <c r="B579" s="57" t="s">
        <v>232</v>
      </c>
      <c r="C579" s="78" t="s">
        <v>23</v>
      </c>
      <c r="D579" s="78" t="s">
        <v>449</v>
      </c>
      <c r="E579" s="201" t="s">
        <v>383</v>
      </c>
      <c r="F579" s="201"/>
      <c r="G579" s="56" t="s">
        <v>224</v>
      </c>
      <c r="H579" s="59">
        <v>8.5699999999999995E-3</v>
      </c>
      <c r="I579" s="58">
        <v>150.96</v>
      </c>
      <c r="J579" s="58">
        <v>1.29</v>
      </c>
    </row>
    <row r="580" spans="1:10" ht="24" customHeight="1">
      <c r="A580" s="78" t="s">
        <v>264</v>
      </c>
      <c r="B580" s="57" t="s">
        <v>452</v>
      </c>
      <c r="C580" s="78" t="s">
        <v>23</v>
      </c>
      <c r="D580" s="78" t="s">
        <v>453</v>
      </c>
      <c r="E580" s="201" t="s">
        <v>383</v>
      </c>
      <c r="F580" s="201"/>
      <c r="G580" s="56" t="s">
        <v>224</v>
      </c>
      <c r="H580" s="59">
        <v>8.0000000000000004E-4</v>
      </c>
      <c r="I580" s="58">
        <v>63.61</v>
      </c>
      <c r="J580" s="58">
        <v>0.05</v>
      </c>
    </row>
    <row r="581" spans="1:10" ht="26.1" customHeight="1">
      <c r="A581" s="78" t="s">
        <v>264</v>
      </c>
      <c r="B581" s="57" t="s">
        <v>454</v>
      </c>
      <c r="C581" s="78" t="s">
        <v>23</v>
      </c>
      <c r="D581" s="78" t="s">
        <v>455</v>
      </c>
      <c r="E581" s="201" t="s">
        <v>383</v>
      </c>
      <c r="F581" s="201"/>
      <c r="G581" s="56" t="s">
        <v>224</v>
      </c>
      <c r="H581" s="59">
        <v>4.7600000000000003E-3</v>
      </c>
      <c r="I581" s="58">
        <v>187.6</v>
      </c>
      <c r="J581" s="58">
        <v>0.89</v>
      </c>
    </row>
    <row r="582" spans="1:10" ht="24" customHeight="1">
      <c r="A582" s="78" t="s">
        <v>264</v>
      </c>
      <c r="B582" s="57" t="s">
        <v>461</v>
      </c>
      <c r="C582" s="78" t="s">
        <v>23</v>
      </c>
      <c r="D582" s="78" t="s">
        <v>462</v>
      </c>
      <c r="E582" s="201" t="s">
        <v>383</v>
      </c>
      <c r="F582" s="201"/>
      <c r="G582" s="56" t="s">
        <v>224</v>
      </c>
      <c r="H582" s="59">
        <v>1.1999999999999999E-3</v>
      </c>
      <c r="I582" s="58">
        <v>7.32</v>
      </c>
      <c r="J582" s="58">
        <v>0</v>
      </c>
    </row>
    <row r="583" spans="1:10" ht="39" customHeight="1">
      <c r="A583" s="78" t="s">
        <v>264</v>
      </c>
      <c r="B583" s="57" t="s">
        <v>465</v>
      </c>
      <c r="C583" s="78" t="s">
        <v>23</v>
      </c>
      <c r="D583" s="78" t="s">
        <v>466</v>
      </c>
      <c r="E583" s="201" t="s">
        <v>383</v>
      </c>
      <c r="F583" s="201"/>
      <c r="G583" s="56" t="s">
        <v>224</v>
      </c>
      <c r="H583" s="59">
        <v>9.5E-4</v>
      </c>
      <c r="I583" s="58">
        <v>106.83</v>
      </c>
      <c r="J583" s="58">
        <v>0.1</v>
      </c>
    </row>
    <row r="584" spans="1:10" ht="39" customHeight="1">
      <c r="A584" s="78" t="s">
        <v>264</v>
      </c>
      <c r="B584" s="57" t="s">
        <v>456</v>
      </c>
      <c r="C584" s="78" t="s">
        <v>23</v>
      </c>
      <c r="D584" s="78" t="s">
        <v>457</v>
      </c>
      <c r="E584" s="201" t="s">
        <v>383</v>
      </c>
      <c r="F584" s="201"/>
      <c r="G584" s="56" t="s">
        <v>224</v>
      </c>
      <c r="H584" s="59">
        <v>3.3300000000000001E-3</v>
      </c>
      <c r="I584" s="58">
        <v>165.12</v>
      </c>
      <c r="J584" s="58">
        <v>0.54</v>
      </c>
    </row>
    <row r="585" spans="1:10" ht="39" customHeight="1">
      <c r="A585" s="78" t="s">
        <v>264</v>
      </c>
      <c r="B585" s="57" t="s">
        <v>458</v>
      </c>
      <c r="C585" s="78" t="s">
        <v>23</v>
      </c>
      <c r="D585" s="78" t="s">
        <v>459</v>
      </c>
      <c r="E585" s="201" t="s">
        <v>383</v>
      </c>
      <c r="F585" s="201"/>
      <c r="G585" s="56" t="s">
        <v>224</v>
      </c>
      <c r="H585" s="59">
        <v>1.4300000000000001E-3</v>
      </c>
      <c r="I585" s="58">
        <v>33.74</v>
      </c>
      <c r="J585" s="58">
        <v>0.04</v>
      </c>
    </row>
    <row r="586" spans="1:10" ht="26.1" customHeight="1">
      <c r="A586" s="78" t="s">
        <v>264</v>
      </c>
      <c r="B586" s="57" t="s">
        <v>450</v>
      </c>
      <c r="C586" s="78" t="s">
        <v>23</v>
      </c>
      <c r="D586" s="78" t="s">
        <v>451</v>
      </c>
      <c r="E586" s="201" t="s">
        <v>383</v>
      </c>
      <c r="F586" s="201"/>
      <c r="G586" s="56" t="s">
        <v>224</v>
      </c>
      <c r="H586" s="59">
        <v>4.7600000000000003E-3</v>
      </c>
      <c r="I586" s="58">
        <v>184.43</v>
      </c>
      <c r="J586" s="58">
        <v>0.87</v>
      </c>
    </row>
    <row r="587" spans="1:10">
      <c r="A587" s="79"/>
      <c r="B587" s="79"/>
      <c r="C587" s="79"/>
      <c r="D587" s="79"/>
      <c r="E587" s="79"/>
      <c r="F587" s="61"/>
      <c r="G587" s="79"/>
      <c r="H587" s="204"/>
      <c r="I587" s="204"/>
      <c r="J587" s="61"/>
    </row>
    <row r="588" spans="1:10" ht="30" customHeight="1" thickBot="1">
      <c r="A588" s="66"/>
      <c r="B588" s="66"/>
      <c r="C588" s="66"/>
      <c r="D588" s="66"/>
      <c r="E588" s="66"/>
      <c r="F588" s="66"/>
      <c r="G588" s="66"/>
      <c r="H588" s="60"/>
      <c r="I588" s="66"/>
      <c r="J588" s="85"/>
    </row>
    <row r="589" spans="1:10" ht="0.95" customHeight="1" thickTop="1">
      <c r="A589" s="51"/>
      <c r="B589" s="51"/>
      <c r="C589" s="51"/>
      <c r="D589" s="51"/>
      <c r="E589" s="51"/>
      <c r="F589" s="51"/>
      <c r="G589" s="51"/>
      <c r="H589" s="51"/>
      <c r="I589" s="51"/>
      <c r="J589" s="51">
        <v>0</v>
      </c>
    </row>
    <row r="590" spans="1:10" ht="18" customHeight="1">
      <c r="A590" s="76" t="s">
        <v>773</v>
      </c>
      <c r="B590" s="80" t="s">
        <v>6</v>
      </c>
      <c r="C590" s="76" t="s">
        <v>7</v>
      </c>
      <c r="D590" s="76" t="s">
        <v>8</v>
      </c>
      <c r="E590" s="203" t="s">
        <v>262</v>
      </c>
      <c r="F590" s="203"/>
      <c r="G590" s="81" t="s">
        <v>9</v>
      </c>
      <c r="H590" s="80" t="s">
        <v>10</v>
      </c>
      <c r="I590" s="80" t="s">
        <v>11</v>
      </c>
      <c r="J590" s="80" t="s">
        <v>13</v>
      </c>
    </row>
    <row r="591" spans="1:10" ht="24" customHeight="1">
      <c r="A591" s="77" t="s">
        <v>263</v>
      </c>
      <c r="B591" s="48" t="s">
        <v>136</v>
      </c>
      <c r="C591" s="77" t="s">
        <v>23</v>
      </c>
      <c r="D591" s="77" t="s">
        <v>137</v>
      </c>
      <c r="E591" s="200" t="s">
        <v>448</v>
      </c>
      <c r="F591" s="200"/>
      <c r="G591" s="47" t="s">
        <v>114</v>
      </c>
      <c r="H591" s="50">
        <v>1</v>
      </c>
      <c r="I591" s="49">
        <v>20.81</v>
      </c>
      <c r="J591" s="49">
        <v>20.81</v>
      </c>
    </row>
    <row r="592" spans="1:10" ht="26.1" customHeight="1">
      <c r="A592" s="78" t="s">
        <v>264</v>
      </c>
      <c r="B592" s="57" t="s">
        <v>469</v>
      </c>
      <c r="C592" s="78" t="s">
        <v>23</v>
      </c>
      <c r="D592" s="78" t="s">
        <v>470</v>
      </c>
      <c r="E592" s="201" t="s">
        <v>383</v>
      </c>
      <c r="F592" s="201"/>
      <c r="G592" s="56" t="s">
        <v>224</v>
      </c>
      <c r="H592" s="59">
        <v>0.2</v>
      </c>
      <c r="I592" s="58">
        <v>12.81</v>
      </c>
      <c r="J592" s="58">
        <v>2.56</v>
      </c>
    </row>
    <row r="593" spans="1:10" ht="26.1" customHeight="1">
      <c r="A593" s="78" t="s">
        <v>264</v>
      </c>
      <c r="B593" s="57" t="s">
        <v>467</v>
      </c>
      <c r="C593" s="78" t="s">
        <v>23</v>
      </c>
      <c r="D593" s="78" t="s">
        <v>468</v>
      </c>
      <c r="E593" s="201" t="s">
        <v>383</v>
      </c>
      <c r="F593" s="201"/>
      <c r="G593" s="56" t="s">
        <v>224</v>
      </c>
      <c r="H593" s="59">
        <v>0.05</v>
      </c>
      <c r="I593" s="58">
        <v>3.55</v>
      </c>
      <c r="J593" s="58">
        <v>0.17</v>
      </c>
    </row>
    <row r="594" spans="1:10" ht="24" customHeight="1">
      <c r="A594" s="78" t="s">
        <v>264</v>
      </c>
      <c r="B594" s="57" t="s">
        <v>270</v>
      </c>
      <c r="C594" s="78" t="s">
        <v>23</v>
      </c>
      <c r="D594" s="78" t="s">
        <v>271</v>
      </c>
      <c r="E594" s="201" t="s">
        <v>269</v>
      </c>
      <c r="F594" s="201"/>
      <c r="G594" s="56" t="s">
        <v>224</v>
      </c>
      <c r="H594" s="59">
        <v>1.1450284990500319</v>
      </c>
      <c r="I594" s="58">
        <v>15.79</v>
      </c>
      <c r="J594" s="58">
        <v>18.079999999999998</v>
      </c>
    </row>
    <row r="595" spans="1:10">
      <c r="A595" s="79"/>
      <c r="B595" s="79"/>
      <c r="C595" s="79"/>
      <c r="D595" s="79"/>
      <c r="E595" s="79"/>
      <c r="F595" s="61"/>
      <c r="G595" s="79"/>
      <c r="H595" s="204"/>
      <c r="I595" s="204"/>
      <c r="J595" s="61"/>
    </row>
    <row r="596" spans="1:10" ht="30" customHeight="1" thickBot="1">
      <c r="A596" s="66"/>
      <c r="B596" s="66"/>
      <c r="C596" s="66"/>
      <c r="D596" s="66"/>
      <c r="E596" s="66"/>
      <c r="F596" s="66"/>
      <c r="G596" s="66"/>
      <c r="H596" s="60"/>
      <c r="I596" s="66"/>
      <c r="J596" s="85"/>
    </row>
    <row r="597" spans="1:10" ht="0.95" customHeight="1" thickTop="1">
      <c r="A597" s="51"/>
      <c r="B597" s="51"/>
      <c r="C597" s="51"/>
      <c r="D597" s="51"/>
      <c r="E597" s="51"/>
      <c r="F597" s="51"/>
      <c r="G597" s="51"/>
      <c r="H597" s="51"/>
      <c r="I597" s="51"/>
      <c r="J597" s="51">
        <v>0</v>
      </c>
    </row>
    <row r="598" spans="1:10" ht="18" customHeight="1">
      <c r="A598" s="76" t="s">
        <v>774</v>
      </c>
      <c r="B598" s="80" t="s">
        <v>6</v>
      </c>
      <c r="C598" s="76" t="s">
        <v>7</v>
      </c>
      <c r="D598" s="76" t="s">
        <v>8</v>
      </c>
      <c r="E598" s="203" t="s">
        <v>262</v>
      </c>
      <c r="F598" s="203"/>
      <c r="G598" s="81" t="s">
        <v>9</v>
      </c>
      <c r="H598" s="80" t="s">
        <v>10</v>
      </c>
      <c r="I598" s="80" t="s">
        <v>11</v>
      </c>
      <c r="J598" s="80" t="s">
        <v>13</v>
      </c>
    </row>
    <row r="599" spans="1:10" ht="24" customHeight="1">
      <c r="A599" s="77" t="s">
        <v>263</v>
      </c>
      <c r="B599" s="48" t="s">
        <v>775</v>
      </c>
      <c r="C599" s="77" t="s">
        <v>23</v>
      </c>
      <c r="D599" s="77" t="s">
        <v>776</v>
      </c>
      <c r="E599" s="200" t="s">
        <v>1541</v>
      </c>
      <c r="F599" s="200"/>
      <c r="G599" s="47" t="s">
        <v>114</v>
      </c>
      <c r="H599" s="50">
        <v>1</v>
      </c>
      <c r="I599" s="49">
        <v>45.52</v>
      </c>
      <c r="J599" s="49">
        <v>45.52</v>
      </c>
    </row>
    <row r="600" spans="1:10" ht="24" customHeight="1">
      <c r="A600" s="78" t="s">
        <v>264</v>
      </c>
      <c r="B600" s="57" t="s">
        <v>270</v>
      </c>
      <c r="C600" s="78" t="s">
        <v>23</v>
      </c>
      <c r="D600" s="78" t="s">
        <v>271</v>
      </c>
      <c r="E600" s="201" t="s">
        <v>269</v>
      </c>
      <c r="F600" s="201"/>
      <c r="G600" s="56" t="s">
        <v>224</v>
      </c>
      <c r="H600" s="59">
        <v>2.8828372387587082</v>
      </c>
      <c r="I600" s="58">
        <v>15.79</v>
      </c>
      <c r="J600" s="58">
        <v>45.52</v>
      </c>
    </row>
    <row r="601" spans="1:10">
      <c r="A601" s="79"/>
      <c r="B601" s="79"/>
      <c r="C601" s="79"/>
      <c r="D601" s="79"/>
      <c r="E601" s="79"/>
      <c r="F601" s="61"/>
      <c r="G601" s="79"/>
      <c r="H601" s="204"/>
      <c r="I601" s="204"/>
      <c r="J601" s="61"/>
    </row>
    <row r="602" spans="1:10" ht="30" customHeight="1" thickBot="1">
      <c r="A602" s="66"/>
      <c r="B602" s="66"/>
      <c r="C602" s="66"/>
      <c r="D602" s="66"/>
      <c r="E602" s="66"/>
      <c r="F602" s="66"/>
      <c r="G602" s="66"/>
      <c r="H602" s="60"/>
      <c r="I602" s="66"/>
      <c r="J602" s="85"/>
    </row>
    <row r="603" spans="1:10" ht="0.95" customHeight="1" thickTop="1">
      <c r="A603" s="51"/>
      <c r="B603" s="51"/>
      <c r="C603" s="51"/>
      <c r="D603" s="51"/>
      <c r="E603" s="51"/>
      <c r="F603" s="51"/>
      <c r="G603" s="51"/>
      <c r="H603" s="51"/>
      <c r="I603" s="51"/>
      <c r="J603" s="51">
        <v>0</v>
      </c>
    </row>
    <row r="604" spans="1:10" ht="18" customHeight="1">
      <c r="A604" s="76" t="s">
        <v>777</v>
      </c>
      <c r="B604" s="80" t="s">
        <v>6</v>
      </c>
      <c r="C604" s="76" t="s">
        <v>7</v>
      </c>
      <c r="D604" s="76" t="s">
        <v>8</v>
      </c>
      <c r="E604" s="203" t="s">
        <v>262</v>
      </c>
      <c r="F604" s="203"/>
      <c r="G604" s="81" t="s">
        <v>9</v>
      </c>
      <c r="H604" s="80" t="s">
        <v>10</v>
      </c>
      <c r="I604" s="80" t="s">
        <v>11</v>
      </c>
      <c r="J604" s="80" t="s">
        <v>13</v>
      </c>
    </row>
    <row r="605" spans="1:10" ht="24" customHeight="1">
      <c r="A605" s="77" t="s">
        <v>263</v>
      </c>
      <c r="B605" s="48" t="s">
        <v>778</v>
      </c>
      <c r="C605" s="77" t="s">
        <v>23</v>
      </c>
      <c r="D605" s="77" t="s">
        <v>779</v>
      </c>
      <c r="E605" s="200" t="s">
        <v>1542</v>
      </c>
      <c r="F605" s="200"/>
      <c r="G605" s="47" t="s">
        <v>114</v>
      </c>
      <c r="H605" s="50">
        <v>1</v>
      </c>
      <c r="I605" s="49">
        <v>5.78</v>
      </c>
      <c r="J605" s="49">
        <v>5.78</v>
      </c>
    </row>
    <row r="606" spans="1:10" ht="39" customHeight="1">
      <c r="A606" s="78" t="s">
        <v>264</v>
      </c>
      <c r="B606" s="57" t="s">
        <v>236</v>
      </c>
      <c r="C606" s="78" t="s">
        <v>23</v>
      </c>
      <c r="D606" s="78" t="s">
        <v>1512</v>
      </c>
      <c r="E606" s="201" t="s">
        <v>383</v>
      </c>
      <c r="F606" s="201"/>
      <c r="G606" s="56" t="s">
        <v>224</v>
      </c>
      <c r="H606" s="59">
        <v>2.222E-2</v>
      </c>
      <c r="I606" s="58">
        <v>227.32</v>
      </c>
      <c r="J606" s="58">
        <v>5.05</v>
      </c>
    </row>
    <row r="607" spans="1:10" ht="39" customHeight="1">
      <c r="A607" s="78" t="s">
        <v>264</v>
      </c>
      <c r="B607" s="57" t="s">
        <v>1513</v>
      </c>
      <c r="C607" s="78" t="s">
        <v>23</v>
      </c>
      <c r="D607" s="78" t="s">
        <v>1514</v>
      </c>
      <c r="E607" s="201" t="s">
        <v>383</v>
      </c>
      <c r="F607" s="201"/>
      <c r="G607" s="56" t="s">
        <v>224</v>
      </c>
      <c r="H607" s="59">
        <v>5.5599999999999998E-3</v>
      </c>
      <c r="I607" s="58">
        <v>98.55</v>
      </c>
      <c r="J607" s="58">
        <v>0.54</v>
      </c>
    </row>
    <row r="608" spans="1:10" ht="24" customHeight="1">
      <c r="A608" s="78" t="s">
        <v>264</v>
      </c>
      <c r="B608" s="57" t="s">
        <v>270</v>
      </c>
      <c r="C608" s="78" t="s">
        <v>23</v>
      </c>
      <c r="D608" s="78" t="s">
        <v>271</v>
      </c>
      <c r="E608" s="201" t="s">
        <v>269</v>
      </c>
      <c r="F608" s="201"/>
      <c r="G608" s="56" t="s">
        <v>224</v>
      </c>
      <c r="H608" s="59">
        <v>1.2032932235592172E-2</v>
      </c>
      <c r="I608" s="58">
        <v>15.79</v>
      </c>
      <c r="J608" s="58">
        <v>0.19</v>
      </c>
    </row>
    <row r="609" spans="1:10">
      <c r="A609" s="79"/>
      <c r="B609" s="79"/>
      <c r="C609" s="79"/>
      <c r="D609" s="79"/>
      <c r="E609" s="79"/>
      <c r="F609" s="61"/>
      <c r="G609" s="79"/>
      <c r="H609" s="204"/>
      <c r="I609" s="204"/>
      <c r="J609" s="61"/>
    </row>
    <row r="610" spans="1:10" ht="30" customHeight="1" thickBot="1">
      <c r="A610" s="66"/>
      <c r="B610" s="66"/>
      <c r="C610" s="66"/>
      <c r="D610" s="66"/>
      <c r="E610" s="66"/>
      <c r="F610" s="66"/>
      <c r="G610" s="66"/>
      <c r="H610" s="60"/>
      <c r="I610" s="66"/>
      <c r="J610" s="85"/>
    </row>
    <row r="611" spans="1:10" ht="0.95" customHeight="1" thickTop="1">
      <c r="A611" s="51"/>
      <c r="B611" s="51"/>
      <c r="C611" s="51"/>
      <c r="D611" s="51"/>
      <c r="E611" s="51"/>
      <c r="F611" s="51"/>
      <c r="G611" s="51"/>
      <c r="H611" s="51"/>
      <c r="I611" s="51"/>
      <c r="J611" s="51">
        <v>0</v>
      </c>
    </row>
    <row r="612" spans="1:10" ht="18" customHeight="1">
      <c r="A612" s="76" t="s">
        <v>780</v>
      </c>
      <c r="B612" s="80" t="s">
        <v>6</v>
      </c>
      <c r="C612" s="76" t="s">
        <v>7</v>
      </c>
      <c r="D612" s="76" t="s">
        <v>8</v>
      </c>
      <c r="E612" s="203" t="s">
        <v>262</v>
      </c>
      <c r="F612" s="203"/>
      <c r="G612" s="81" t="s">
        <v>9</v>
      </c>
      <c r="H612" s="80" t="s">
        <v>10</v>
      </c>
      <c r="I612" s="80" t="s">
        <v>11</v>
      </c>
      <c r="J612" s="80" t="s">
        <v>13</v>
      </c>
    </row>
    <row r="613" spans="1:10" ht="24" customHeight="1">
      <c r="A613" s="77" t="s">
        <v>263</v>
      </c>
      <c r="B613" s="48" t="s">
        <v>781</v>
      </c>
      <c r="C613" s="77" t="s">
        <v>23</v>
      </c>
      <c r="D613" s="77" t="s">
        <v>782</v>
      </c>
      <c r="E613" s="200" t="s">
        <v>1542</v>
      </c>
      <c r="F613" s="200"/>
      <c r="G613" s="47" t="s">
        <v>114</v>
      </c>
      <c r="H613" s="50">
        <v>1</v>
      </c>
      <c r="I613" s="49">
        <v>7.34</v>
      </c>
      <c r="J613" s="49">
        <v>7.34</v>
      </c>
    </row>
    <row r="614" spans="1:10" ht="39" customHeight="1">
      <c r="A614" s="78" t="s">
        <v>264</v>
      </c>
      <c r="B614" s="57" t="s">
        <v>1513</v>
      </c>
      <c r="C614" s="78" t="s">
        <v>23</v>
      </c>
      <c r="D614" s="78" t="s">
        <v>1514</v>
      </c>
      <c r="E614" s="201" t="s">
        <v>383</v>
      </c>
      <c r="F614" s="201"/>
      <c r="G614" s="56" t="s">
        <v>224</v>
      </c>
      <c r="H614" s="59">
        <v>7.0400000000000003E-3</v>
      </c>
      <c r="I614" s="58">
        <v>98.55</v>
      </c>
      <c r="J614" s="58">
        <v>0.69</v>
      </c>
    </row>
    <row r="615" spans="1:10" ht="39" customHeight="1">
      <c r="A615" s="78" t="s">
        <v>264</v>
      </c>
      <c r="B615" s="57" t="s">
        <v>236</v>
      </c>
      <c r="C615" s="78" t="s">
        <v>23</v>
      </c>
      <c r="D615" s="78" t="s">
        <v>1512</v>
      </c>
      <c r="E615" s="201" t="s">
        <v>383</v>
      </c>
      <c r="F615" s="201"/>
      <c r="G615" s="56" t="s">
        <v>224</v>
      </c>
      <c r="H615" s="59">
        <v>2.8170000000000001E-2</v>
      </c>
      <c r="I615" s="58">
        <v>227.32</v>
      </c>
      <c r="J615" s="58">
        <v>6.4</v>
      </c>
    </row>
    <row r="616" spans="1:10" ht="24" customHeight="1">
      <c r="A616" s="78" t="s">
        <v>264</v>
      </c>
      <c r="B616" s="57" t="s">
        <v>270</v>
      </c>
      <c r="C616" s="78" t="s">
        <v>23</v>
      </c>
      <c r="D616" s="78" t="s">
        <v>271</v>
      </c>
      <c r="E616" s="201" t="s">
        <v>269</v>
      </c>
      <c r="F616" s="201"/>
      <c r="G616" s="56" t="s">
        <v>224</v>
      </c>
      <c r="H616" s="59">
        <v>1.5832805573147535E-2</v>
      </c>
      <c r="I616" s="58">
        <v>15.79</v>
      </c>
      <c r="J616" s="58">
        <v>0.25</v>
      </c>
    </row>
    <row r="617" spans="1:10">
      <c r="A617" s="79"/>
      <c r="B617" s="79"/>
      <c r="C617" s="79"/>
      <c r="D617" s="79"/>
      <c r="E617" s="79"/>
      <c r="F617" s="61"/>
      <c r="G617" s="79"/>
      <c r="H617" s="204"/>
      <c r="I617" s="204"/>
      <c r="J617" s="61"/>
    </row>
    <row r="618" spans="1:10" ht="30" customHeight="1" thickBot="1">
      <c r="A618" s="66"/>
      <c r="B618" s="66"/>
      <c r="C618" s="66"/>
      <c r="D618" s="66"/>
      <c r="E618" s="66"/>
      <c r="F618" s="66"/>
      <c r="G618" s="66"/>
      <c r="H618" s="60"/>
      <c r="I618" s="66"/>
      <c r="J618" s="85"/>
    </row>
    <row r="619" spans="1:10" ht="0.95" customHeight="1" thickTop="1">
      <c r="A619" s="51"/>
      <c r="B619" s="51"/>
      <c r="C619" s="51"/>
      <c r="D619" s="51"/>
      <c r="E619" s="51"/>
      <c r="F619" s="51"/>
      <c r="G619" s="51"/>
      <c r="H619" s="51"/>
      <c r="I619" s="51"/>
      <c r="J619" s="51">
        <v>0</v>
      </c>
    </row>
    <row r="620" spans="1:10" ht="18" customHeight="1">
      <c r="A620" s="76" t="s">
        <v>783</v>
      </c>
      <c r="B620" s="80" t="s">
        <v>6</v>
      </c>
      <c r="C620" s="76" t="s">
        <v>7</v>
      </c>
      <c r="D620" s="76" t="s">
        <v>8</v>
      </c>
      <c r="E620" s="203" t="s">
        <v>262</v>
      </c>
      <c r="F620" s="203"/>
      <c r="G620" s="81" t="s">
        <v>9</v>
      </c>
      <c r="H620" s="80" t="s">
        <v>10</v>
      </c>
      <c r="I620" s="80" t="s">
        <v>11</v>
      </c>
      <c r="J620" s="80" t="s">
        <v>13</v>
      </c>
    </row>
    <row r="621" spans="1:10" ht="24" customHeight="1">
      <c r="A621" s="77" t="s">
        <v>263</v>
      </c>
      <c r="B621" s="48" t="s">
        <v>784</v>
      </c>
      <c r="C621" s="77" t="s">
        <v>23</v>
      </c>
      <c r="D621" s="77" t="s">
        <v>785</v>
      </c>
      <c r="E621" s="200" t="s">
        <v>1542</v>
      </c>
      <c r="F621" s="200"/>
      <c r="G621" s="47" t="s">
        <v>114</v>
      </c>
      <c r="H621" s="50">
        <v>1</v>
      </c>
      <c r="I621" s="49">
        <v>8.57</v>
      </c>
      <c r="J621" s="49">
        <v>8.57</v>
      </c>
    </row>
    <row r="622" spans="1:10" ht="39" customHeight="1">
      <c r="A622" s="78" t="s">
        <v>264</v>
      </c>
      <c r="B622" s="57" t="s">
        <v>236</v>
      </c>
      <c r="C622" s="78" t="s">
        <v>23</v>
      </c>
      <c r="D622" s="78" t="s">
        <v>1512</v>
      </c>
      <c r="E622" s="201" t="s">
        <v>383</v>
      </c>
      <c r="F622" s="201"/>
      <c r="G622" s="56" t="s">
        <v>224</v>
      </c>
      <c r="H622" s="59">
        <v>3.2919999999999998E-2</v>
      </c>
      <c r="I622" s="58">
        <v>227.32</v>
      </c>
      <c r="J622" s="58">
        <v>7.48</v>
      </c>
    </row>
    <row r="623" spans="1:10" ht="39" customHeight="1">
      <c r="A623" s="78" t="s">
        <v>264</v>
      </c>
      <c r="B623" s="57" t="s">
        <v>1513</v>
      </c>
      <c r="C623" s="78" t="s">
        <v>23</v>
      </c>
      <c r="D623" s="78" t="s">
        <v>1514</v>
      </c>
      <c r="E623" s="201" t="s">
        <v>383</v>
      </c>
      <c r="F623" s="201"/>
      <c r="G623" s="56" t="s">
        <v>224</v>
      </c>
      <c r="H623" s="59">
        <v>8.0000000000000002E-3</v>
      </c>
      <c r="I623" s="58">
        <v>98.55</v>
      </c>
      <c r="J623" s="58">
        <v>0.78</v>
      </c>
    </row>
    <row r="624" spans="1:10" ht="24" customHeight="1">
      <c r="A624" s="78" t="s">
        <v>264</v>
      </c>
      <c r="B624" s="57" t="s">
        <v>270</v>
      </c>
      <c r="C624" s="78" t="s">
        <v>23</v>
      </c>
      <c r="D624" s="78" t="s">
        <v>271</v>
      </c>
      <c r="E624" s="201" t="s">
        <v>269</v>
      </c>
      <c r="F624" s="201"/>
      <c r="G624" s="56" t="s">
        <v>224</v>
      </c>
      <c r="H624" s="59">
        <v>1.9632678910702951E-2</v>
      </c>
      <c r="I624" s="58">
        <v>15.79</v>
      </c>
      <c r="J624" s="58">
        <v>0.31</v>
      </c>
    </row>
    <row r="625" spans="1:10">
      <c r="A625" s="79"/>
      <c r="B625" s="79"/>
      <c r="C625" s="79"/>
      <c r="D625" s="79"/>
      <c r="E625" s="79"/>
      <c r="F625" s="61"/>
      <c r="G625" s="79"/>
      <c r="H625" s="204"/>
      <c r="I625" s="204"/>
      <c r="J625" s="61"/>
    </row>
    <row r="626" spans="1:10" ht="30" customHeight="1" thickBot="1">
      <c r="A626" s="66"/>
      <c r="B626" s="66"/>
      <c r="C626" s="66"/>
      <c r="D626" s="66"/>
      <c r="E626" s="66"/>
      <c r="F626" s="66"/>
      <c r="G626" s="66"/>
      <c r="H626" s="60"/>
      <c r="I626" s="66"/>
      <c r="J626" s="85"/>
    </row>
    <row r="627" spans="1:10" ht="0.95" customHeight="1" thickTop="1">
      <c r="A627" s="51"/>
      <c r="B627" s="51"/>
      <c r="C627" s="51"/>
      <c r="D627" s="51"/>
      <c r="E627" s="51"/>
      <c r="F627" s="51"/>
      <c r="G627" s="51"/>
      <c r="H627" s="51"/>
      <c r="I627" s="51"/>
      <c r="J627" s="51">
        <v>0</v>
      </c>
    </row>
    <row r="628" spans="1:10" ht="18" customHeight="1">
      <c r="A628" s="76" t="s">
        <v>786</v>
      </c>
      <c r="B628" s="80" t="s">
        <v>6</v>
      </c>
      <c r="C628" s="76" t="s">
        <v>7</v>
      </c>
      <c r="D628" s="76" t="s">
        <v>8</v>
      </c>
      <c r="E628" s="203" t="s">
        <v>262</v>
      </c>
      <c r="F628" s="203"/>
      <c r="G628" s="81" t="s">
        <v>9</v>
      </c>
      <c r="H628" s="80" t="s">
        <v>10</v>
      </c>
      <c r="I628" s="80" t="s">
        <v>11</v>
      </c>
      <c r="J628" s="80" t="s">
        <v>13</v>
      </c>
    </row>
    <row r="629" spans="1:10" ht="24" customHeight="1">
      <c r="A629" s="77" t="s">
        <v>263</v>
      </c>
      <c r="B629" s="48" t="s">
        <v>787</v>
      </c>
      <c r="C629" s="77" t="s">
        <v>23</v>
      </c>
      <c r="D629" s="77" t="s">
        <v>788</v>
      </c>
      <c r="E629" s="200" t="s">
        <v>1542</v>
      </c>
      <c r="F629" s="200"/>
      <c r="G629" s="47" t="s">
        <v>114</v>
      </c>
      <c r="H629" s="50">
        <v>1</v>
      </c>
      <c r="I629" s="49">
        <v>9.18</v>
      </c>
      <c r="J629" s="49">
        <v>9.18</v>
      </c>
    </row>
    <row r="630" spans="1:10" ht="39" customHeight="1">
      <c r="A630" s="78" t="s">
        <v>264</v>
      </c>
      <c r="B630" s="57" t="s">
        <v>236</v>
      </c>
      <c r="C630" s="78" t="s">
        <v>23</v>
      </c>
      <c r="D630" s="78" t="s">
        <v>1512</v>
      </c>
      <c r="E630" s="201" t="s">
        <v>383</v>
      </c>
      <c r="F630" s="201"/>
      <c r="G630" s="56" t="s">
        <v>224</v>
      </c>
      <c r="H630" s="59">
        <v>3.524E-2</v>
      </c>
      <c r="I630" s="58">
        <v>227.32</v>
      </c>
      <c r="J630" s="58">
        <v>8.01</v>
      </c>
    </row>
    <row r="631" spans="1:10" ht="39" customHeight="1">
      <c r="A631" s="78" t="s">
        <v>264</v>
      </c>
      <c r="B631" s="57" t="s">
        <v>1513</v>
      </c>
      <c r="C631" s="78" t="s">
        <v>23</v>
      </c>
      <c r="D631" s="78" t="s">
        <v>1514</v>
      </c>
      <c r="E631" s="201" t="s">
        <v>383</v>
      </c>
      <c r="F631" s="201"/>
      <c r="G631" s="56" t="s">
        <v>224</v>
      </c>
      <c r="H631" s="59">
        <v>8.6999999999999994E-3</v>
      </c>
      <c r="I631" s="58">
        <v>98.55</v>
      </c>
      <c r="J631" s="58">
        <v>0.85</v>
      </c>
    </row>
    <row r="632" spans="1:10" ht="24" customHeight="1">
      <c r="A632" s="78" t="s">
        <v>264</v>
      </c>
      <c r="B632" s="57" t="s">
        <v>270</v>
      </c>
      <c r="C632" s="78" t="s">
        <v>23</v>
      </c>
      <c r="D632" s="78" t="s">
        <v>271</v>
      </c>
      <c r="E632" s="201" t="s">
        <v>269</v>
      </c>
      <c r="F632" s="201"/>
      <c r="G632" s="56" t="s">
        <v>224</v>
      </c>
      <c r="H632" s="59">
        <v>2.0265991133628897E-2</v>
      </c>
      <c r="I632" s="58">
        <v>15.79</v>
      </c>
      <c r="J632" s="58">
        <v>0.32</v>
      </c>
    </row>
    <row r="633" spans="1:10">
      <c r="A633" s="79"/>
      <c r="B633" s="79"/>
      <c r="C633" s="79"/>
      <c r="D633" s="79"/>
      <c r="E633" s="79"/>
      <c r="F633" s="61"/>
      <c r="G633" s="79"/>
      <c r="H633" s="204"/>
      <c r="I633" s="204"/>
      <c r="J633" s="61"/>
    </row>
    <row r="634" spans="1:10" ht="30" customHeight="1" thickBot="1">
      <c r="A634" s="66"/>
      <c r="B634" s="66"/>
      <c r="C634" s="66"/>
      <c r="D634" s="66"/>
      <c r="E634" s="66"/>
      <c r="F634" s="66"/>
      <c r="G634" s="66"/>
      <c r="H634" s="60"/>
      <c r="I634" s="66"/>
      <c r="J634" s="85"/>
    </row>
    <row r="635" spans="1:10" ht="0.95" customHeight="1" thickTop="1">
      <c r="A635" s="51"/>
      <c r="B635" s="51"/>
      <c r="C635" s="51"/>
      <c r="D635" s="51"/>
      <c r="E635" s="51"/>
      <c r="F635" s="51"/>
      <c r="G635" s="51"/>
      <c r="H635" s="51"/>
      <c r="I635" s="51"/>
      <c r="J635" s="51">
        <v>0</v>
      </c>
    </row>
    <row r="636" spans="1:10" ht="18" customHeight="1">
      <c r="A636" s="76" t="s">
        <v>789</v>
      </c>
      <c r="B636" s="80" t="s">
        <v>6</v>
      </c>
      <c r="C636" s="76" t="s">
        <v>7</v>
      </c>
      <c r="D636" s="76" t="s">
        <v>8</v>
      </c>
      <c r="E636" s="203" t="s">
        <v>262</v>
      </c>
      <c r="F636" s="203"/>
      <c r="G636" s="81" t="s">
        <v>9</v>
      </c>
      <c r="H636" s="80" t="s">
        <v>10</v>
      </c>
      <c r="I636" s="80" t="s">
        <v>11</v>
      </c>
      <c r="J636" s="80" t="s">
        <v>13</v>
      </c>
    </row>
    <row r="637" spans="1:10" ht="24" customHeight="1">
      <c r="A637" s="77" t="s">
        <v>263</v>
      </c>
      <c r="B637" s="48" t="s">
        <v>790</v>
      </c>
      <c r="C637" s="77" t="s">
        <v>23</v>
      </c>
      <c r="D637" s="77" t="s">
        <v>791</v>
      </c>
      <c r="E637" s="200" t="s">
        <v>1543</v>
      </c>
      <c r="F637" s="200"/>
      <c r="G637" s="47" t="s">
        <v>114</v>
      </c>
      <c r="H637" s="50">
        <v>1</v>
      </c>
      <c r="I637" s="49">
        <v>7.22</v>
      </c>
      <c r="J637" s="49">
        <v>7.22</v>
      </c>
    </row>
    <row r="638" spans="1:10" ht="39" customHeight="1">
      <c r="A638" s="78" t="s">
        <v>264</v>
      </c>
      <c r="B638" s="57" t="s">
        <v>236</v>
      </c>
      <c r="C638" s="78" t="s">
        <v>23</v>
      </c>
      <c r="D638" s="78" t="s">
        <v>1512</v>
      </c>
      <c r="E638" s="201" t="s">
        <v>383</v>
      </c>
      <c r="F638" s="201"/>
      <c r="G638" s="56" t="s">
        <v>224</v>
      </c>
      <c r="H638" s="59">
        <v>2.768E-2</v>
      </c>
      <c r="I638" s="58">
        <v>227.32</v>
      </c>
      <c r="J638" s="58">
        <v>6.29</v>
      </c>
    </row>
    <row r="639" spans="1:10" ht="39" customHeight="1">
      <c r="A639" s="78" t="s">
        <v>264</v>
      </c>
      <c r="B639" s="57" t="s">
        <v>1513</v>
      </c>
      <c r="C639" s="78" t="s">
        <v>23</v>
      </c>
      <c r="D639" s="78" t="s">
        <v>1514</v>
      </c>
      <c r="E639" s="201" t="s">
        <v>383</v>
      </c>
      <c r="F639" s="201"/>
      <c r="G639" s="56" t="s">
        <v>224</v>
      </c>
      <c r="H639" s="59">
        <v>6.9199999999999999E-3</v>
      </c>
      <c r="I639" s="58">
        <v>98.55</v>
      </c>
      <c r="J639" s="58">
        <v>0.68</v>
      </c>
    </row>
    <row r="640" spans="1:10" ht="24" customHeight="1">
      <c r="A640" s="78" t="s">
        <v>264</v>
      </c>
      <c r="B640" s="57" t="s">
        <v>270</v>
      </c>
      <c r="C640" s="78" t="s">
        <v>23</v>
      </c>
      <c r="D640" s="78" t="s">
        <v>271</v>
      </c>
      <c r="E640" s="201" t="s">
        <v>269</v>
      </c>
      <c r="F640" s="201"/>
      <c r="G640" s="56" t="s">
        <v>224</v>
      </c>
      <c r="H640" s="59">
        <v>1.5832805573147563E-2</v>
      </c>
      <c r="I640" s="58">
        <v>15.79</v>
      </c>
      <c r="J640" s="58">
        <v>0.25</v>
      </c>
    </row>
    <row r="641" spans="1:10">
      <c r="A641" s="79"/>
      <c r="B641" s="79"/>
      <c r="C641" s="79"/>
      <c r="D641" s="79"/>
      <c r="E641" s="79"/>
      <c r="F641" s="61"/>
      <c r="G641" s="79"/>
      <c r="H641" s="204"/>
      <c r="I641" s="204"/>
      <c r="J641" s="61"/>
    </row>
    <row r="642" spans="1:10" ht="30" customHeight="1" thickBot="1">
      <c r="A642" s="66"/>
      <c r="B642" s="66"/>
      <c r="C642" s="66"/>
      <c r="D642" s="66"/>
      <c r="E642" s="66"/>
      <c r="F642" s="66"/>
      <c r="G642" s="66"/>
      <c r="H642" s="60"/>
      <c r="I642" s="66"/>
      <c r="J642" s="85"/>
    </row>
    <row r="643" spans="1:10" ht="0.95" customHeight="1" thickTop="1">
      <c r="A643" s="51"/>
      <c r="B643" s="51"/>
      <c r="C643" s="51"/>
      <c r="D643" s="51"/>
      <c r="E643" s="51"/>
      <c r="F643" s="51"/>
      <c r="G643" s="51"/>
      <c r="H643" s="51"/>
      <c r="I643" s="51"/>
      <c r="J643" s="51">
        <v>0</v>
      </c>
    </row>
    <row r="644" spans="1:10" ht="18" customHeight="1">
      <c r="A644" s="76" t="s">
        <v>792</v>
      </c>
      <c r="B644" s="80" t="s">
        <v>6</v>
      </c>
      <c r="C644" s="76" t="s">
        <v>7</v>
      </c>
      <c r="D644" s="76" t="s">
        <v>8</v>
      </c>
      <c r="E644" s="203" t="s">
        <v>262</v>
      </c>
      <c r="F644" s="203"/>
      <c r="G644" s="81" t="s">
        <v>9</v>
      </c>
      <c r="H644" s="80" t="s">
        <v>10</v>
      </c>
      <c r="I644" s="80" t="s">
        <v>11</v>
      </c>
      <c r="J644" s="80" t="s">
        <v>13</v>
      </c>
    </row>
    <row r="645" spans="1:10" ht="24" customHeight="1">
      <c r="A645" s="77" t="s">
        <v>263</v>
      </c>
      <c r="B645" s="48" t="s">
        <v>793</v>
      </c>
      <c r="C645" s="77" t="s">
        <v>23</v>
      </c>
      <c r="D645" s="77" t="s">
        <v>794</v>
      </c>
      <c r="E645" s="200" t="s">
        <v>1543</v>
      </c>
      <c r="F645" s="200"/>
      <c r="G645" s="47" t="s">
        <v>114</v>
      </c>
      <c r="H645" s="50">
        <v>1</v>
      </c>
      <c r="I645" s="49">
        <v>8.9700000000000006</v>
      </c>
      <c r="J645" s="49">
        <v>8.9700000000000006</v>
      </c>
    </row>
    <row r="646" spans="1:10" ht="39" customHeight="1">
      <c r="A646" s="78" t="s">
        <v>264</v>
      </c>
      <c r="B646" s="57" t="s">
        <v>1513</v>
      </c>
      <c r="C646" s="78" t="s">
        <v>23</v>
      </c>
      <c r="D646" s="78" t="s">
        <v>1514</v>
      </c>
      <c r="E646" s="201" t="s">
        <v>383</v>
      </c>
      <c r="F646" s="201"/>
      <c r="G646" s="56" t="s">
        <v>224</v>
      </c>
      <c r="H646" s="59">
        <v>8.6199999999999992E-3</v>
      </c>
      <c r="I646" s="58">
        <v>98.55</v>
      </c>
      <c r="J646" s="58">
        <v>0.84</v>
      </c>
    </row>
    <row r="647" spans="1:10" ht="39" customHeight="1">
      <c r="A647" s="78" t="s">
        <v>264</v>
      </c>
      <c r="B647" s="57" t="s">
        <v>236</v>
      </c>
      <c r="C647" s="78" t="s">
        <v>23</v>
      </c>
      <c r="D647" s="78" t="s">
        <v>1512</v>
      </c>
      <c r="E647" s="201" t="s">
        <v>383</v>
      </c>
      <c r="F647" s="201"/>
      <c r="G647" s="56" t="s">
        <v>224</v>
      </c>
      <c r="H647" s="59">
        <v>3.4479999999999997E-2</v>
      </c>
      <c r="I647" s="58">
        <v>227.32</v>
      </c>
      <c r="J647" s="58">
        <v>7.83</v>
      </c>
    </row>
    <row r="648" spans="1:10" ht="24" customHeight="1">
      <c r="A648" s="78" t="s">
        <v>264</v>
      </c>
      <c r="B648" s="57" t="s">
        <v>270</v>
      </c>
      <c r="C648" s="78" t="s">
        <v>23</v>
      </c>
      <c r="D648" s="78" t="s">
        <v>271</v>
      </c>
      <c r="E648" s="201" t="s">
        <v>269</v>
      </c>
      <c r="F648" s="201"/>
      <c r="G648" s="56" t="s">
        <v>224</v>
      </c>
      <c r="H648" s="59">
        <v>1.8999366687777099E-2</v>
      </c>
      <c r="I648" s="58">
        <v>15.79</v>
      </c>
      <c r="J648" s="58">
        <v>0.3</v>
      </c>
    </row>
    <row r="649" spans="1:10">
      <c r="A649" s="79"/>
      <c r="B649" s="79"/>
      <c r="C649" s="79"/>
      <c r="D649" s="79"/>
      <c r="E649" s="79"/>
      <c r="F649" s="61"/>
      <c r="G649" s="79"/>
      <c r="H649" s="204"/>
      <c r="I649" s="204"/>
      <c r="J649" s="61"/>
    </row>
    <row r="650" spans="1:10" ht="30" customHeight="1" thickBot="1">
      <c r="A650" s="66"/>
      <c r="B650" s="66"/>
      <c r="C650" s="66"/>
      <c r="D650" s="66"/>
      <c r="E650" s="66"/>
      <c r="F650" s="66"/>
      <c r="G650" s="66"/>
      <c r="H650" s="60"/>
      <c r="I650" s="66"/>
      <c r="J650" s="85"/>
    </row>
    <row r="651" spans="1:10" ht="0.95" customHeight="1" thickTop="1">
      <c r="A651" s="51"/>
      <c r="B651" s="51"/>
      <c r="C651" s="51"/>
      <c r="D651" s="51"/>
      <c r="E651" s="51"/>
      <c r="F651" s="51"/>
      <c r="G651" s="51"/>
      <c r="H651" s="51"/>
      <c r="I651" s="51"/>
      <c r="J651" s="51">
        <v>0</v>
      </c>
    </row>
    <row r="652" spans="1:10" ht="18" customHeight="1">
      <c r="A652" s="76" t="s">
        <v>795</v>
      </c>
      <c r="B652" s="80" t="s">
        <v>6</v>
      </c>
      <c r="C652" s="76" t="s">
        <v>7</v>
      </c>
      <c r="D652" s="76" t="s">
        <v>8</v>
      </c>
      <c r="E652" s="203" t="s">
        <v>262</v>
      </c>
      <c r="F652" s="203"/>
      <c r="G652" s="81" t="s">
        <v>9</v>
      </c>
      <c r="H652" s="80" t="s">
        <v>10</v>
      </c>
      <c r="I652" s="80" t="s">
        <v>11</v>
      </c>
      <c r="J652" s="80" t="s">
        <v>13</v>
      </c>
    </row>
    <row r="653" spans="1:10" ht="24" customHeight="1">
      <c r="A653" s="77" t="s">
        <v>263</v>
      </c>
      <c r="B653" s="48" t="s">
        <v>796</v>
      </c>
      <c r="C653" s="77" t="s">
        <v>23</v>
      </c>
      <c r="D653" s="77" t="s">
        <v>797</v>
      </c>
      <c r="E653" s="200" t="s">
        <v>1543</v>
      </c>
      <c r="F653" s="200"/>
      <c r="G653" s="47" t="s">
        <v>114</v>
      </c>
      <c r="H653" s="50">
        <v>1</v>
      </c>
      <c r="I653" s="49">
        <v>10.739999999999998</v>
      </c>
      <c r="J653" s="49">
        <v>10.74</v>
      </c>
    </row>
    <row r="654" spans="1:10" ht="39" customHeight="1">
      <c r="A654" s="78" t="s">
        <v>264</v>
      </c>
      <c r="B654" s="57" t="s">
        <v>1513</v>
      </c>
      <c r="C654" s="78" t="s">
        <v>23</v>
      </c>
      <c r="D654" s="78" t="s">
        <v>1514</v>
      </c>
      <c r="E654" s="201" t="s">
        <v>383</v>
      </c>
      <c r="F654" s="201"/>
      <c r="G654" s="56" t="s">
        <v>224</v>
      </c>
      <c r="H654" s="59">
        <v>1.031E-2</v>
      </c>
      <c r="I654" s="58">
        <v>98.55</v>
      </c>
      <c r="J654" s="58">
        <v>1.01</v>
      </c>
    </row>
    <row r="655" spans="1:10" ht="39" customHeight="1">
      <c r="A655" s="78" t="s">
        <v>264</v>
      </c>
      <c r="B655" s="57" t="s">
        <v>236</v>
      </c>
      <c r="C655" s="78" t="s">
        <v>23</v>
      </c>
      <c r="D655" s="78" t="s">
        <v>1512</v>
      </c>
      <c r="E655" s="201" t="s">
        <v>383</v>
      </c>
      <c r="F655" s="201"/>
      <c r="G655" s="56" t="s">
        <v>224</v>
      </c>
      <c r="H655" s="59">
        <v>4.1239999999999999E-2</v>
      </c>
      <c r="I655" s="58">
        <v>227.32</v>
      </c>
      <c r="J655" s="58">
        <v>9.3699999999999992</v>
      </c>
    </row>
    <row r="656" spans="1:10" ht="24" customHeight="1">
      <c r="A656" s="78" t="s">
        <v>264</v>
      </c>
      <c r="B656" s="57" t="s">
        <v>270</v>
      </c>
      <c r="C656" s="78" t="s">
        <v>23</v>
      </c>
      <c r="D656" s="78" t="s">
        <v>271</v>
      </c>
      <c r="E656" s="201" t="s">
        <v>269</v>
      </c>
      <c r="F656" s="201"/>
      <c r="G656" s="56" t="s">
        <v>224</v>
      </c>
      <c r="H656" s="59">
        <v>2.279924002533254E-2</v>
      </c>
      <c r="I656" s="58">
        <v>15.79</v>
      </c>
      <c r="J656" s="58">
        <v>0.36</v>
      </c>
    </row>
    <row r="657" spans="1:10">
      <c r="A657" s="79"/>
      <c r="B657" s="79"/>
      <c r="C657" s="79"/>
      <c r="D657" s="79"/>
      <c r="E657" s="79"/>
      <c r="F657" s="61"/>
      <c r="G657" s="79"/>
      <c r="H657" s="204"/>
      <c r="I657" s="204"/>
      <c r="J657" s="61"/>
    </row>
    <row r="658" spans="1:10" ht="30" customHeight="1" thickBot="1">
      <c r="A658" s="66"/>
      <c r="B658" s="66"/>
      <c r="C658" s="66"/>
      <c r="D658" s="66"/>
      <c r="E658" s="66"/>
      <c r="F658" s="66"/>
      <c r="G658" s="66"/>
      <c r="H658" s="60"/>
      <c r="I658" s="66"/>
      <c r="J658" s="85"/>
    </row>
    <row r="659" spans="1:10" ht="0.95" customHeight="1" thickTop="1">
      <c r="A659" s="51"/>
      <c r="B659" s="51"/>
      <c r="C659" s="51"/>
      <c r="D659" s="51"/>
      <c r="E659" s="51"/>
      <c r="F659" s="51"/>
      <c r="G659" s="51"/>
      <c r="H659" s="51"/>
      <c r="I659" s="51"/>
      <c r="J659" s="51">
        <v>0</v>
      </c>
    </row>
    <row r="660" spans="1:10" ht="18" customHeight="1">
      <c r="A660" s="76" t="s">
        <v>798</v>
      </c>
      <c r="B660" s="80" t="s">
        <v>6</v>
      </c>
      <c r="C660" s="76" t="s">
        <v>7</v>
      </c>
      <c r="D660" s="76" t="s">
        <v>8</v>
      </c>
      <c r="E660" s="203" t="s">
        <v>262</v>
      </c>
      <c r="F660" s="203"/>
      <c r="G660" s="81" t="s">
        <v>9</v>
      </c>
      <c r="H660" s="80" t="s">
        <v>10</v>
      </c>
      <c r="I660" s="80" t="s">
        <v>11</v>
      </c>
      <c r="J660" s="80" t="s">
        <v>13</v>
      </c>
    </row>
    <row r="661" spans="1:10" ht="24" customHeight="1">
      <c r="A661" s="77" t="s">
        <v>263</v>
      </c>
      <c r="B661" s="48" t="s">
        <v>799</v>
      </c>
      <c r="C661" s="77" t="s">
        <v>23</v>
      </c>
      <c r="D661" s="77" t="s">
        <v>800</v>
      </c>
      <c r="E661" s="200" t="s">
        <v>1543</v>
      </c>
      <c r="F661" s="200"/>
      <c r="G661" s="47" t="s">
        <v>114</v>
      </c>
      <c r="H661" s="50">
        <v>1</v>
      </c>
      <c r="I661" s="49">
        <v>11.330000000000002</v>
      </c>
      <c r="J661" s="49">
        <v>11.33</v>
      </c>
    </row>
    <row r="662" spans="1:10" ht="39" customHeight="1">
      <c r="A662" s="78" t="s">
        <v>264</v>
      </c>
      <c r="B662" s="57" t="s">
        <v>1513</v>
      </c>
      <c r="C662" s="78" t="s">
        <v>23</v>
      </c>
      <c r="D662" s="78" t="s">
        <v>1514</v>
      </c>
      <c r="E662" s="201" t="s">
        <v>383</v>
      </c>
      <c r="F662" s="201"/>
      <c r="G662" s="56" t="s">
        <v>224</v>
      </c>
      <c r="H662" s="59">
        <v>1.0869999999999999E-2</v>
      </c>
      <c r="I662" s="58">
        <v>98.55</v>
      </c>
      <c r="J662" s="58">
        <v>1.07</v>
      </c>
    </row>
    <row r="663" spans="1:10" ht="39" customHeight="1">
      <c r="A663" s="78" t="s">
        <v>264</v>
      </c>
      <c r="B663" s="57" t="s">
        <v>236</v>
      </c>
      <c r="C663" s="78" t="s">
        <v>23</v>
      </c>
      <c r="D663" s="78" t="s">
        <v>1512</v>
      </c>
      <c r="E663" s="201" t="s">
        <v>383</v>
      </c>
      <c r="F663" s="201"/>
      <c r="G663" s="56" t="s">
        <v>224</v>
      </c>
      <c r="H663" s="59">
        <v>4.3479999999999998E-2</v>
      </c>
      <c r="I663" s="58">
        <v>227.32</v>
      </c>
      <c r="J663" s="58">
        <v>9.8800000000000008</v>
      </c>
    </row>
    <row r="664" spans="1:10" ht="24" customHeight="1">
      <c r="A664" s="78" t="s">
        <v>264</v>
      </c>
      <c r="B664" s="57" t="s">
        <v>270</v>
      </c>
      <c r="C664" s="78" t="s">
        <v>23</v>
      </c>
      <c r="D664" s="78" t="s">
        <v>271</v>
      </c>
      <c r="E664" s="201" t="s">
        <v>269</v>
      </c>
      <c r="F664" s="201"/>
      <c r="G664" s="56" t="s">
        <v>224</v>
      </c>
      <c r="H664" s="59">
        <v>2.469917669411012E-2</v>
      </c>
      <c r="I664" s="58">
        <v>15.79</v>
      </c>
      <c r="J664" s="58">
        <v>0.38</v>
      </c>
    </row>
    <row r="665" spans="1:10">
      <c r="A665" s="79"/>
      <c r="B665" s="79"/>
      <c r="C665" s="79"/>
      <c r="D665" s="79"/>
      <c r="E665" s="79"/>
      <c r="F665" s="61"/>
      <c r="G665" s="79"/>
      <c r="H665" s="204"/>
      <c r="I665" s="204"/>
      <c r="J665" s="61"/>
    </row>
    <row r="666" spans="1:10" ht="30" customHeight="1" thickBot="1">
      <c r="A666" s="66"/>
      <c r="B666" s="66"/>
      <c r="C666" s="66"/>
      <c r="D666" s="66"/>
      <c r="E666" s="66"/>
      <c r="F666" s="66"/>
      <c r="G666" s="66"/>
      <c r="H666" s="60"/>
      <c r="I666" s="66"/>
      <c r="J666" s="85"/>
    </row>
    <row r="667" spans="1:10" ht="0.95" customHeight="1" thickTop="1">
      <c r="A667" s="51"/>
      <c r="B667" s="51"/>
      <c r="C667" s="51"/>
      <c r="D667" s="51"/>
      <c r="E667" s="51"/>
      <c r="F667" s="51"/>
      <c r="G667" s="51"/>
      <c r="H667" s="51"/>
      <c r="I667" s="51"/>
      <c r="J667" s="51">
        <v>0</v>
      </c>
    </row>
    <row r="668" spans="1:10" ht="18" customHeight="1">
      <c r="A668" s="76" t="s">
        <v>801</v>
      </c>
      <c r="B668" s="80" t="s">
        <v>6</v>
      </c>
      <c r="C668" s="76" t="s">
        <v>7</v>
      </c>
      <c r="D668" s="76" t="s">
        <v>8</v>
      </c>
      <c r="E668" s="203" t="s">
        <v>262</v>
      </c>
      <c r="F668" s="203"/>
      <c r="G668" s="81" t="s">
        <v>9</v>
      </c>
      <c r="H668" s="80" t="s">
        <v>10</v>
      </c>
      <c r="I668" s="80" t="s">
        <v>11</v>
      </c>
      <c r="J668" s="80" t="s">
        <v>13</v>
      </c>
    </row>
    <row r="669" spans="1:10" ht="24" customHeight="1">
      <c r="A669" s="77" t="s">
        <v>263</v>
      </c>
      <c r="B669" s="48" t="s">
        <v>802</v>
      </c>
      <c r="C669" s="77" t="s">
        <v>23</v>
      </c>
      <c r="D669" s="77" t="s">
        <v>803</v>
      </c>
      <c r="E669" s="200" t="s">
        <v>1544</v>
      </c>
      <c r="F669" s="200"/>
      <c r="G669" s="47" t="s">
        <v>114</v>
      </c>
      <c r="H669" s="50">
        <v>1</v>
      </c>
      <c r="I669" s="49">
        <v>8.6300000000000008</v>
      </c>
      <c r="J669" s="49">
        <v>8.6300000000000008</v>
      </c>
    </row>
    <row r="670" spans="1:10" ht="39" customHeight="1">
      <c r="A670" s="78" t="s">
        <v>264</v>
      </c>
      <c r="B670" s="57" t="s">
        <v>236</v>
      </c>
      <c r="C670" s="78" t="s">
        <v>23</v>
      </c>
      <c r="D670" s="78" t="s">
        <v>1512</v>
      </c>
      <c r="E670" s="201" t="s">
        <v>383</v>
      </c>
      <c r="F670" s="201"/>
      <c r="G670" s="56" t="s">
        <v>224</v>
      </c>
      <c r="H670" s="59">
        <v>3.7039999999999997E-2</v>
      </c>
      <c r="I670" s="58">
        <v>227.32</v>
      </c>
      <c r="J670" s="58">
        <v>8.41</v>
      </c>
    </row>
    <row r="671" spans="1:10" ht="24" customHeight="1">
      <c r="A671" s="78" t="s">
        <v>264</v>
      </c>
      <c r="B671" s="57" t="s">
        <v>270</v>
      </c>
      <c r="C671" s="78" t="s">
        <v>23</v>
      </c>
      <c r="D671" s="78" t="s">
        <v>271</v>
      </c>
      <c r="E671" s="201" t="s">
        <v>269</v>
      </c>
      <c r="F671" s="201"/>
      <c r="G671" s="56" t="s">
        <v>224</v>
      </c>
      <c r="H671" s="59">
        <v>1.3932868904369896E-2</v>
      </c>
      <c r="I671" s="58">
        <v>15.79</v>
      </c>
      <c r="J671" s="58">
        <v>0.22</v>
      </c>
    </row>
    <row r="672" spans="1:10">
      <c r="A672" s="79"/>
      <c r="B672" s="79"/>
      <c r="C672" s="79"/>
      <c r="D672" s="79"/>
      <c r="E672" s="79"/>
      <c r="F672" s="61"/>
      <c r="G672" s="79"/>
      <c r="H672" s="204"/>
      <c r="I672" s="204"/>
      <c r="J672" s="61"/>
    </row>
    <row r="673" spans="1:10" ht="30" customHeight="1" thickBot="1">
      <c r="A673" s="66"/>
      <c r="B673" s="66"/>
      <c r="C673" s="66"/>
      <c r="D673" s="66"/>
      <c r="E673" s="66"/>
      <c r="F673" s="66"/>
      <c r="G673" s="66"/>
      <c r="H673" s="60"/>
      <c r="I673" s="66"/>
      <c r="J673" s="85"/>
    </row>
    <row r="674" spans="1:10" ht="0.95" customHeight="1" thickTop="1">
      <c r="A674" s="51"/>
      <c r="B674" s="51"/>
      <c r="C674" s="51"/>
      <c r="D674" s="51"/>
      <c r="E674" s="51"/>
      <c r="F674" s="51"/>
      <c r="G674" s="51"/>
      <c r="H674" s="51"/>
      <c r="I674" s="51"/>
      <c r="J674" s="51">
        <v>0</v>
      </c>
    </row>
    <row r="675" spans="1:10" ht="18" customHeight="1">
      <c r="A675" s="76" t="s">
        <v>804</v>
      </c>
      <c r="B675" s="80" t="s">
        <v>6</v>
      </c>
      <c r="C675" s="76" t="s">
        <v>7</v>
      </c>
      <c r="D675" s="76" t="s">
        <v>8</v>
      </c>
      <c r="E675" s="203" t="s">
        <v>262</v>
      </c>
      <c r="F675" s="203"/>
      <c r="G675" s="81" t="s">
        <v>9</v>
      </c>
      <c r="H675" s="80" t="s">
        <v>10</v>
      </c>
      <c r="I675" s="80" t="s">
        <v>11</v>
      </c>
      <c r="J675" s="80" t="s">
        <v>13</v>
      </c>
    </row>
    <row r="676" spans="1:10" ht="24" customHeight="1">
      <c r="A676" s="77" t="s">
        <v>263</v>
      </c>
      <c r="B676" s="48" t="s">
        <v>805</v>
      </c>
      <c r="C676" s="77" t="s">
        <v>23</v>
      </c>
      <c r="D676" s="77" t="s">
        <v>806</v>
      </c>
      <c r="E676" s="200" t="s">
        <v>1545</v>
      </c>
      <c r="F676" s="200"/>
      <c r="G676" s="47" t="s">
        <v>114</v>
      </c>
      <c r="H676" s="50">
        <v>1</v>
      </c>
      <c r="I676" s="49">
        <v>248.83</v>
      </c>
      <c r="J676" s="49">
        <v>248.83</v>
      </c>
    </row>
    <row r="677" spans="1:10" ht="26.1" customHeight="1">
      <c r="A677" s="78" t="s">
        <v>264</v>
      </c>
      <c r="B677" s="57" t="s">
        <v>384</v>
      </c>
      <c r="C677" s="78" t="s">
        <v>23</v>
      </c>
      <c r="D677" s="78" t="s">
        <v>385</v>
      </c>
      <c r="E677" s="201" t="s">
        <v>383</v>
      </c>
      <c r="F677" s="201"/>
      <c r="G677" s="56" t="s">
        <v>224</v>
      </c>
      <c r="H677" s="59">
        <v>1</v>
      </c>
      <c r="I677" s="58">
        <v>127.04</v>
      </c>
      <c r="J677" s="58">
        <v>127.04</v>
      </c>
    </row>
    <row r="678" spans="1:10" ht="26.1" customHeight="1">
      <c r="A678" s="78" t="s">
        <v>264</v>
      </c>
      <c r="B678" s="57" t="s">
        <v>234</v>
      </c>
      <c r="C678" s="78" t="s">
        <v>23</v>
      </c>
      <c r="D678" s="78" t="s">
        <v>1546</v>
      </c>
      <c r="E678" s="201" t="s">
        <v>383</v>
      </c>
      <c r="F678" s="201"/>
      <c r="G678" s="56" t="s">
        <v>224</v>
      </c>
      <c r="H678" s="59">
        <v>0.1</v>
      </c>
      <c r="I678" s="58">
        <v>140.81</v>
      </c>
      <c r="J678" s="58">
        <v>14.08</v>
      </c>
    </row>
    <row r="679" spans="1:10" ht="26.1" customHeight="1">
      <c r="A679" s="78" t="s">
        <v>264</v>
      </c>
      <c r="B679" s="57" t="s">
        <v>381</v>
      </c>
      <c r="C679" s="78" t="s">
        <v>23</v>
      </c>
      <c r="D679" s="78" t="s">
        <v>382</v>
      </c>
      <c r="E679" s="201" t="s">
        <v>383</v>
      </c>
      <c r="F679" s="201"/>
      <c r="G679" s="56" t="s">
        <v>224</v>
      </c>
      <c r="H679" s="59">
        <v>4</v>
      </c>
      <c r="I679" s="58">
        <v>17.61</v>
      </c>
      <c r="J679" s="58">
        <v>70.44</v>
      </c>
    </row>
    <row r="680" spans="1:10" ht="24" customHeight="1">
      <c r="A680" s="78" t="s">
        <v>264</v>
      </c>
      <c r="B680" s="57" t="s">
        <v>270</v>
      </c>
      <c r="C680" s="78" t="s">
        <v>23</v>
      </c>
      <c r="D680" s="78" t="s">
        <v>271</v>
      </c>
      <c r="E680" s="201" t="s">
        <v>269</v>
      </c>
      <c r="F680" s="201"/>
      <c r="G680" s="56" t="s">
        <v>224</v>
      </c>
      <c r="H680" s="59">
        <v>2.3603546548448393</v>
      </c>
      <c r="I680" s="58">
        <v>15.79</v>
      </c>
      <c r="J680" s="58">
        <v>37.270000000000003</v>
      </c>
    </row>
    <row r="681" spans="1:10">
      <c r="A681" s="79"/>
      <c r="B681" s="79"/>
      <c r="C681" s="79"/>
      <c r="D681" s="79"/>
      <c r="E681" s="79"/>
      <c r="F681" s="61"/>
      <c r="G681" s="79"/>
      <c r="H681" s="204"/>
      <c r="I681" s="204"/>
      <c r="J681" s="61"/>
    </row>
    <row r="682" spans="1:10" ht="30" customHeight="1" thickBot="1">
      <c r="A682" s="66"/>
      <c r="B682" s="66"/>
      <c r="C682" s="66"/>
      <c r="D682" s="66"/>
      <c r="E682" s="66"/>
      <c r="F682" s="66"/>
      <c r="G682" s="66"/>
      <c r="H682" s="60"/>
      <c r="I682" s="66"/>
      <c r="J682" s="85"/>
    </row>
    <row r="683" spans="1:10" ht="0.95" customHeight="1" thickTop="1">
      <c r="A683" s="51"/>
      <c r="B683" s="51"/>
      <c r="C683" s="51"/>
      <c r="D683" s="51"/>
      <c r="E683" s="51"/>
      <c r="F683" s="51"/>
      <c r="G683" s="51"/>
      <c r="H683" s="51"/>
      <c r="I683" s="51"/>
      <c r="J683" s="51">
        <v>0</v>
      </c>
    </row>
    <row r="684" spans="1:10" ht="18" customHeight="1">
      <c r="A684" s="76" t="s">
        <v>807</v>
      </c>
      <c r="B684" s="80" t="s">
        <v>6</v>
      </c>
      <c r="C684" s="76" t="s">
        <v>7</v>
      </c>
      <c r="D684" s="76" t="s">
        <v>8</v>
      </c>
      <c r="E684" s="203" t="s">
        <v>262</v>
      </c>
      <c r="F684" s="203"/>
      <c r="G684" s="81" t="s">
        <v>9</v>
      </c>
      <c r="H684" s="80" t="s">
        <v>10</v>
      </c>
      <c r="I684" s="80" t="s">
        <v>11</v>
      </c>
      <c r="J684" s="80" t="s">
        <v>13</v>
      </c>
    </row>
    <row r="685" spans="1:10" ht="24" customHeight="1">
      <c r="A685" s="77" t="s">
        <v>263</v>
      </c>
      <c r="B685" s="48" t="s">
        <v>808</v>
      </c>
      <c r="C685" s="77" t="s">
        <v>23</v>
      </c>
      <c r="D685" s="77" t="s">
        <v>809</v>
      </c>
      <c r="E685" s="200" t="s">
        <v>1547</v>
      </c>
      <c r="F685" s="200"/>
      <c r="G685" s="47" t="s">
        <v>114</v>
      </c>
      <c r="H685" s="50">
        <v>1</v>
      </c>
      <c r="I685" s="49">
        <v>45.52</v>
      </c>
      <c r="J685" s="49">
        <v>45.52</v>
      </c>
    </row>
    <row r="686" spans="1:10" ht="24" customHeight="1">
      <c r="A686" s="78" t="s">
        <v>264</v>
      </c>
      <c r="B686" s="57" t="s">
        <v>270</v>
      </c>
      <c r="C686" s="78" t="s">
        <v>23</v>
      </c>
      <c r="D686" s="78" t="s">
        <v>271</v>
      </c>
      <c r="E686" s="201" t="s">
        <v>269</v>
      </c>
      <c r="F686" s="201"/>
      <c r="G686" s="56" t="s">
        <v>224</v>
      </c>
      <c r="H686" s="59">
        <v>2.8828372387587082</v>
      </c>
      <c r="I686" s="58">
        <v>15.79</v>
      </c>
      <c r="J686" s="58">
        <v>45.52</v>
      </c>
    </row>
    <row r="687" spans="1:10">
      <c r="A687" s="79"/>
      <c r="B687" s="79"/>
      <c r="C687" s="79"/>
      <c r="D687" s="79"/>
      <c r="E687" s="79"/>
      <c r="F687" s="61"/>
      <c r="G687" s="79"/>
      <c r="H687" s="204"/>
      <c r="I687" s="204"/>
      <c r="J687" s="61"/>
    </row>
    <row r="688" spans="1:10" ht="30" customHeight="1" thickBot="1">
      <c r="A688" s="66"/>
      <c r="B688" s="66"/>
      <c r="C688" s="66"/>
      <c r="D688" s="66"/>
      <c r="E688" s="66"/>
      <c r="F688" s="66"/>
      <c r="G688" s="66"/>
      <c r="H688" s="60"/>
      <c r="I688" s="66"/>
      <c r="J688" s="85"/>
    </row>
    <row r="689" spans="1:10" ht="0.95" customHeight="1" thickTop="1">
      <c r="A689" s="51"/>
      <c r="B689" s="51"/>
      <c r="C689" s="51"/>
      <c r="D689" s="51"/>
      <c r="E689" s="51"/>
      <c r="F689" s="51"/>
      <c r="G689" s="51"/>
      <c r="H689" s="51"/>
      <c r="I689" s="51"/>
      <c r="J689" s="51">
        <v>0</v>
      </c>
    </row>
    <row r="690" spans="1:10" ht="18" customHeight="1">
      <c r="A690" s="76" t="s">
        <v>810</v>
      </c>
      <c r="B690" s="80" t="s">
        <v>6</v>
      </c>
      <c r="C690" s="76" t="s">
        <v>7</v>
      </c>
      <c r="D690" s="76" t="s">
        <v>8</v>
      </c>
      <c r="E690" s="203" t="s">
        <v>262</v>
      </c>
      <c r="F690" s="203"/>
      <c r="G690" s="81" t="s">
        <v>9</v>
      </c>
      <c r="H690" s="80" t="s">
        <v>10</v>
      </c>
      <c r="I690" s="80" t="s">
        <v>11</v>
      </c>
      <c r="J690" s="80" t="s">
        <v>13</v>
      </c>
    </row>
    <row r="691" spans="1:10" ht="26.1" customHeight="1">
      <c r="A691" s="77" t="s">
        <v>263</v>
      </c>
      <c r="B691" s="48" t="s">
        <v>811</v>
      </c>
      <c r="C691" s="77" t="s">
        <v>23</v>
      </c>
      <c r="D691" s="77" t="s">
        <v>812</v>
      </c>
      <c r="E691" s="200" t="s">
        <v>1547</v>
      </c>
      <c r="F691" s="200"/>
      <c r="G691" s="47" t="s">
        <v>114</v>
      </c>
      <c r="H691" s="50">
        <v>1</v>
      </c>
      <c r="I691" s="49">
        <v>20.81</v>
      </c>
      <c r="J691" s="49">
        <v>20.81</v>
      </c>
    </row>
    <row r="692" spans="1:10" ht="26.1" customHeight="1">
      <c r="A692" s="78" t="s">
        <v>264</v>
      </c>
      <c r="B692" s="57" t="s">
        <v>469</v>
      </c>
      <c r="C692" s="78" t="s">
        <v>23</v>
      </c>
      <c r="D692" s="78" t="s">
        <v>470</v>
      </c>
      <c r="E692" s="201" t="s">
        <v>383</v>
      </c>
      <c r="F692" s="201"/>
      <c r="G692" s="56" t="s">
        <v>224</v>
      </c>
      <c r="H692" s="59">
        <v>0.2</v>
      </c>
      <c r="I692" s="58">
        <v>12.81</v>
      </c>
      <c r="J692" s="58">
        <v>2.56</v>
      </c>
    </row>
    <row r="693" spans="1:10" ht="26.1" customHeight="1">
      <c r="A693" s="78" t="s">
        <v>264</v>
      </c>
      <c r="B693" s="57" t="s">
        <v>467</v>
      </c>
      <c r="C693" s="78" t="s">
        <v>23</v>
      </c>
      <c r="D693" s="78" t="s">
        <v>468</v>
      </c>
      <c r="E693" s="201" t="s">
        <v>383</v>
      </c>
      <c r="F693" s="201"/>
      <c r="G693" s="56" t="s">
        <v>224</v>
      </c>
      <c r="H693" s="59">
        <v>0.05</v>
      </c>
      <c r="I693" s="58">
        <v>3.55</v>
      </c>
      <c r="J693" s="58">
        <v>0.17</v>
      </c>
    </row>
    <row r="694" spans="1:10" ht="24" customHeight="1">
      <c r="A694" s="78" t="s">
        <v>264</v>
      </c>
      <c r="B694" s="57" t="s">
        <v>270</v>
      </c>
      <c r="C694" s="78" t="s">
        <v>23</v>
      </c>
      <c r="D694" s="78" t="s">
        <v>271</v>
      </c>
      <c r="E694" s="201" t="s">
        <v>269</v>
      </c>
      <c r="F694" s="201"/>
      <c r="G694" s="56" t="s">
        <v>224</v>
      </c>
      <c r="H694" s="59">
        <v>1.1450284990500319</v>
      </c>
      <c r="I694" s="58">
        <v>15.79</v>
      </c>
      <c r="J694" s="58">
        <v>18.079999999999998</v>
      </c>
    </row>
    <row r="695" spans="1:10">
      <c r="A695" s="79"/>
      <c r="B695" s="79"/>
      <c r="C695" s="79"/>
      <c r="D695" s="79"/>
      <c r="E695" s="79"/>
      <c r="F695" s="61"/>
      <c r="G695" s="79"/>
      <c r="H695" s="204"/>
      <c r="I695" s="204"/>
      <c r="J695" s="61"/>
    </row>
    <row r="696" spans="1:10" ht="30" customHeight="1" thickBot="1">
      <c r="A696" s="66"/>
      <c r="B696" s="66"/>
      <c r="C696" s="66"/>
      <c r="D696" s="66"/>
      <c r="E696" s="66"/>
      <c r="F696" s="66"/>
      <c r="G696" s="66"/>
      <c r="H696" s="60"/>
      <c r="I696" s="66"/>
      <c r="J696" s="85"/>
    </row>
    <row r="697" spans="1:10" ht="0.95" customHeight="1" thickTop="1">
      <c r="A697" s="51"/>
      <c r="B697" s="51"/>
      <c r="C697" s="51"/>
      <c r="D697" s="51"/>
      <c r="E697" s="51"/>
      <c r="F697" s="51"/>
      <c r="G697" s="51"/>
      <c r="H697" s="51"/>
      <c r="I697" s="51"/>
      <c r="J697" s="51">
        <v>0</v>
      </c>
    </row>
    <row r="698" spans="1:10" ht="18" customHeight="1">
      <c r="A698" s="76" t="s">
        <v>813</v>
      </c>
      <c r="B698" s="80" t="s">
        <v>6</v>
      </c>
      <c r="C698" s="76" t="s">
        <v>7</v>
      </c>
      <c r="D698" s="76" t="s">
        <v>8</v>
      </c>
      <c r="E698" s="203" t="s">
        <v>262</v>
      </c>
      <c r="F698" s="203"/>
      <c r="G698" s="81" t="s">
        <v>9</v>
      </c>
      <c r="H698" s="80" t="s">
        <v>10</v>
      </c>
      <c r="I698" s="80" t="s">
        <v>11</v>
      </c>
      <c r="J698" s="80" t="s">
        <v>13</v>
      </c>
    </row>
    <row r="699" spans="1:10" ht="24" customHeight="1">
      <c r="A699" s="77" t="s">
        <v>263</v>
      </c>
      <c r="B699" s="48" t="s">
        <v>138</v>
      </c>
      <c r="C699" s="77" t="s">
        <v>23</v>
      </c>
      <c r="D699" s="77" t="s">
        <v>139</v>
      </c>
      <c r="E699" s="200" t="s">
        <v>471</v>
      </c>
      <c r="F699" s="200"/>
      <c r="G699" s="47" t="s">
        <v>20</v>
      </c>
      <c r="H699" s="50">
        <v>1</v>
      </c>
      <c r="I699" s="49">
        <v>5.01</v>
      </c>
      <c r="J699" s="49">
        <v>5.01</v>
      </c>
    </row>
    <row r="700" spans="1:10" ht="24" customHeight="1">
      <c r="A700" s="78" t="s">
        <v>264</v>
      </c>
      <c r="B700" s="57" t="s">
        <v>270</v>
      </c>
      <c r="C700" s="78" t="s">
        <v>23</v>
      </c>
      <c r="D700" s="78" t="s">
        <v>271</v>
      </c>
      <c r="E700" s="201" t="s">
        <v>269</v>
      </c>
      <c r="F700" s="201"/>
      <c r="G700" s="56" t="s">
        <v>224</v>
      </c>
      <c r="H700" s="59">
        <v>0.31728942368587715</v>
      </c>
      <c r="I700" s="58">
        <v>15.79</v>
      </c>
      <c r="J700" s="58">
        <v>5.01</v>
      </c>
    </row>
    <row r="701" spans="1:10">
      <c r="A701" s="79"/>
      <c r="B701" s="79"/>
      <c r="C701" s="79"/>
      <c r="D701" s="79"/>
      <c r="E701" s="79"/>
      <c r="F701" s="61"/>
      <c r="G701" s="79"/>
      <c r="H701" s="204"/>
      <c r="I701" s="204"/>
      <c r="J701" s="61"/>
    </row>
    <row r="702" spans="1:10" ht="30" customHeight="1" thickBot="1">
      <c r="A702" s="66"/>
      <c r="B702" s="66"/>
      <c r="C702" s="66"/>
      <c r="D702" s="66"/>
      <c r="E702" s="66"/>
      <c r="F702" s="66"/>
      <c r="G702" s="66"/>
      <c r="H702" s="60"/>
      <c r="I702" s="66"/>
      <c r="J702" s="85"/>
    </row>
    <row r="703" spans="1:10" ht="0.95" customHeight="1" thickTop="1">
      <c r="A703" s="51"/>
      <c r="B703" s="51"/>
      <c r="C703" s="51"/>
      <c r="D703" s="51"/>
      <c r="E703" s="51"/>
      <c r="F703" s="51"/>
      <c r="G703" s="51"/>
      <c r="H703" s="51"/>
      <c r="I703" s="51"/>
      <c r="J703" s="51">
        <v>0</v>
      </c>
    </row>
    <row r="704" spans="1:10" ht="18" customHeight="1">
      <c r="A704" s="76" t="s">
        <v>814</v>
      </c>
      <c r="B704" s="80" t="s">
        <v>6</v>
      </c>
      <c r="C704" s="76" t="s">
        <v>7</v>
      </c>
      <c r="D704" s="76" t="s">
        <v>8</v>
      </c>
      <c r="E704" s="203" t="s">
        <v>262</v>
      </c>
      <c r="F704" s="203"/>
      <c r="G704" s="81" t="s">
        <v>9</v>
      </c>
      <c r="H704" s="80" t="s">
        <v>10</v>
      </c>
      <c r="I704" s="80" t="s">
        <v>11</v>
      </c>
      <c r="J704" s="80" t="s">
        <v>13</v>
      </c>
    </row>
    <row r="705" spans="1:10" ht="24" customHeight="1">
      <c r="A705" s="77" t="s">
        <v>263</v>
      </c>
      <c r="B705" s="48" t="s">
        <v>140</v>
      </c>
      <c r="C705" s="77" t="s">
        <v>23</v>
      </c>
      <c r="D705" s="77" t="s">
        <v>141</v>
      </c>
      <c r="E705" s="200" t="s">
        <v>471</v>
      </c>
      <c r="F705" s="200"/>
      <c r="G705" s="47" t="s">
        <v>20</v>
      </c>
      <c r="H705" s="50">
        <v>1</v>
      </c>
      <c r="I705" s="49">
        <v>4.3</v>
      </c>
      <c r="J705" s="49">
        <v>4.3</v>
      </c>
    </row>
    <row r="706" spans="1:10" ht="26.1" customHeight="1">
      <c r="A706" s="78" t="s">
        <v>264</v>
      </c>
      <c r="B706" s="57" t="s">
        <v>469</v>
      </c>
      <c r="C706" s="78" t="s">
        <v>23</v>
      </c>
      <c r="D706" s="78" t="s">
        <v>470</v>
      </c>
      <c r="E706" s="201" t="s">
        <v>383</v>
      </c>
      <c r="F706" s="201"/>
      <c r="G706" s="56" t="s">
        <v>224</v>
      </c>
      <c r="H706" s="59">
        <v>0.04</v>
      </c>
      <c r="I706" s="58">
        <v>12.81</v>
      </c>
      <c r="J706" s="58">
        <v>0.51</v>
      </c>
    </row>
    <row r="707" spans="1:10" ht="24" customHeight="1">
      <c r="A707" s="78" t="s">
        <v>264</v>
      </c>
      <c r="B707" s="57" t="s">
        <v>270</v>
      </c>
      <c r="C707" s="78" t="s">
        <v>23</v>
      </c>
      <c r="D707" s="78" t="s">
        <v>271</v>
      </c>
      <c r="E707" s="201" t="s">
        <v>269</v>
      </c>
      <c r="F707" s="201"/>
      <c r="G707" s="56" t="s">
        <v>224</v>
      </c>
      <c r="H707" s="59">
        <v>0.23812539582013934</v>
      </c>
      <c r="I707" s="58">
        <v>15.79</v>
      </c>
      <c r="J707" s="58">
        <v>3.76</v>
      </c>
    </row>
    <row r="708" spans="1:10" ht="26.1" customHeight="1">
      <c r="A708" s="78" t="s">
        <v>264</v>
      </c>
      <c r="B708" s="57" t="s">
        <v>467</v>
      </c>
      <c r="C708" s="78" t="s">
        <v>23</v>
      </c>
      <c r="D708" s="78" t="s">
        <v>468</v>
      </c>
      <c r="E708" s="201" t="s">
        <v>383</v>
      </c>
      <c r="F708" s="201"/>
      <c r="G708" s="56" t="s">
        <v>224</v>
      </c>
      <c r="H708" s="59">
        <v>0.01</v>
      </c>
      <c r="I708" s="58">
        <v>3.55</v>
      </c>
      <c r="J708" s="58">
        <v>0.03</v>
      </c>
    </row>
    <row r="709" spans="1:10">
      <c r="A709" s="79"/>
      <c r="B709" s="79"/>
      <c r="C709" s="79"/>
      <c r="D709" s="79"/>
      <c r="E709" s="79"/>
      <c r="F709" s="61"/>
      <c r="G709" s="79"/>
      <c r="H709" s="204"/>
      <c r="I709" s="204"/>
      <c r="J709" s="61"/>
    </row>
    <row r="710" spans="1:10" ht="30" customHeight="1" thickBot="1">
      <c r="A710" s="66"/>
      <c r="B710" s="66"/>
      <c r="C710" s="66"/>
      <c r="D710" s="66"/>
      <c r="E710" s="66"/>
      <c r="F710" s="66"/>
      <c r="G710" s="66"/>
      <c r="H710" s="60"/>
      <c r="I710" s="66"/>
      <c r="J710" s="85"/>
    </row>
    <row r="711" spans="1:10" ht="0.95" customHeight="1" thickTop="1">
      <c r="A711" s="51"/>
      <c r="B711" s="51"/>
      <c r="C711" s="51"/>
      <c r="D711" s="51"/>
      <c r="E711" s="51"/>
      <c r="F711" s="51"/>
      <c r="G711" s="51"/>
      <c r="H711" s="51"/>
      <c r="I711" s="51"/>
      <c r="J711" s="51">
        <v>0</v>
      </c>
    </row>
    <row r="712" spans="1:10" ht="18" customHeight="1">
      <c r="A712" s="76" t="s">
        <v>815</v>
      </c>
      <c r="B712" s="80" t="s">
        <v>6</v>
      </c>
      <c r="C712" s="76" t="s">
        <v>7</v>
      </c>
      <c r="D712" s="76" t="s">
        <v>8</v>
      </c>
      <c r="E712" s="203" t="s">
        <v>262</v>
      </c>
      <c r="F712" s="203"/>
      <c r="G712" s="81" t="s">
        <v>9</v>
      </c>
      <c r="H712" s="80" t="s">
        <v>10</v>
      </c>
      <c r="I712" s="80" t="s">
        <v>11</v>
      </c>
      <c r="J712" s="80" t="s">
        <v>13</v>
      </c>
    </row>
    <row r="713" spans="1:10" ht="24" customHeight="1">
      <c r="A713" s="77" t="s">
        <v>263</v>
      </c>
      <c r="B713" s="48" t="s">
        <v>142</v>
      </c>
      <c r="C713" s="77" t="s">
        <v>23</v>
      </c>
      <c r="D713" s="77" t="s">
        <v>143</v>
      </c>
      <c r="E713" s="200" t="s">
        <v>471</v>
      </c>
      <c r="F713" s="200"/>
      <c r="G713" s="47" t="s">
        <v>20</v>
      </c>
      <c r="H713" s="50">
        <v>1</v>
      </c>
      <c r="I713" s="49">
        <v>2.4899999999999998</v>
      </c>
      <c r="J713" s="49">
        <v>2.4900000000000002</v>
      </c>
    </row>
    <row r="714" spans="1:10" ht="24" customHeight="1">
      <c r="A714" s="78" t="s">
        <v>264</v>
      </c>
      <c r="B714" s="57" t="s">
        <v>461</v>
      </c>
      <c r="C714" s="78" t="s">
        <v>23</v>
      </c>
      <c r="D714" s="78" t="s">
        <v>462</v>
      </c>
      <c r="E714" s="201" t="s">
        <v>383</v>
      </c>
      <c r="F714" s="201"/>
      <c r="G714" s="56" t="s">
        <v>224</v>
      </c>
      <c r="H714" s="59">
        <v>2.2000000000000001E-4</v>
      </c>
      <c r="I714" s="58">
        <v>7.32</v>
      </c>
      <c r="J714" s="58">
        <v>0</v>
      </c>
    </row>
    <row r="715" spans="1:10" ht="39" customHeight="1">
      <c r="A715" s="78" t="s">
        <v>264</v>
      </c>
      <c r="B715" s="57" t="s">
        <v>458</v>
      </c>
      <c r="C715" s="78" t="s">
        <v>23</v>
      </c>
      <c r="D715" s="78" t="s">
        <v>459</v>
      </c>
      <c r="E715" s="201" t="s">
        <v>383</v>
      </c>
      <c r="F715" s="201"/>
      <c r="G715" s="56" t="s">
        <v>224</v>
      </c>
      <c r="H715" s="59">
        <v>2.2000000000000001E-4</v>
      </c>
      <c r="I715" s="58">
        <v>33.74</v>
      </c>
      <c r="J715" s="58">
        <v>0</v>
      </c>
    </row>
    <row r="716" spans="1:10" ht="26.1" customHeight="1">
      <c r="A716" s="78" t="s">
        <v>264</v>
      </c>
      <c r="B716" s="57" t="s">
        <v>454</v>
      </c>
      <c r="C716" s="78" t="s">
        <v>23</v>
      </c>
      <c r="D716" s="78" t="s">
        <v>455</v>
      </c>
      <c r="E716" s="201" t="s">
        <v>383</v>
      </c>
      <c r="F716" s="201"/>
      <c r="G716" s="56" t="s">
        <v>224</v>
      </c>
      <c r="H716" s="59">
        <v>2.2200000000000002E-3</v>
      </c>
      <c r="I716" s="58">
        <v>187.6</v>
      </c>
      <c r="J716" s="58">
        <v>0.41</v>
      </c>
    </row>
    <row r="717" spans="1:10" ht="26.1" customHeight="1">
      <c r="A717" s="78" t="s">
        <v>264</v>
      </c>
      <c r="B717" s="57" t="s">
        <v>473</v>
      </c>
      <c r="C717" s="78" t="s">
        <v>23</v>
      </c>
      <c r="D717" s="78" t="s">
        <v>474</v>
      </c>
      <c r="E717" s="201" t="s">
        <v>383</v>
      </c>
      <c r="F717" s="201"/>
      <c r="G717" s="56" t="s">
        <v>224</v>
      </c>
      <c r="H717" s="59">
        <v>8.8999999999999995E-4</v>
      </c>
      <c r="I717" s="58">
        <v>104.45</v>
      </c>
      <c r="J717" s="58">
        <v>0.09</v>
      </c>
    </row>
    <row r="718" spans="1:10" ht="39" customHeight="1">
      <c r="A718" s="78" t="s">
        <v>264</v>
      </c>
      <c r="B718" s="57" t="s">
        <v>238</v>
      </c>
      <c r="C718" s="78" t="s">
        <v>23</v>
      </c>
      <c r="D718" s="78" t="s">
        <v>460</v>
      </c>
      <c r="E718" s="201" t="s">
        <v>383</v>
      </c>
      <c r="F718" s="201"/>
      <c r="G718" s="56" t="s">
        <v>224</v>
      </c>
      <c r="H718" s="59">
        <v>2.2200000000000002E-3</v>
      </c>
      <c r="I718" s="58">
        <v>257.94</v>
      </c>
      <c r="J718" s="58">
        <v>0.56999999999999995</v>
      </c>
    </row>
    <row r="719" spans="1:10" ht="26.1" customHeight="1">
      <c r="A719" s="78" t="s">
        <v>264</v>
      </c>
      <c r="B719" s="57" t="s">
        <v>475</v>
      </c>
      <c r="C719" s="78" t="s">
        <v>23</v>
      </c>
      <c r="D719" s="78" t="s">
        <v>476</v>
      </c>
      <c r="E719" s="201" t="s">
        <v>383</v>
      </c>
      <c r="F719" s="201"/>
      <c r="G719" s="56" t="s">
        <v>224</v>
      </c>
      <c r="H719" s="59">
        <v>1.33E-3</v>
      </c>
      <c r="I719" s="58">
        <v>275.58</v>
      </c>
      <c r="J719" s="58">
        <v>0.36</v>
      </c>
    </row>
    <row r="720" spans="1:10" ht="24" customHeight="1">
      <c r="A720" s="78" t="s">
        <v>264</v>
      </c>
      <c r="B720" s="57" t="s">
        <v>463</v>
      </c>
      <c r="C720" s="78" t="s">
        <v>23</v>
      </c>
      <c r="D720" s="78" t="s">
        <v>464</v>
      </c>
      <c r="E720" s="201" t="s">
        <v>383</v>
      </c>
      <c r="F720" s="201"/>
      <c r="G720" s="56" t="s">
        <v>224</v>
      </c>
      <c r="H720" s="59">
        <v>2E-3</v>
      </c>
      <c r="I720" s="58">
        <v>9.76</v>
      </c>
      <c r="J720" s="58">
        <v>0.01</v>
      </c>
    </row>
    <row r="721" spans="1:10" ht="24" customHeight="1">
      <c r="A721" s="78" t="s">
        <v>264</v>
      </c>
      <c r="B721" s="57" t="s">
        <v>229</v>
      </c>
      <c r="C721" s="78" t="s">
        <v>23</v>
      </c>
      <c r="D721" s="78" t="s">
        <v>472</v>
      </c>
      <c r="E721" s="201" t="s">
        <v>383</v>
      </c>
      <c r="F721" s="201"/>
      <c r="G721" s="56" t="s">
        <v>224</v>
      </c>
      <c r="H721" s="59">
        <v>4.4400000000000004E-3</v>
      </c>
      <c r="I721" s="58">
        <v>144.01</v>
      </c>
      <c r="J721" s="58">
        <v>0.63</v>
      </c>
    </row>
    <row r="722" spans="1:10" ht="39" customHeight="1">
      <c r="A722" s="78" t="s">
        <v>264</v>
      </c>
      <c r="B722" s="57" t="s">
        <v>456</v>
      </c>
      <c r="C722" s="78" t="s">
        <v>23</v>
      </c>
      <c r="D722" s="78" t="s">
        <v>457</v>
      </c>
      <c r="E722" s="201" t="s">
        <v>383</v>
      </c>
      <c r="F722" s="201"/>
      <c r="G722" s="56" t="s">
        <v>224</v>
      </c>
      <c r="H722" s="59">
        <v>2E-3</v>
      </c>
      <c r="I722" s="58">
        <v>165.12</v>
      </c>
      <c r="J722" s="58">
        <v>0.33</v>
      </c>
    </row>
    <row r="723" spans="1:10" ht="24" customHeight="1">
      <c r="A723" s="78" t="s">
        <v>264</v>
      </c>
      <c r="B723" s="57" t="s">
        <v>270</v>
      </c>
      <c r="C723" s="78" t="s">
        <v>23</v>
      </c>
      <c r="D723" s="78" t="s">
        <v>271</v>
      </c>
      <c r="E723" s="201" t="s">
        <v>269</v>
      </c>
      <c r="F723" s="201"/>
      <c r="G723" s="56" t="s">
        <v>224</v>
      </c>
      <c r="H723" s="59">
        <v>5.6998100063331524E-3</v>
      </c>
      <c r="I723" s="58">
        <v>15.79</v>
      </c>
      <c r="J723" s="58">
        <v>0.09</v>
      </c>
    </row>
    <row r="724" spans="1:10">
      <c r="A724" s="79"/>
      <c r="B724" s="79"/>
      <c r="C724" s="79"/>
      <c r="D724" s="79"/>
      <c r="E724" s="79"/>
      <c r="F724" s="61"/>
      <c r="G724" s="79"/>
      <c r="H724" s="204"/>
      <c r="I724" s="204"/>
      <c r="J724" s="61"/>
    </row>
    <row r="725" spans="1:10" ht="30" customHeight="1" thickBot="1">
      <c r="A725" s="66"/>
      <c r="B725" s="66"/>
      <c r="C725" s="66"/>
      <c r="D725" s="66"/>
      <c r="E725" s="66"/>
      <c r="F725" s="66"/>
      <c r="G725" s="66"/>
      <c r="H725" s="60"/>
      <c r="I725" s="66"/>
      <c r="J725" s="85"/>
    </row>
    <row r="726" spans="1:10" ht="0.95" customHeight="1" thickTop="1">
      <c r="A726" s="51"/>
      <c r="B726" s="51"/>
      <c r="C726" s="51"/>
      <c r="D726" s="51"/>
      <c r="E726" s="51"/>
      <c r="F726" s="51"/>
      <c r="G726" s="51"/>
      <c r="H726" s="51"/>
      <c r="I726" s="51"/>
      <c r="J726" s="51">
        <v>0</v>
      </c>
    </row>
    <row r="727" spans="1:10" ht="18" customHeight="1">
      <c r="A727" s="76" t="s">
        <v>816</v>
      </c>
      <c r="B727" s="80" t="s">
        <v>6</v>
      </c>
      <c r="C727" s="76" t="s">
        <v>7</v>
      </c>
      <c r="D727" s="76" t="s">
        <v>8</v>
      </c>
      <c r="E727" s="203" t="s">
        <v>262</v>
      </c>
      <c r="F727" s="203"/>
      <c r="G727" s="81" t="s">
        <v>9</v>
      </c>
      <c r="H727" s="80" t="s">
        <v>10</v>
      </c>
      <c r="I727" s="80" t="s">
        <v>11</v>
      </c>
      <c r="J727" s="80" t="s">
        <v>13</v>
      </c>
    </row>
    <row r="728" spans="1:10" ht="24" customHeight="1">
      <c r="A728" s="77" t="s">
        <v>263</v>
      </c>
      <c r="B728" s="48" t="s">
        <v>817</v>
      </c>
      <c r="C728" s="77" t="s">
        <v>23</v>
      </c>
      <c r="D728" s="77" t="s">
        <v>818</v>
      </c>
      <c r="E728" s="200" t="s">
        <v>433</v>
      </c>
      <c r="F728" s="200"/>
      <c r="G728" s="47" t="s">
        <v>114</v>
      </c>
      <c r="H728" s="50">
        <v>1</v>
      </c>
      <c r="I728" s="49">
        <v>22.76</v>
      </c>
      <c r="J728" s="49">
        <v>22.76</v>
      </c>
    </row>
    <row r="729" spans="1:10" ht="24" customHeight="1">
      <c r="A729" s="78" t="s">
        <v>264</v>
      </c>
      <c r="B729" s="57" t="s">
        <v>270</v>
      </c>
      <c r="C729" s="78" t="s">
        <v>23</v>
      </c>
      <c r="D729" s="78" t="s">
        <v>271</v>
      </c>
      <c r="E729" s="201" t="s">
        <v>269</v>
      </c>
      <c r="F729" s="201"/>
      <c r="G729" s="56" t="s">
        <v>224</v>
      </c>
      <c r="H729" s="59">
        <v>1.4414186193793541</v>
      </c>
      <c r="I729" s="58">
        <v>15.79</v>
      </c>
      <c r="J729" s="58">
        <v>22.76</v>
      </c>
    </row>
    <row r="730" spans="1:10">
      <c r="A730" s="79"/>
      <c r="B730" s="79"/>
      <c r="C730" s="79"/>
      <c r="D730" s="79"/>
      <c r="E730" s="79"/>
      <c r="F730" s="61"/>
      <c r="G730" s="79"/>
      <c r="H730" s="204"/>
      <c r="I730" s="204"/>
      <c r="J730" s="61"/>
    </row>
    <row r="731" spans="1:10" ht="30" customHeight="1" thickBot="1">
      <c r="A731" s="66"/>
      <c r="B731" s="66"/>
      <c r="C731" s="66"/>
      <c r="D731" s="66"/>
      <c r="E731" s="66"/>
      <c r="F731" s="66"/>
      <c r="G731" s="66"/>
      <c r="H731" s="60"/>
      <c r="I731" s="66"/>
      <c r="J731" s="85"/>
    </row>
    <row r="732" spans="1:10" ht="0.95" customHeight="1" thickTop="1">
      <c r="A732" s="51"/>
      <c r="B732" s="51"/>
      <c r="C732" s="51"/>
      <c r="D732" s="51"/>
      <c r="E732" s="51"/>
      <c r="F732" s="51"/>
      <c r="G732" s="51"/>
      <c r="H732" s="51"/>
      <c r="I732" s="51"/>
      <c r="J732" s="51">
        <v>0</v>
      </c>
    </row>
    <row r="733" spans="1:10" ht="18" customHeight="1">
      <c r="A733" s="76" t="s">
        <v>819</v>
      </c>
      <c r="B733" s="80" t="s">
        <v>6</v>
      </c>
      <c r="C733" s="76" t="s">
        <v>7</v>
      </c>
      <c r="D733" s="76" t="s">
        <v>8</v>
      </c>
      <c r="E733" s="203" t="s">
        <v>262</v>
      </c>
      <c r="F733" s="203"/>
      <c r="G733" s="81" t="s">
        <v>9</v>
      </c>
      <c r="H733" s="80" t="s">
        <v>10</v>
      </c>
      <c r="I733" s="80" t="s">
        <v>11</v>
      </c>
      <c r="J733" s="80" t="s">
        <v>13</v>
      </c>
    </row>
    <row r="734" spans="1:10" ht="24" customHeight="1">
      <c r="A734" s="77" t="s">
        <v>263</v>
      </c>
      <c r="B734" s="48" t="s">
        <v>820</v>
      </c>
      <c r="C734" s="77" t="s">
        <v>23</v>
      </c>
      <c r="D734" s="77" t="s">
        <v>757</v>
      </c>
      <c r="E734" s="200" t="s">
        <v>1530</v>
      </c>
      <c r="F734" s="200"/>
      <c r="G734" s="47" t="s">
        <v>241</v>
      </c>
      <c r="H734" s="50">
        <v>1</v>
      </c>
      <c r="I734" s="49">
        <v>269.08</v>
      </c>
      <c r="J734" s="49">
        <v>269.08</v>
      </c>
    </row>
    <row r="735" spans="1:10" ht="24" customHeight="1">
      <c r="A735" s="78" t="s">
        <v>264</v>
      </c>
      <c r="B735" s="57" t="s">
        <v>1531</v>
      </c>
      <c r="C735" s="78" t="s">
        <v>23</v>
      </c>
      <c r="D735" s="78" t="s">
        <v>1532</v>
      </c>
      <c r="E735" s="201" t="s">
        <v>274</v>
      </c>
      <c r="F735" s="201"/>
      <c r="G735" s="56" t="s">
        <v>40</v>
      </c>
      <c r="H735" s="59">
        <v>0.96099999999999997</v>
      </c>
      <c r="I735" s="58">
        <v>280</v>
      </c>
      <c r="J735" s="58">
        <v>269.08</v>
      </c>
    </row>
    <row r="736" spans="1:10">
      <c r="A736" s="79"/>
      <c r="B736" s="79"/>
      <c r="C736" s="79"/>
      <c r="D736" s="79"/>
      <c r="E736" s="79"/>
      <c r="F736" s="61"/>
      <c r="G736" s="79"/>
      <c r="H736" s="204"/>
      <c r="I736" s="204"/>
      <c r="J736" s="61"/>
    </row>
    <row r="737" spans="1:10" ht="30" customHeight="1" thickBot="1">
      <c r="A737" s="66"/>
      <c r="B737" s="66"/>
      <c r="C737" s="66"/>
      <c r="D737" s="66"/>
      <c r="E737" s="66"/>
      <c r="F737" s="66"/>
      <c r="G737" s="66"/>
      <c r="H737" s="60"/>
      <c r="I737" s="66"/>
      <c r="J737" s="85"/>
    </row>
    <row r="738" spans="1:10" ht="0.95" customHeight="1" thickTop="1">
      <c r="A738" s="51"/>
      <c r="B738" s="51"/>
      <c r="C738" s="51"/>
      <c r="D738" s="51"/>
      <c r="E738" s="51"/>
      <c r="F738" s="51"/>
      <c r="G738" s="51"/>
      <c r="H738" s="51"/>
      <c r="I738" s="51"/>
      <c r="J738" s="51">
        <v>0</v>
      </c>
    </row>
    <row r="739" spans="1:10" ht="18" customHeight="1">
      <c r="A739" s="76" t="s">
        <v>821</v>
      </c>
      <c r="B739" s="80" t="s">
        <v>6</v>
      </c>
      <c r="C739" s="76" t="s">
        <v>7</v>
      </c>
      <c r="D739" s="76" t="s">
        <v>8</v>
      </c>
      <c r="E739" s="203" t="s">
        <v>262</v>
      </c>
      <c r="F739" s="203"/>
      <c r="G739" s="81" t="s">
        <v>9</v>
      </c>
      <c r="H739" s="80" t="s">
        <v>10</v>
      </c>
      <c r="I739" s="80" t="s">
        <v>11</v>
      </c>
      <c r="J739" s="80" t="s">
        <v>13</v>
      </c>
    </row>
    <row r="740" spans="1:10" ht="26.1" customHeight="1">
      <c r="A740" s="77" t="s">
        <v>263</v>
      </c>
      <c r="B740" s="48" t="s">
        <v>822</v>
      </c>
      <c r="C740" s="77" t="s">
        <v>78</v>
      </c>
      <c r="D740" s="77" t="s">
        <v>823</v>
      </c>
      <c r="E740" s="200" t="s">
        <v>265</v>
      </c>
      <c r="F740" s="200"/>
      <c r="G740" s="47" t="s">
        <v>114</v>
      </c>
      <c r="H740" s="50">
        <v>1</v>
      </c>
      <c r="I740" s="49">
        <v>75.72</v>
      </c>
      <c r="J740" s="49">
        <v>75.72</v>
      </c>
    </row>
    <row r="741" spans="1:10" ht="24" customHeight="1">
      <c r="A741" s="78" t="s">
        <v>264</v>
      </c>
      <c r="B741" s="57" t="s">
        <v>822</v>
      </c>
      <c r="C741" s="78" t="s">
        <v>78</v>
      </c>
      <c r="D741" s="78" t="s">
        <v>823</v>
      </c>
      <c r="E741" s="201" t="s">
        <v>265</v>
      </c>
      <c r="F741" s="201"/>
      <c r="G741" s="56" t="s">
        <v>114</v>
      </c>
      <c r="H741" s="59">
        <v>1</v>
      </c>
      <c r="I741" s="58">
        <v>75.72</v>
      </c>
      <c r="J741" s="58">
        <v>75.72</v>
      </c>
    </row>
    <row r="742" spans="1:10" ht="26.1" customHeight="1">
      <c r="A742" s="133"/>
      <c r="B742" s="134"/>
      <c r="C742" s="133"/>
      <c r="D742" s="133"/>
      <c r="E742" s="133"/>
      <c r="F742" s="133"/>
      <c r="G742" s="135"/>
      <c r="H742" s="136"/>
      <c r="I742" s="137"/>
      <c r="J742" s="137"/>
    </row>
    <row r="743" spans="1:10">
      <c r="A743" s="79"/>
      <c r="B743" s="79"/>
      <c r="C743" s="79"/>
      <c r="D743" s="79"/>
      <c r="E743" s="79"/>
      <c r="F743" s="61"/>
      <c r="G743" s="79"/>
      <c r="H743" s="204"/>
      <c r="I743" s="204"/>
      <c r="J743" s="61"/>
    </row>
    <row r="744" spans="1:10" ht="30" customHeight="1" thickBot="1">
      <c r="A744" s="66"/>
      <c r="B744" s="66"/>
      <c r="C744" s="66"/>
      <c r="D744" s="66"/>
      <c r="E744" s="66"/>
      <c r="F744" s="66"/>
      <c r="G744" s="66"/>
      <c r="H744" s="60"/>
      <c r="I744" s="66"/>
      <c r="J744" s="85"/>
    </row>
    <row r="745" spans="1:10" ht="0.95" customHeight="1" thickTop="1">
      <c r="A745" s="51"/>
      <c r="B745" s="51"/>
      <c r="C745" s="51"/>
      <c r="D745" s="51"/>
      <c r="E745" s="51"/>
      <c r="F745" s="51"/>
      <c r="G745" s="51"/>
      <c r="H745" s="51"/>
      <c r="I745" s="51"/>
      <c r="J745" s="51">
        <v>0</v>
      </c>
    </row>
    <row r="746" spans="1:10" ht="18" customHeight="1">
      <c r="A746" s="76" t="s">
        <v>824</v>
      </c>
      <c r="B746" s="80" t="s">
        <v>6</v>
      </c>
      <c r="C746" s="76" t="s">
        <v>7</v>
      </c>
      <c r="D746" s="76" t="s">
        <v>8</v>
      </c>
      <c r="E746" s="203" t="s">
        <v>262</v>
      </c>
      <c r="F746" s="203"/>
      <c r="G746" s="81" t="s">
        <v>9</v>
      </c>
      <c r="H746" s="80" t="s">
        <v>10</v>
      </c>
      <c r="I746" s="80" t="s">
        <v>11</v>
      </c>
      <c r="J746" s="80" t="s">
        <v>13</v>
      </c>
    </row>
    <row r="747" spans="1:10" ht="26.1" customHeight="1">
      <c r="A747" s="77" t="s">
        <v>263</v>
      </c>
      <c r="B747" s="48" t="s">
        <v>825</v>
      </c>
      <c r="C747" s="77" t="s">
        <v>78</v>
      </c>
      <c r="D747" s="77" t="s">
        <v>826</v>
      </c>
      <c r="E747" s="200" t="s">
        <v>265</v>
      </c>
      <c r="F747" s="200"/>
      <c r="G747" s="47" t="s">
        <v>114</v>
      </c>
      <c r="H747" s="50">
        <v>1</v>
      </c>
      <c r="I747" s="49">
        <v>109.89</v>
      </c>
      <c r="J747" s="49">
        <v>109.89</v>
      </c>
    </row>
    <row r="748" spans="1:10" ht="24" customHeight="1">
      <c r="A748" s="78" t="s">
        <v>264</v>
      </c>
      <c r="B748" s="57" t="s">
        <v>825</v>
      </c>
      <c r="C748" s="78" t="s">
        <v>78</v>
      </c>
      <c r="D748" s="78" t="s">
        <v>826</v>
      </c>
      <c r="E748" s="201" t="s">
        <v>265</v>
      </c>
      <c r="F748" s="201"/>
      <c r="G748" s="56" t="s">
        <v>114</v>
      </c>
      <c r="H748" s="59">
        <v>1</v>
      </c>
      <c r="I748" s="58">
        <v>109.89</v>
      </c>
      <c r="J748" s="58">
        <v>109.89</v>
      </c>
    </row>
    <row r="749" spans="1:10">
      <c r="A749" s="79"/>
      <c r="B749" s="79"/>
      <c r="C749" s="79"/>
      <c r="D749" s="79"/>
      <c r="E749" s="79"/>
      <c r="F749" s="61"/>
      <c r="G749" s="79"/>
      <c r="H749" s="204"/>
      <c r="I749" s="204"/>
      <c r="J749" s="61"/>
    </row>
    <row r="750" spans="1:10" ht="30" customHeight="1" thickBot="1">
      <c r="A750" s="66"/>
      <c r="B750" s="66"/>
      <c r="C750" s="66"/>
      <c r="D750" s="66"/>
      <c r="E750" s="66"/>
      <c r="F750" s="66"/>
      <c r="G750" s="66"/>
      <c r="H750" s="60"/>
      <c r="I750" s="66"/>
      <c r="J750" s="85"/>
    </row>
    <row r="751" spans="1:10" ht="0.95" customHeight="1" thickTop="1">
      <c r="A751" s="51"/>
      <c r="B751" s="51"/>
      <c r="C751" s="51"/>
      <c r="D751" s="51"/>
      <c r="E751" s="51"/>
      <c r="F751" s="51"/>
      <c r="G751" s="51"/>
      <c r="H751" s="51"/>
      <c r="I751" s="51"/>
      <c r="J751" s="51">
        <v>0</v>
      </c>
    </row>
    <row r="752" spans="1:10" ht="24" customHeight="1">
      <c r="A752" s="75" t="s">
        <v>200</v>
      </c>
      <c r="B752" s="75"/>
      <c r="C752" s="75"/>
      <c r="D752" s="75" t="s">
        <v>827</v>
      </c>
      <c r="E752" s="75"/>
      <c r="F752" s="205"/>
      <c r="G752" s="205"/>
      <c r="H752" s="62"/>
      <c r="I752" s="75"/>
      <c r="J752" s="63">
        <v>0</v>
      </c>
    </row>
    <row r="753" spans="1:10" ht="18" customHeight="1">
      <c r="A753" s="76" t="s">
        <v>201</v>
      </c>
      <c r="B753" s="80" t="s">
        <v>6</v>
      </c>
      <c r="C753" s="76" t="s">
        <v>7</v>
      </c>
      <c r="D753" s="76" t="s">
        <v>8</v>
      </c>
      <c r="E753" s="203" t="s">
        <v>262</v>
      </c>
      <c r="F753" s="203"/>
      <c r="G753" s="81" t="s">
        <v>9</v>
      </c>
      <c r="H753" s="80" t="s">
        <v>10</v>
      </c>
      <c r="I753" s="80" t="s">
        <v>11</v>
      </c>
      <c r="J753" s="80" t="s">
        <v>13</v>
      </c>
    </row>
    <row r="754" spans="1:10" ht="24" customHeight="1">
      <c r="A754" s="77" t="s">
        <v>263</v>
      </c>
      <c r="B754" s="48" t="s">
        <v>828</v>
      </c>
      <c r="C754" s="77" t="s">
        <v>23</v>
      </c>
      <c r="D754" s="77" t="s">
        <v>829</v>
      </c>
      <c r="E754" s="200" t="s">
        <v>1548</v>
      </c>
      <c r="F754" s="200"/>
      <c r="G754" s="47" t="s">
        <v>114</v>
      </c>
      <c r="H754" s="50">
        <v>1</v>
      </c>
      <c r="I754" s="49">
        <v>273.69</v>
      </c>
      <c r="J754" s="49">
        <v>273.69</v>
      </c>
    </row>
    <row r="755" spans="1:10" ht="26.1" customHeight="1">
      <c r="A755" s="82" t="s">
        <v>291</v>
      </c>
      <c r="B755" s="53" t="s">
        <v>1549</v>
      </c>
      <c r="C755" s="82" t="s">
        <v>23</v>
      </c>
      <c r="D755" s="82" t="s">
        <v>1550</v>
      </c>
      <c r="E755" s="206" t="s">
        <v>505</v>
      </c>
      <c r="F755" s="206"/>
      <c r="G755" s="52" t="s">
        <v>114</v>
      </c>
      <c r="H755" s="55">
        <v>1</v>
      </c>
      <c r="I755" s="54">
        <v>273.69</v>
      </c>
      <c r="J755" s="54">
        <v>273.69</v>
      </c>
    </row>
    <row r="756" spans="1:10">
      <c r="A756" s="79"/>
      <c r="B756" s="79"/>
      <c r="C756" s="79"/>
      <c r="D756" s="79"/>
      <c r="E756" s="79"/>
      <c r="F756" s="61"/>
      <c r="G756" s="79"/>
      <c r="H756" s="204"/>
      <c r="I756" s="204"/>
      <c r="J756" s="61"/>
    </row>
    <row r="757" spans="1:10" ht="30" customHeight="1" thickBot="1">
      <c r="A757" s="66"/>
      <c r="B757" s="66"/>
      <c r="C757" s="66"/>
      <c r="D757" s="66"/>
      <c r="E757" s="66"/>
      <c r="F757" s="66"/>
      <c r="G757" s="66"/>
      <c r="H757" s="60"/>
      <c r="I757" s="66"/>
      <c r="J757" s="85"/>
    </row>
    <row r="758" spans="1:10" ht="0.95" customHeight="1" thickTop="1">
      <c r="A758" s="51"/>
      <c r="B758" s="51"/>
      <c r="C758" s="51"/>
      <c r="D758" s="51"/>
      <c r="E758" s="51"/>
      <c r="F758" s="51"/>
      <c r="G758" s="51"/>
      <c r="H758" s="51"/>
      <c r="I758" s="51"/>
      <c r="J758" s="51">
        <v>0</v>
      </c>
    </row>
    <row r="759" spans="1:10" ht="18" customHeight="1">
      <c r="A759" s="76" t="s">
        <v>202</v>
      </c>
      <c r="B759" s="80" t="s">
        <v>6</v>
      </c>
      <c r="C759" s="76" t="s">
        <v>7</v>
      </c>
      <c r="D759" s="76" t="s">
        <v>8</v>
      </c>
      <c r="E759" s="203" t="s">
        <v>262</v>
      </c>
      <c r="F759" s="203"/>
      <c r="G759" s="81" t="s">
        <v>9</v>
      </c>
      <c r="H759" s="80" t="s">
        <v>10</v>
      </c>
      <c r="I759" s="80" t="s">
        <v>11</v>
      </c>
      <c r="J759" s="80" t="s">
        <v>13</v>
      </c>
    </row>
    <row r="760" spans="1:10" ht="24" customHeight="1">
      <c r="A760" s="77" t="s">
        <v>263</v>
      </c>
      <c r="B760" s="48" t="s">
        <v>830</v>
      </c>
      <c r="C760" s="77" t="s">
        <v>23</v>
      </c>
      <c r="D760" s="77" t="s">
        <v>831</v>
      </c>
      <c r="E760" s="200" t="s">
        <v>1551</v>
      </c>
      <c r="F760" s="200"/>
      <c r="G760" s="47" t="s">
        <v>20</v>
      </c>
      <c r="H760" s="50">
        <v>1</v>
      </c>
      <c r="I760" s="49">
        <v>74.02000000000001</v>
      </c>
      <c r="J760" s="49">
        <v>74.02</v>
      </c>
    </row>
    <row r="761" spans="1:10" ht="24" customHeight="1">
      <c r="A761" s="78" t="s">
        <v>264</v>
      </c>
      <c r="B761" s="57" t="s">
        <v>267</v>
      </c>
      <c r="C761" s="78" t="s">
        <v>23</v>
      </c>
      <c r="D761" s="78" t="s">
        <v>268</v>
      </c>
      <c r="E761" s="201" t="s">
        <v>269</v>
      </c>
      <c r="F761" s="201"/>
      <c r="G761" s="56" t="s">
        <v>224</v>
      </c>
      <c r="H761" s="59">
        <v>1.25</v>
      </c>
      <c r="I761" s="58">
        <v>22.52</v>
      </c>
      <c r="J761" s="58">
        <v>28.15</v>
      </c>
    </row>
    <row r="762" spans="1:10" ht="24" customHeight="1">
      <c r="A762" s="78" t="s">
        <v>264</v>
      </c>
      <c r="B762" s="57" t="s">
        <v>270</v>
      </c>
      <c r="C762" s="78" t="s">
        <v>23</v>
      </c>
      <c r="D762" s="78" t="s">
        <v>271</v>
      </c>
      <c r="E762" s="201" t="s">
        <v>269</v>
      </c>
      <c r="F762" s="201"/>
      <c r="G762" s="56" t="s">
        <v>224</v>
      </c>
      <c r="H762" s="59">
        <v>1.0588980367321092</v>
      </c>
      <c r="I762" s="58">
        <v>15.79</v>
      </c>
      <c r="J762" s="58">
        <v>16.72</v>
      </c>
    </row>
    <row r="763" spans="1:10" ht="24" customHeight="1">
      <c r="A763" s="78" t="s">
        <v>264</v>
      </c>
      <c r="B763" s="57" t="s">
        <v>1552</v>
      </c>
      <c r="C763" s="78" t="s">
        <v>23</v>
      </c>
      <c r="D763" s="78" t="s">
        <v>1553</v>
      </c>
      <c r="E763" s="201" t="s">
        <v>274</v>
      </c>
      <c r="F763" s="201"/>
      <c r="G763" s="56" t="s">
        <v>20</v>
      </c>
      <c r="H763" s="59">
        <v>0.36959999999999998</v>
      </c>
      <c r="I763" s="58">
        <v>20.95</v>
      </c>
      <c r="J763" s="58">
        <v>7.74</v>
      </c>
    </row>
    <row r="764" spans="1:10" ht="26.1" customHeight="1">
      <c r="A764" s="78" t="s">
        <v>264</v>
      </c>
      <c r="B764" s="57" t="s">
        <v>275</v>
      </c>
      <c r="C764" s="78" t="s">
        <v>23</v>
      </c>
      <c r="D764" s="78" t="s">
        <v>276</v>
      </c>
      <c r="E764" s="201" t="s">
        <v>274</v>
      </c>
      <c r="F764" s="201"/>
      <c r="G764" s="56" t="s">
        <v>20</v>
      </c>
      <c r="H764" s="59">
        <v>0.2</v>
      </c>
      <c r="I764" s="58">
        <v>85</v>
      </c>
      <c r="J764" s="58">
        <v>17</v>
      </c>
    </row>
    <row r="765" spans="1:10" ht="24" customHeight="1">
      <c r="A765" s="78" t="s">
        <v>264</v>
      </c>
      <c r="B765" s="57" t="s">
        <v>272</v>
      </c>
      <c r="C765" s="78" t="s">
        <v>23</v>
      </c>
      <c r="D765" s="78" t="s">
        <v>273</v>
      </c>
      <c r="E765" s="201" t="s">
        <v>274</v>
      </c>
      <c r="F765" s="201"/>
      <c r="G765" s="56" t="s">
        <v>27</v>
      </c>
      <c r="H765" s="59">
        <v>0.495</v>
      </c>
      <c r="I765" s="58">
        <v>2.78</v>
      </c>
      <c r="J765" s="58">
        <v>1.37</v>
      </c>
    </row>
    <row r="766" spans="1:10" ht="26.1" customHeight="1">
      <c r="A766" s="78" t="s">
        <v>264</v>
      </c>
      <c r="B766" s="57" t="s">
        <v>281</v>
      </c>
      <c r="C766" s="78" t="s">
        <v>23</v>
      </c>
      <c r="D766" s="78" t="s">
        <v>282</v>
      </c>
      <c r="E766" s="201" t="s">
        <v>274</v>
      </c>
      <c r="F766" s="201"/>
      <c r="G766" s="56" t="s">
        <v>203</v>
      </c>
      <c r="H766" s="59">
        <v>0.2</v>
      </c>
      <c r="I766" s="58">
        <v>15.22</v>
      </c>
      <c r="J766" s="58">
        <v>3.04</v>
      </c>
    </row>
    <row r="767" spans="1:10">
      <c r="A767" s="79"/>
      <c r="B767" s="79"/>
      <c r="C767" s="79"/>
      <c r="D767" s="79"/>
      <c r="E767" s="79"/>
      <c r="F767" s="61"/>
      <c r="G767" s="79"/>
      <c r="H767" s="204"/>
      <c r="I767" s="204"/>
      <c r="J767" s="61"/>
    </row>
    <row r="768" spans="1:10" ht="30" customHeight="1" thickBot="1">
      <c r="A768" s="66"/>
      <c r="B768" s="66"/>
      <c r="C768" s="66"/>
      <c r="D768" s="66"/>
      <c r="E768" s="66"/>
      <c r="F768" s="66"/>
      <c r="G768" s="66"/>
      <c r="H768" s="60"/>
      <c r="I768" s="66"/>
      <c r="J768" s="85"/>
    </row>
    <row r="769" spans="1:10" ht="0.95" customHeight="1" thickTop="1">
      <c r="A769" s="51"/>
      <c r="B769" s="51"/>
      <c r="C769" s="51"/>
      <c r="D769" s="51"/>
      <c r="E769" s="51"/>
      <c r="F769" s="51"/>
      <c r="G769" s="51"/>
      <c r="H769" s="51"/>
      <c r="I769" s="51"/>
      <c r="J769" s="51">
        <v>0</v>
      </c>
    </row>
    <row r="770" spans="1:10" ht="18" customHeight="1">
      <c r="A770" s="76" t="s">
        <v>204</v>
      </c>
      <c r="B770" s="80" t="s">
        <v>6</v>
      </c>
      <c r="C770" s="76" t="s">
        <v>7</v>
      </c>
      <c r="D770" s="76" t="s">
        <v>8</v>
      </c>
      <c r="E770" s="203" t="s">
        <v>262</v>
      </c>
      <c r="F770" s="203"/>
      <c r="G770" s="81" t="s">
        <v>9</v>
      </c>
      <c r="H770" s="80" t="s">
        <v>10</v>
      </c>
      <c r="I770" s="80" t="s">
        <v>11</v>
      </c>
      <c r="J770" s="80" t="s">
        <v>13</v>
      </c>
    </row>
    <row r="771" spans="1:10" ht="24" customHeight="1">
      <c r="A771" s="77" t="s">
        <v>263</v>
      </c>
      <c r="B771" s="48" t="s">
        <v>832</v>
      </c>
      <c r="C771" s="77" t="s">
        <v>23</v>
      </c>
      <c r="D771" s="77" t="s">
        <v>833</v>
      </c>
      <c r="E771" s="200" t="s">
        <v>1551</v>
      </c>
      <c r="F771" s="200"/>
      <c r="G771" s="47" t="s">
        <v>20</v>
      </c>
      <c r="H771" s="50">
        <v>1</v>
      </c>
      <c r="I771" s="49">
        <v>77.48</v>
      </c>
      <c r="J771" s="49">
        <v>77.48</v>
      </c>
    </row>
    <row r="772" spans="1:10" ht="24" customHeight="1">
      <c r="A772" s="78" t="s">
        <v>264</v>
      </c>
      <c r="B772" s="57" t="s">
        <v>267</v>
      </c>
      <c r="C772" s="78" t="s">
        <v>23</v>
      </c>
      <c r="D772" s="78" t="s">
        <v>268</v>
      </c>
      <c r="E772" s="201" t="s">
        <v>269</v>
      </c>
      <c r="F772" s="201"/>
      <c r="G772" s="56" t="s">
        <v>224</v>
      </c>
      <c r="H772" s="59">
        <v>1.25</v>
      </c>
      <c r="I772" s="58">
        <v>22.52</v>
      </c>
      <c r="J772" s="58">
        <v>28.15</v>
      </c>
    </row>
    <row r="773" spans="1:10" ht="24" customHeight="1">
      <c r="A773" s="78" t="s">
        <v>264</v>
      </c>
      <c r="B773" s="57" t="s">
        <v>270</v>
      </c>
      <c r="C773" s="78" t="s">
        <v>23</v>
      </c>
      <c r="D773" s="78" t="s">
        <v>271</v>
      </c>
      <c r="E773" s="201" t="s">
        <v>269</v>
      </c>
      <c r="F773" s="201"/>
      <c r="G773" s="56" t="s">
        <v>224</v>
      </c>
      <c r="H773" s="59">
        <v>1.2995566814439516</v>
      </c>
      <c r="I773" s="58">
        <v>15.79</v>
      </c>
      <c r="J773" s="58">
        <v>20.52</v>
      </c>
    </row>
    <row r="774" spans="1:10" ht="26.1" customHeight="1">
      <c r="A774" s="78" t="s">
        <v>264</v>
      </c>
      <c r="B774" s="57" t="s">
        <v>275</v>
      </c>
      <c r="C774" s="78" t="s">
        <v>23</v>
      </c>
      <c r="D774" s="78" t="s">
        <v>276</v>
      </c>
      <c r="E774" s="201" t="s">
        <v>274</v>
      </c>
      <c r="F774" s="201"/>
      <c r="G774" s="56" t="s">
        <v>20</v>
      </c>
      <c r="H774" s="59">
        <v>0.06</v>
      </c>
      <c r="I774" s="58">
        <v>85</v>
      </c>
      <c r="J774" s="58">
        <v>5.0999999999999996</v>
      </c>
    </row>
    <row r="775" spans="1:10" ht="24" customHeight="1">
      <c r="A775" s="78" t="s">
        <v>264</v>
      </c>
      <c r="B775" s="57" t="s">
        <v>272</v>
      </c>
      <c r="C775" s="78" t="s">
        <v>23</v>
      </c>
      <c r="D775" s="78" t="s">
        <v>273</v>
      </c>
      <c r="E775" s="201" t="s">
        <v>274</v>
      </c>
      <c r="F775" s="201"/>
      <c r="G775" s="56" t="s">
        <v>27</v>
      </c>
      <c r="H775" s="59">
        <v>0.85</v>
      </c>
      <c r="I775" s="58">
        <v>2.78</v>
      </c>
      <c r="J775" s="58">
        <v>2.36</v>
      </c>
    </row>
    <row r="776" spans="1:10" ht="24" customHeight="1">
      <c r="A776" s="78" t="s">
        <v>264</v>
      </c>
      <c r="B776" s="57" t="s">
        <v>376</v>
      </c>
      <c r="C776" s="78" t="s">
        <v>23</v>
      </c>
      <c r="D776" s="78" t="s">
        <v>377</v>
      </c>
      <c r="E776" s="201" t="s">
        <v>274</v>
      </c>
      <c r="F776" s="201"/>
      <c r="G776" s="56" t="s">
        <v>27</v>
      </c>
      <c r="H776" s="59">
        <v>0.2</v>
      </c>
      <c r="I776" s="58">
        <v>13.33</v>
      </c>
      <c r="J776" s="58">
        <v>2.66</v>
      </c>
    </row>
    <row r="777" spans="1:10" ht="24" customHeight="1">
      <c r="A777" s="78" t="s">
        <v>264</v>
      </c>
      <c r="B777" s="57" t="s">
        <v>1556</v>
      </c>
      <c r="C777" s="78" t="s">
        <v>23</v>
      </c>
      <c r="D777" s="78" t="s">
        <v>1557</v>
      </c>
      <c r="E777" s="201" t="s">
        <v>274</v>
      </c>
      <c r="F777" s="201"/>
      <c r="G777" s="56" t="s">
        <v>533</v>
      </c>
      <c r="H777" s="59">
        <v>0.06</v>
      </c>
      <c r="I777" s="58">
        <v>8.61</v>
      </c>
      <c r="J777" s="58">
        <v>0.51</v>
      </c>
    </row>
    <row r="778" spans="1:10" ht="26.1" customHeight="1">
      <c r="A778" s="78" t="s">
        <v>264</v>
      </c>
      <c r="B778" s="57" t="s">
        <v>1554</v>
      </c>
      <c r="C778" s="78" t="s">
        <v>23</v>
      </c>
      <c r="D778" s="78" t="s">
        <v>1555</v>
      </c>
      <c r="E778" s="201" t="s">
        <v>274</v>
      </c>
      <c r="F778" s="201"/>
      <c r="G778" s="56" t="s">
        <v>20</v>
      </c>
      <c r="H778" s="59">
        <v>0.37</v>
      </c>
      <c r="I778" s="58">
        <v>40.92</v>
      </c>
      <c r="J778" s="58">
        <v>15.14</v>
      </c>
    </row>
    <row r="779" spans="1:10" ht="26.1" customHeight="1">
      <c r="A779" s="78" t="s">
        <v>264</v>
      </c>
      <c r="B779" s="57" t="s">
        <v>281</v>
      </c>
      <c r="C779" s="78" t="s">
        <v>23</v>
      </c>
      <c r="D779" s="78" t="s">
        <v>282</v>
      </c>
      <c r="E779" s="201" t="s">
        <v>274</v>
      </c>
      <c r="F779" s="201"/>
      <c r="G779" s="56" t="s">
        <v>203</v>
      </c>
      <c r="H779" s="59">
        <v>0.2</v>
      </c>
      <c r="I779" s="58">
        <v>15.22</v>
      </c>
      <c r="J779" s="58">
        <v>3.04</v>
      </c>
    </row>
    <row r="780" spans="1:10">
      <c r="A780" s="79"/>
      <c r="B780" s="79"/>
      <c r="C780" s="79"/>
      <c r="D780" s="79"/>
      <c r="E780" s="79"/>
      <c r="F780" s="61"/>
      <c r="G780" s="79"/>
      <c r="H780" s="204"/>
      <c r="I780" s="204"/>
      <c r="J780" s="61"/>
    </row>
    <row r="781" spans="1:10" ht="30" customHeight="1" thickBot="1">
      <c r="A781" s="66"/>
      <c r="B781" s="66"/>
      <c r="C781" s="66"/>
      <c r="D781" s="66"/>
      <c r="E781" s="66"/>
      <c r="F781" s="66"/>
      <c r="G781" s="66"/>
      <c r="H781" s="60"/>
      <c r="I781" s="66"/>
      <c r="J781" s="85"/>
    </row>
    <row r="782" spans="1:10" ht="0.95" customHeight="1" thickTop="1">
      <c r="A782" s="51"/>
      <c r="B782" s="51"/>
      <c r="C782" s="51"/>
      <c r="D782" s="51"/>
      <c r="E782" s="51"/>
      <c r="F782" s="51"/>
      <c r="G782" s="51"/>
      <c r="H782" s="51"/>
      <c r="I782" s="51"/>
      <c r="J782" s="51">
        <v>0</v>
      </c>
    </row>
    <row r="783" spans="1:10" ht="18" customHeight="1">
      <c r="A783" s="76" t="s">
        <v>205</v>
      </c>
      <c r="B783" s="80" t="s">
        <v>6</v>
      </c>
      <c r="C783" s="76" t="s">
        <v>7</v>
      </c>
      <c r="D783" s="76" t="s">
        <v>8</v>
      </c>
      <c r="E783" s="203" t="s">
        <v>262</v>
      </c>
      <c r="F783" s="203"/>
      <c r="G783" s="81" t="s">
        <v>9</v>
      </c>
      <c r="H783" s="80" t="s">
        <v>10</v>
      </c>
      <c r="I783" s="80" t="s">
        <v>11</v>
      </c>
      <c r="J783" s="80" t="s">
        <v>13</v>
      </c>
    </row>
    <row r="784" spans="1:10" ht="26.1" customHeight="1">
      <c r="A784" s="77" t="s">
        <v>263</v>
      </c>
      <c r="B784" s="48" t="s">
        <v>834</v>
      </c>
      <c r="C784" s="77" t="s">
        <v>78</v>
      </c>
      <c r="D784" s="77" t="s">
        <v>835</v>
      </c>
      <c r="E784" s="200" t="s">
        <v>418</v>
      </c>
      <c r="F784" s="200"/>
      <c r="G784" s="47" t="s">
        <v>203</v>
      </c>
      <c r="H784" s="50">
        <v>1</v>
      </c>
      <c r="I784" s="49">
        <v>14.01</v>
      </c>
      <c r="J784" s="49">
        <v>14.01</v>
      </c>
    </row>
    <row r="785" spans="1:10" ht="24" customHeight="1">
      <c r="A785" s="82" t="s">
        <v>291</v>
      </c>
      <c r="B785" s="53" t="s">
        <v>1558</v>
      </c>
      <c r="C785" s="82" t="s">
        <v>105</v>
      </c>
      <c r="D785" s="82" t="s">
        <v>1559</v>
      </c>
      <c r="E785" s="206" t="s">
        <v>418</v>
      </c>
      <c r="F785" s="206"/>
      <c r="G785" s="52" t="s">
        <v>224</v>
      </c>
      <c r="H785" s="55">
        <v>3.5490605427975046E-2</v>
      </c>
      <c r="I785" s="54">
        <v>19.16</v>
      </c>
      <c r="J785" s="54">
        <v>0.68</v>
      </c>
    </row>
    <row r="786" spans="1:10" ht="24" customHeight="1">
      <c r="A786" s="82" t="s">
        <v>291</v>
      </c>
      <c r="B786" s="53" t="s">
        <v>1560</v>
      </c>
      <c r="C786" s="82" t="s">
        <v>105</v>
      </c>
      <c r="D786" s="82" t="s">
        <v>1561</v>
      </c>
      <c r="E786" s="206" t="s">
        <v>418</v>
      </c>
      <c r="F786" s="206"/>
      <c r="G786" s="52" t="s">
        <v>224</v>
      </c>
      <c r="H786" s="55">
        <v>7.4999999999999997E-2</v>
      </c>
      <c r="I786" s="54">
        <v>25.8</v>
      </c>
      <c r="J786" s="54">
        <v>1.93</v>
      </c>
    </row>
    <row r="787" spans="1:10" ht="26.1" customHeight="1">
      <c r="A787" s="78" t="s">
        <v>264</v>
      </c>
      <c r="B787" s="57" t="s">
        <v>1562</v>
      </c>
      <c r="C787" s="78" t="s">
        <v>105</v>
      </c>
      <c r="D787" s="78" t="s">
        <v>1563</v>
      </c>
      <c r="E787" s="201" t="s">
        <v>274</v>
      </c>
      <c r="F787" s="201"/>
      <c r="G787" s="56" t="s">
        <v>203</v>
      </c>
      <c r="H787" s="59">
        <v>0.03</v>
      </c>
      <c r="I787" s="58">
        <v>23.4</v>
      </c>
      <c r="J787" s="58">
        <v>0.7</v>
      </c>
    </row>
    <row r="788" spans="1:10" ht="24" customHeight="1">
      <c r="A788" s="78" t="s">
        <v>264</v>
      </c>
      <c r="B788" s="57" t="s">
        <v>1564</v>
      </c>
      <c r="C788" s="78" t="s">
        <v>105</v>
      </c>
      <c r="D788" s="78" t="s">
        <v>540</v>
      </c>
      <c r="E788" s="201" t="s">
        <v>274</v>
      </c>
      <c r="F788" s="201"/>
      <c r="G788" s="56" t="s">
        <v>203</v>
      </c>
      <c r="H788" s="59">
        <v>0.38500000000000001</v>
      </c>
      <c r="I788" s="58">
        <v>9.7100000000000009</v>
      </c>
      <c r="J788" s="58">
        <v>3.73</v>
      </c>
    </row>
    <row r="789" spans="1:10" ht="24" customHeight="1">
      <c r="A789" s="78" t="s">
        <v>264</v>
      </c>
      <c r="B789" s="57" t="s">
        <v>1565</v>
      </c>
      <c r="C789" s="78" t="s">
        <v>105</v>
      </c>
      <c r="D789" s="78" t="s">
        <v>1566</v>
      </c>
      <c r="E789" s="201" t="s">
        <v>274</v>
      </c>
      <c r="F789" s="201"/>
      <c r="G789" s="56" t="s">
        <v>203</v>
      </c>
      <c r="H789" s="59">
        <v>0.22</v>
      </c>
      <c r="I789" s="58">
        <v>8.41</v>
      </c>
      <c r="J789" s="58">
        <v>1.85</v>
      </c>
    </row>
    <row r="790" spans="1:10" ht="24" customHeight="1">
      <c r="A790" s="78" t="s">
        <v>264</v>
      </c>
      <c r="B790" s="57" t="s">
        <v>1567</v>
      </c>
      <c r="C790" s="78" t="s">
        <v>105</v>
      </c>
      <c r="D790" s="78" t="s">
        <v>1568</v>
      </c>
      <c r="E790" s="201" t="s">
        <v>274</v>
      </c>
      <c r="F790" s="201"/>
      <c r="G790" s="56" t="s">
        <v>203</v>
      </c>
      <c r="H790" s="59">
        <v>0.27500000000000002</v>
      </c>
      <c r="I790" s="58">
        <v>10.24</v>
      </c>
      <c r="J790" s="58">
        <v>2.81</v>
      </c>
    </row>
    <row r="791" spans="1:10" ht="24" customHeight="1">
      <c r="A791" s="78" t="s">
        <v>264</v>
      </c>
      <c r="B791" s="57" t="s">
        <v>1569</v>
      </c>
      <c r="C791" s="78" t="s">
        <v>105</v>
      </c>
      <c r="D791" s="78" t="s">
        <v>1570</v>
      </c>
      <c r="E791" s="201" t="s">
        <v>274</v>
      </c>
      <c r="F791" s="201"/>
      <c r="G791" s="56" t="s">
        <v>203</v>
      </c>
      <c r="H791" s="59">
        <v>0.22</v>
      </c>
      <c r="I791" s="58">
        <v>10.3</v>
      </c>
      <c r="J791" s="58">
        <v>2.2599999999999998</v>
      </c>
    </row>
    <row r="792" spans="1:10" ht="39" customHeight="1">
      <c r="A792" s="78" t="s">
        <v>264</v>
      </c>
      <c r="B792" s="57" t="s">
        <v>1571</v>
      </c>
      <c r="C792" s="78" t="s">
        <v>105</v>
      </c>
      <c r="D792" s="78" t="s">
        <v>1572</v>
      </c>
      <c r="E792" s="201" t="s">
        <v>274</v>
      </c>
      <c r="F792" s="201"/>
      <c r="G792" s="56" t="s">
        <v>40</v>
      </c>
      <c r="H792" s="59">
        <v>0.26400000000000001</v>
      </c>
      <c r="I792" s="58">
        <v>0.21</v>
      </c>
      <c r="J792" s="58">
        <v>0.05</v>
      </c>
    </row>
    <row r="793" spans="1:10">
      <c r="A793" s="79"/>
      <c r="B793" s="79"/>
      <c r="C793" s="79"/>
      <c r="D793" s="79"/>
      <c r="E793" s="79"/>
      <c r="F793" s="61"/>
      <c r="G793" s="79"/>
      <c r="H793" s="204"/>
      <c r="I793" s="204"/>
      <c r="J793" s="61"/>
    </row>
    <row r="794" spans="1:10" ht="30" customHeight="1" thickBot="1">
      <c r="A794" s="66"/>
      <c r="B794" s="66"/>
      <c r="C794" s="66"/>
      <c r="D794" s="66"/>
      <c r="E794" s="66"/>
      <c r="F794" s="66"/>
      <c r="G794" s="66"/>
      <c r="H794" s="60"/>
      <c r="I794" s="66"/>
      <c r="J794" s="85"/>
    </row>
    <row r="795" spans="1:10" ht="0.95" customHeight="1" thickTop="1">
      <c r="A795" s="51"/>
      <c r="B795" s="51"/>
      <c r="C795" s="51"/>
      <c r="D795" s="51"/>
      <c r="E795" s="51"/>
      <c r="F795" s="51"/>
      <c r="G795" s="51"/>
      <c r="H795" s="51"/>
      <c r="I795" s="51"/>
      <c r="J795" s="51">
        <v>0</v>
      </c>
    </row>
    <row r="796" spans="1:10" ht="18" customHeight="1">
      <c r="A796" s="76" t="s">
        <v>207</v>
      </c>
      <c r="B796" s="80" t="s">
        <v>6</v>
      </c>
      <c r="C796" s="76" t="s">
        <v>7</v>
      </c>
      <c r="D796" s="76" t="s">
        <v>8</v>
      </c>
      <c r="E796" s="203" t="s">
        <v>262</v>
      </c>
      <c r="F796" s="203"/>
      <c r="G796" s="81" t="s">
        <v>9</v>
      </c>
      <c r="H796" s="80" t="s">
        <v>10</v>
      </c>
      <c r="I796" s="80" t="s">
        <v>11</v>
      </c>
      <c r="J796" s="80" t="s">
        <v>13</v>
      </c>
    </row>
    <row r="797" spans="1:10" ht="24" customHeight="1">
      <c r="A797" s="77" t="s">
        <v>263</v>
      </c>
      <c r="B797" s="48" t="s">
        <v>836</v>
      </c>
      <c r="C797" s="77" t="s">
        <v>78</v>
      </c>
      <c r="D797" s="77" t="s">
        <v>837</v>
      </c>
      <c r="E797" s="200" t="s">
        <v>418</v>
      </c>
      <c r="F797" s="200"/>
      <c r="G797" s="47" t="s">
        <v>203</v>
      </c>
      <c r="H797" s="50">
        <v>1</v>
      </c>
      <c r="I797" s="49">
        <v>13.75</v>
      </c>
      <c r="J797" s="49">
        <v>13.75</v>
      </c>
    </row>
    <row r="798" spans="1:10" ht="24" customHeight="1">
      <c r="A798" s="82" t="s">
        <v>291</v>
      </c>
      <c r="B798" s="53" t="s">
        <v>1558</v>
      </c>
      <c r="C798" s="82" t="s">
        <v>105</v>
      </c>
      <c r="D798" s="82" t="s">
        <v>1559</v>
      </c>
      <c r="E798" s="206" t="s">
        <v>418</v>
      </c>
      <c r="F798" s="206"/>
      <c r="G798" s="52" t="s">
        <v>224</v>
      </c>
      <c r="H798" s="55">
        <v>3.549060542797499E-2</v>
      </c>
      <c r="I798" s="54">
        <v>19.16</v>
      </c>
      <c r="J798" s="54">
        <v>0.68</v>
      </c>
    </row>
    <row r="799" spans="1:10" ht="24" customHeight="1">
      <c r="A799" s="82" t="s">
        <v>291</v>
      </c>
      <c r="B799" s="53" t="s">
        <v>1560</v>
      </c>
      <c r="C799" s="82" t="s">
        <v>105</v>
      </c>
      <c r="D799" s="82" t="s">
        <v>1561</v>
      </c>
      <c r="E799" s="206" t="s">
        <v>418</v>
      </c>
      <c r="F799" s="206"/>
      <c r="G799" s="52" t="s">
        <v>224</v>
      </c>
      <c r="H799" s="55">
        <v>7.4999999999999997E-2</v>
      </c>
      <c r="I799" s="54">
        <v>25.8</v>
      </c>
      <c r="J799" s="54">
        <v>1.93</v>
      </c>
    </row>
    <row r="800" spans="1:10" ht="26.1" customHeight="1">
      <c r="A800" s="78" t="s">
        <v>264</v>
      </c>
      <c r="B800" s="57" t="s">
        <v>1562</v>
      </c>
      <c r="C800" s="78" t="s">
        <v>105</v>
      </c>
      <c r="D800" s="78" t="s">
        <v>1563</v>
      </c>
      <c r="E800" s="201" t="s">
        <v>274</v>
      </c>
      <c r="F800" s="201"/>
      <c r="G800" s="56" t="s">
        <v>203</v>
      </c>
      <c r="H800" s="59">
        <v>0.03</v>
      </c>
      <c r="I800" s="58">
        <v>23.4</v>
      </c>
      <c r="J800" s="58">
        <v>0.7</v>
      </c>
    </row>
    <row r="801" spans="1:10" ht="24" customHeight="1">
      <c r="A801" s="78" t="s">
        <v>264</v>
      </c>
      <c r="B801" s="57" t="s">
        <v>1564</v>
      </c>
      <c r="C801" s="78" t="s">
        <v>105</v>
      </c>
      <c r="D801" s="78" t="s">
        <v>540</v>
      </c>
      <c r="E801" s="201" t="s">
        <v>274</v>
      </c>
      <c r="F801" s="201"/>
      <c r="G801" s="56" t="s">
        <v>203</v>
      </c>
      <c r="H801" s="59">
        <v>0.253</v>
      </c>
      <c r="I801" s="58">
        <v>9.7100000000000009</v>
      </c>
      <c r="J801" s="58">
        <v>2.4500000000000002</v>
      </c>
    </row>
    <row r="802" spans="1:10" ht="24" customHeight="1">
      <c r="A802" s="78" t="s">
        <v>264</v>
      </c>
      <c r="B802" s="57" t="s">
        <v>1565</v>
      </c>
      <c r="C802" s="78" t="s">
        <v>105</v>
      </c>
      <c r="D802" s="78" t="s">
        <v>1566</v>
      </c>
      <c r="E802" s="201" t="s">
        <v>274</v>
      </c>
      <c r="F802" s="201"/>
      <c r="G802" s="56" t="s">
        <v>203</v>
      </c>
      <c r="H802" s="59">
        <v>0.28599999999999998</v>
      </c>
      <c r="I802" s="58">
        <v>8.41</v>
      </c>
      <c r="J802" s="58">
        <v>2.4</v>
      </c>
    </row>
    <row r="803" spans="1:10" ht="24" customHeight="1">
      <c r="A803" s="78" t="s">
        <v>264</v>
      </c>
      <c r="B803" s="57" t="s">
        <v>1573</v>
      </c>
      <c r="C803" s="78" t="s">
        <v>105</v>
      </c>
      <c r="D803" s="78" t="s">
        <v>1574</v>
      </c>
      <c r="E803" s="201" t="s">
        <v>274</v>
      </c>
      <c r="F803" s="201"/>
      <c r="G803" s="56" t="s">
        <v>203</v>
      </c>
      <c r="H803" s="59">
        <v>2.1999999999999999E-2</v>
      </c>
      <c r="I803" s="58">
        <v>9.6999999999999993</v>
      </c>
      <c r="J803" s="58">
        <v>0.21</v>
      </c>
    </row>
    <row r="804" spans="1:10" ht="24" customHeight="1">
      <c r="A804" s="78" t="s">
        <v>264</v>
      </c>
      <c r="B804" s="57" t="s">
        <v>1567</v>
      </c>
      <c r="C804" s="78" t="s">
        <v>105</v>
      </c>
      <c r="D804" s="78" t="s">
        <v>1568</v>
      </c>
      <c r="E804" s="201" t="s">
        <v>274</v>
      </c>
      <c r="F804" s="201"/>
      <c r="G804" s="56" t="s">
        <v>203</v>
      </c>
      <c r="H804" s="59">
        <v>0.20899999999999999</v>
      </c>
      <c r="I804" s="58">
        <v>10.24</v>
      </c>
      <c r="J804" s="58">
        <v>2.14</v>
      </c>
    </row>
    <row r="805" spans="1:10" ht="24" customHeight="1">
      <c r="A805" s="78" t="s">
        <v>264</v>
      </c>
      <c r="B805" s="57" t="s">
        <v>1569</v>
      </c>
      <c r="C805" s="78" t="s">
        <v>105</v>
      </c>
      <c r="D805" s="78" t="s">
        <v>1570</v>
      </c>
      <c r="E805" s="201" t="s">
        <v>274</v>
      </c>
      <c r="F805" s="201"/>
      <c r="G805" s="56" t="s">
        <v>203</v>
      </c>
      <c r="H805" s="59">
        <v>0.16500000000000001</v>
      </c>
      <c r="I805" s="58">
        <v>10.3</v>
      </c>
      <c r="J805" s="58">
        <v>1.69</v>
      </c>
    </row>
    <row r="806" spans="1:10" ht="26.1" customHeight="1">
      <c r="A806" s="78" t="s">
        <v>264</v>
      </c>
      <c r="B806" s="57" t="s">
        <v>1575</v>
      </c>
      <c r="C806" s="78" t="s">
        <v>105</v>
      </c>
      <c r="D806" s="78" t="s">
        <v>1576</v>
      </c>
      <c r="E806" s="201" t="s">
        <v>274</v>
      </c>
      <c r="F806" s="201"/>
      <c r="G806" s="56" t="s">
        <v>203</v>
      </c>
      <c r="H806" s="59">
        <v>0.16500000000000001</v>
      </c>
      <c r="I806" s="58">
        <v>9.19</v>
      </c>
      <c r="J806" s="58">
        <v>1.51</v>
      </c>
    </row>
    <row r="807" spans="1:10" ht="39" customHeight="1">
      <c r="A807" s="78" t="s">
        <v>264</v>
      </c>
      <c r="B807" s="57" t="s">
        <v>1571</v>
      </c>
      <c r="C807" s="78" t="s">
        <v>105</v>
      </c>
      <c r="D807" s="78" t="s">
        <v>1572</v>
      </c>
      <c r="E807" s="201" t="s">
        <v>274</v>
      </c>
      <c r="F807" s="201"/>
      <c r="G807" s="56" t="s">
        <v>40</v>
      </c>
      <c r="H807" s="59">
        <v>0.22800000000000001</v>
      </c>
      <c r="I807" s="58">
        <v>0.21</v>
      </c>
      <c r="J807" s="58">
        <v>0.04</v>
      </c>
    </row>
    <row r="808" spans="1:10">
      <c r="A808" s="79"/>
      <c r="B808" s="79"/>
      <c r="C808" s="79"/>
      <c r="D808" s="79"/>
      <c r="E808" s="79"/>
      <c r="F808" s="61"/>
      <c r="G808" s="79"/>
      <c r="H808" s="204"/>
      <c r="I808" s="204"/>
      <c r="J808" s="61"/>
    </row>
    <row r="809" spans="1:10" ht="30" customHeight="1" thickBot="1">
      <c r="A809" s="66"/>
      <c r="B809" s="66"/>
      <c r="C809" s="66"/>
      <c r="D809" s="66"/>
      <c r="E809" s="66"/>
      <c r="F809" s="66"/>
      <c r="G809" s="66"/>
      <c r="H809" s="60"/>
      <c r="I809" s="66"/>
      <c r="J809" s="85"/>
    </row>
    <row r="810" spans="1:10" ht="0.95" customHeight="1" thickTop="1">
      <c r="A810" s="51"/>
      <c r="B810" s="51"/>
      <c r="C810" s="51"/>
      <c r="D810" s="51"/>
      <c r="E810" s="51"/>
      <c r="F810" s="51"/>
      <c r="G810" s="51"/>
      <c r="H810" s="51"/>
      <c r="I810" s="51"/>
      <c r="J810" s="51">
        <v>0</v>
      </c>
    </row>
    <row r="811" spans="1:10" ht="18" customHeight="1">
      <c r="A811" s="76" t="s">
        <v>208</v>
      </c>
      <c r="B811" s="80" t="s">
        <v>6</v>
      </c>
      <c r="C811" s="76" t="s">
        <v>7</v>
      </c>
      <c r="D811" s="76" t="s">
        <v>8</v>
      </c>
      <c r="E811" s="203" t="s">
        <v>262</v>
      </c>
      <c r="F811" s="203"/>
      <c r="G811" s="81" t="s">
        <v>9</v>
      </c>
      <c r="H811" s="80" t="s">
        <v>10</v>
      </c>
      <c r="I811" s="80" t="s">
        <v>11</v>
      </c>
      <c r="J811" s="80" t="s">
        <v>13</v>
      </c>
    </row>
    <row r="812" spans="1:10" ht="26.1" customHeight="1">
      <c r="A812" s="77" t="s">
        <v>263</v>
      </c>
      <c r="B812" s="48" t="s">
        <v>838</v>
      </c>
      <c r="C812" s="77" t="s">
        <v>23</v>
      </c>
      <c r="D812" s="77" t="s">
        <v>839</v>
      </c>
      <c r="E812" s="200" t="s">
        <v>297</v>
      </c>
      <c r="F812" s="200"/>
      <c r="G812" s="47" t="s">
        <v>114</v>
      </c>
      <c r="H812" s="50">
        <v>1</v>
      </c>
      <c r="I812" s="49">
        <v>684.22</v>
      </c>
      <c r="J812" s="49">
        <v>684.22</v>
      </c>
    </row>
    <row r="813" spans="1:10" ht="24" customHeight="1">
      <c r="A813" s="82" t="s">
        <v>291</v>
      </c>
      <c r="B813" s="53" t="s">
        <v>1577</v>
      </c>
      <c r="C813" s="82" t="s">
        <v>23</v>
      </c>
      <c r="D813" s="82" t="s">
        <v>1578</v>
      </c>
      <c r="E813" s="206">
        <v>40.159999999999997</v>
      </c>
      <c r="F813" s="206"/>
      <c r="G813" s="52" t="s">
        <v>114</v>
      </c>
      <c r="H813" s="55">
        <v>1</v>
      </c>
      <c r="I813" s="54">
        <v>67.599999999999994</v>
      </c>
      <c r="J813" s="54">
        <v>67.599999999999994</v>
      </c>
    </row>
    <row r="814" spans="1:10" ht="24" customHeight="1">
      <c r="A814" s="82" t="s">
        <v>291</v>
      </c>
      <c r="B814" s="53" t="s">
        <v>546</v>
      </c>
      <c r="C814" s="82" t="s">
        <v>23</v>
      </c>
      <c r="D814" s="82" t="s">
        <v>547</v>
      </c>
      <c r="E814" s="206" t="s">
        <v>543</v>
      </c>
      <c r="F814" s="206"/>
      <c r="G814" s="52" t="s">
        <v>114</v>
      </c>
      <c r="H814" s="55">
        <v>1.1499999999999999</v>
      </c>
      <c r="I814" s="54">
        <v>536.19130434782608</v>
      </c>
      <c r="J814" s="54">
        <v>616.62</v>
      </c>
    </row>
    <row r="815" spans="1:10">
      <c r="A815" s="79"/>
      <c r="B815" s="79"/>
      <c r="C815" s="79"/>
      <c r="D815" s="79"/>
      <c r="E815" s="79"/>
      <c r="F815" s="61"/>
      <c r="G815" s="79"/>
      <c r="H815" s="204"/>
      <c r="I815" s="204"/>
      <c r="J815" s="61"/>
    </row>
    <row r="816" spans="1:10" ht="30" customHeight="1" thickBot="1">
      <c r="A816" s="66"/>
      <c r="B816" s="66"/>
      <c r="C816" s="66"/>
      <c r="D816" s="66"/>
      <c r="E816" s="66"/>
      <c r="F816" s="66"/>
      <c r="G816" s="66"/>
      <c r="H816" s="60"/>
      <c r="I816" s="66"/>
      <c r="J816" s="85"/>
    </row>
    <row r="817" spans="1:10" ht="0.95" customHeight="1" thickTop="1">
      <c r="A817" s="51"/>
      <c r="B817" s="51"/>
      <c r="C817" s="51"/>
      <c r="D817" s="51"/>
      <c r="E817" s="51"/>
      <c r="F817" s="51"/>
      <c r="G817" s="51"/>
      <c r="H817" s="51"/>
      <c r="I817" s="51"/>
      <c r="J817" s="51">
        <v>0</v>
      </c>
    </row>
    <row r="818" spans="1:10" ht="18" customHeight="1">
      <c r="A818" s="76" t="s">
        <v>209</v>
      </c>
      <c r="B818" s="80" t="s">
        <v>6</v>
      </c>
      <c r="C818" s="76" t="s">
        <v>7</v>
      </c>
      <c r="D818" s="76" t="s">
        <v>8</v>
      </c>
      <c r="E818" s="203" t="s">
        <v>262</v>
      </c>
      <c r="F818" s="203"/>
      <c r="G818" s="81" t="s">
        <v>9</v>
      </c>
      <c r="H818" s="80" t="s">
        <v>10</v>
      </c>
      <c r="I818" s="80" t="s">
        <v>11</v>
      </c>
      <c r="J818" s="80" t="s">
        <v>13</v>
      </c>
    </row>
    <row r="819" spans="1:10" ht="26.1" customHeight="1">
      <c r="A819" s="77" t="s">
        <v>263</v>
      </c>
      <c r="B819" s="48" t="s">
        <v>840</v>
      </c>
      <c r="C819" s="77" t="s">
        <v>23</v>
      </c>
      <c r="D819" s="77" t="s">
        <v>841</v>
      </c>
      <c r="E819" s="200" t="s">
        <v>1579</v>
      </c>
      <c r="F819" s="200"/>
      <c r="G819" s="47" t="s">
        <v>114</v>
      </c>
      <c r="H819" s="50">
        <v>1</v>
      </c>
      <c r="I819" s="49">
        <v>634.12</v>
      </c>
      <c r="J819" s="49">
        <v>634.12</v>
      </c>
    </row>
    <row r="820" spans="1:10" ht="24" customHeight="1">
      <c r="A820" s="82" t="s">
        <v>291</v>
      </c>
      <c r="B820" s="53" t="s">
        <v>1577</v>
      </c>
      <c r="C820" s="82" t="s">
        <v>23</v>
      </c>
      <c r="D820" s="82" t="s">
        <v>1578</v>
      </c>
      <c r="E820" s="206">
        <v>40.159999999999997</v>
      </c>
      <c r="F820" s="206"/>
      <c r="G820" s="52" t="s">
        <v>114</v>
      </c>
      <c r="H820" s="55">
        <v>1</v>
      </c>
      <c r="I820" s="54">
        <v>67.599999999999994</v>
      </c>
      <c r="J820" s="54">
        <v>67.599999999999994</v>
      </c>
    </row>
    <row r="821" spans="1:10" ht="26.1" customHeight="1">
      <c r="A821" s="78" t="s">
        <v>264</v>
      </c>
      <c r="B821" s="57" t="s">
        <v>1580</v>
      </c>
      <c r="C821" s="78" t="s">
        <v>23</v>
      </c>
      <c r="D821" s="78" t="s">
        <v>1581</v>
      </c>
      <c r="E821" s="201" t="s">
        <v>274</v>
      </c>
      <c r="F821" s="201"/>
      <c r="G821" s="56" t="s">
        <v>114</v>
      </c>
      <c r="H821" s="59">
        <v>1.1499999999999999</v>
      </c>
      <c r="I821" s="58">
        <v>492.62608695652176</v>
      </c>
      <c r="J821" s="58">
        <v>566.52</v>
      </c>
    </row>
    <row r="822" spans="1:10">
      <c r="A822" s="79"/>
      <c r="B822" s="79"/>
      <c r="C822" s="79"/>
      <c r="D822" s="79"/>
      <c r="E822" s="79"/>
      <c r="F822" s="61"/>
      <c r="G822" s="79"/>
      <c r="H822" s="204"/>
      <c r="I822" s="204"/>
      <c r="J822" s="61"/>
    </row>
    <row r="823" spans="1:10" ht="30" customHeight="1" thickBot="1">
      <c r="A823" s="66"/>
      <c r="B823" s="66"/>
      <c r="C823" s="66"/>
      <c r="D823" s="66"/>
      <c r="E823" s="66"/>
      <c r="F823" s="66"/>
      <c r="G823" s="66"/>
      <c r="H823" s="60"/>
      <c r="I823" s="66"/>
      <c r="J823" s="85"/>
    </row>
    <row r="824" spans="1:10" ht="0.95" customHeight="1" thickTop="1">
      <c r="A824" s="51"/>
      <c r="B824" s="51"/>
      <c r="C824" s="51"/>
      <c r="D824" s="51"/>
      <c r="E824" s="51"/>
      <c r="F824" s="51"/>
      <c r="G824" s="51"/>
      <c r="H824" s="51"/>
      <c r="I824" s="51"/>
      <c r="J824" s="51">
        <v>0</v>
      </c>
    </row>
    <row r="825" spans="1:10" ht="18" customHeight="1">
      <c r="A825" s="76" t="s">
        <v>211</v>
      </c>
      <c r="B825" s="80" t="s">
        <v>6</v>
      </c>
      <c r="C825" s="76" t="s">
        <v>7</v>
      </c>
      <c r="D825" s="76" t="s">
        <v>8</v>
      </c>
      <c r="E825" s="203" t="s">
        <v>262</v>
      </c>
      <c r="F825" s="203"/>
      <c r="G825" s="81" t="s">
        <v>9</v>
      </c>
      <c r="H825" s="80" t="s">
        <v>10</v>
      </c>
      <c r="I825" s="80" t="s">
        <v>11</v>
      </c>
      <c r="J825" s="80" t="s">
        <v>13</v>
      </c>
    </row>
    <row r="826" spans="1:10" ht="24" customHeight="1">
      <c r="A826" s="77" t="s">
        <v>263</v>
      </c>
      <c r="B826" s="48" t="s">
        <v>842</v>
      </c>
      <c r="C826" s="77" t="s">
        <v>23</v>
      </c>
      <c r="D826" s="77" t="s">
        <v>843</v>
      </c>
      <c r="E826" s="200" t="s">
        <v>1582</v>
      </c>
      <c r="F826" s="200"/>
      <c r="G826" s="47" t="s">
        <v>114</v>
      </c>
      <c r="H826" s="50">
        <v>1</v>
      </c>
      <c r="I826" s="49">
        <v>778.63</v>
      </c>
      <c r="J826" s="49">
        <v>778.63</v>
      </c>
    </row>
    <row r="827" spans="1:10" ht="24" customHeight="1">
      <c r="A827" s="82" t="s">
        <v>291</v>
      </c>
      <c r="B827" s="53" t="s">
        <v>1585</v>
      </c>
      <c r="C827" s="82" t="s">
        <v>23</v>
      </c>
      <c r="D827" s="82" t="s">
        <v>1586</v>
      </c>
      <c r="E827" s="206" t="s">
        <v>502</v>
      </c>
      <c r="F827" s="206"/>
      <c r="G827" s="52" t="s">
        <v>20</v>
      </c>
      <c r="H827" s="55">
        <v>5</v>
      </c>
      <c r="I827" s="54">
        <v>83.72</v>
      </c>
      <c r="J827" s="54">
        <v>418.6</v>
      </c>
    </row>
    <row r="828" spans="1:10" ht="24" customHeight="1">
      <c r="A828" s="82" t="s">
        <v>291</v>
      </c>
      <c r="B828" s="53" t="s">
        <v>1583</v>
      </c>
      <c r="C828" s="82" t="s">
        <v>23</v>
      </c>
      <c r="D828" s="82" t="s">
        <v>1584</v>
      </c>
      <c r="E828" s="206" t="s">
        <v>543</v>
      </c>
      <c r="F828" s="206"/>
      <c r="G828" s="52" t="s">
        <v>114</v>
      </c>
      <c r="H828" s="55">
        <v>0.61199999999999999</v>
      </c>
      <c r="I828" s="54">
        <v>421.55</v>
      </c>
      <c r="J828" s="54">
        <v>257.98</v>
      </c>
    </row>
    <row r="829" spans="1:10" ht="24" customHeight="1">
      <c r="A829" s="78" t="s">
        <v>264</v>
      </c>
      <c r="B829" s="57" t="s">
        <v>300</v>
      </c>
      <c r="C829" s="78" t="s">
        <v>23</v>
      </c>
      <c r="D829" s="78" t="s">
        <v>301</v>
      </c>
      <c r="E829" s="201" t="s">
        <v>269</v>
      </c>
      <c r="F829" s="201"/>
      <c r="G829" s="56" t="s">
        <v>224</v>
      </c>
      <c r="H829" s="59">
        <v>2</v>
      </c>
      <c r="I829" s="58">
        <v>22.52</v>
      </c>
      <c r="J829" s="58">
        <v>45.04</v>
      </c>
    </row>
    <row r="830" spans="1:10" ht="24" customHeight="1">
      <c r="A830" s="78" t="s">
        <v>264</v>
      </c>
      <c r="B830" s="57" t="s">
        <v>270</v>
      </c>
      <c r="C830" s="78" t="s">
        <v>23</v>
      </c>
      <c r="D830" s="78" t="s">
        <v>271</v>
      </c>
      <c r="E830" s="201" t="s">
        <v>269</v>
      </c>
      <c r="F830" s="201"/>
      <c r="G830" s="56" t="s">
        <v>224</v>
      </c>
      <c r="H830" s="59">
        <v>3.6111462951234925</v>
      </c>
      <c r="I830" s="58">
        <v>15.79</v>
      </c>
      <c r="J830" s="58">
        <v>57.01</v>
      </c>
    </row>
    <row r="831" spans="1:10">
      <c r="A831" s="79"/>
      <c r="B831" s="79"/>
      <c r="C831" s="79"/>
      <c r="D831" s="79"/>
      <c r="E831" s="79"/>
      <c r="F831" s="61"/>
      <c r="G831" s="79"/>
      <c r="H831" s="204"/>
      <c r="I831" s="204"/>
      <c r="J831" s="61"/>
    </row>
    <row r="832" spans="1:10" ht="30" customHeight="1" thickBot="1">
      <c r="A832" s="66"/>
      <c r="B832" s="66"/>
      <c r="C832" s="66"/>
      <c r="D832" s="66"/>
      <c r="E832" s="66"/>
      <c r="F832" s="66"/>
      <c r="G832" s="66"/>
      <c r="H832" s="60"/>
      <c r="I832" s="66"/>
      <c r="J832" s="85"/>
    </row>
    <row r="833" spans="1:10" ht="0.95" customHeight="1" thickTop="1">
      <c r="A833" s="51"/>
      <c r="B833" s="51"/>
      <c r="C833" s="51"/>
      <c r="D833" s="51"/>
      <c r="E833" s="51"/>
      <c r="F833" s="51"/>
      <c r="G833" s="51"/>
      <c r="H833" s="51"/>
      <c r="I833" s="51"/>
      <c r="J833" s="51">
        <v>0</v>
      </c>
    </row>
    <row r="834" spans="1:10" ht="18" customHeight="1">
      <c r="A834" s="76" t="s">
        <v>212</v>
      </c>
      <c r="B834" s="80" t="s">
        <v>6</v>
      </c>
      <c r="C834" s="76" t="s">
        <v>7</v>
      </c>
      <c r="D834" s="76" t="s">
        <v>8</v>
      </c>
      <c r="E834" s="203" t="s">
        <v>262</v>
      </c>
      <c r="F834" s="203"/>
      <c r="G834" s="81" t="s">
        <v>9</v>
      </c>
      <c r="H834" s="80" t="s">
        <v>10</v>
      </c>
      <c r="I834" s="80" t="s">
        <v>11</v>
      </c>
      <c r="J834" s="80" t="s">
        <v>13</v>
      </c>
    </row>
    <row r="835" spans="1:10" ht="24" customHeight="1">
      <c r="A835" s="77" t="s">
        <v>263</v>
      </c>
      <c r="B835" s="48" t="s">
        <v>844</v>
      </c>
      <c r="C835" s="77" t="s">
        <v>23</v>
      </c>
      <c r="D835" s="77" t="s">
        <v>845</v>
      </c>
      <c r="E835" s="200" t="s">
        <v>1582</v>
      </c>
      <c r="F835" s="200"/>
      <c r="G835" s="47" t="s">
        <v>114</v>
      </c>
      <c r="H835" s="50">
        <v>1</v>
      </c>
      <c r="I835" s="49">
        <v>785.29</v>
      </c>
      <c r="J835" s="49">
        <v>785.29</v>
      </c>
    </row>
    <row r="836" spans="1:10" ht="24" customHeight="1">
      <c r="A836" s="82" t="s">
        <v>291</v>
      </c>
      <c r="B836" s="53" t="s">
        <v>1587</v>
      </c>
      <c r="C836" s="82" t="s">
        <v>23</v>
      </c>
      <c r="D836" s="82" t="s">
        <v>1588</v>
      </c>
      <c r="E836" s="206" t="s">
        <v>543</v>
      </c>
      <c r="F836" s="206"/>
      <c r="G836" s="52" t="s">
        <v>114</v>
      </c>
      <c r="H836" s="55">
        <v>0.61199999999999999</v>
      </c>
      <c r="I836" s="54">
        <v>432.87</v>
      </c>
      <c r="J836" s="54">
        <v>264.91000000000003</v>
      </c>
    </row>
    <row r="837" spans="1:10" ht="24" customHeight="1">
      <c r="A837" s="82" t="s">
        <v>291</v>
      </c>
      <c r="B837" s="53" t="s">
        <v>1585</v>
      </c>
      <c r="C837" s="82" t="s">
        <v>23</v>
      </c>
      <c r="D837" s="82" t="s">
        <v>1586</v>
      </c>
      <c r="E837" s="206" t="s">
        <v>502</v>
      </c>
      <c r="F837" s="206"/>
      <c r="G837" s="52" t="s">
        <v>20</v>
      </c>
      <c r="H837" s="55">
        <v>5</v>
      </c>
      <c r="I837" s="54">
        <v>83.72</v>
      </c>
      <c r="J837" s="54">
        <v>418.6</v>
      </c>
    </row>
    <row r="838" spans="1:10" ht="24" customHeight="1">
      <c r="A838" s="78" t="s">
        <v>264</v>
      </c>
      <c r="B838" s="57" t="s">
        <v>270</v>
      </c>
      <c r="C838" s="78" t="s">
        <v>23</v>
      </c>
      <c r="D838" s="78" t="s">
        <v>271</v>
      </c>
      <c r="E838" s="201" t="s">
        <v>269</v>
      </c>
      <c r="F838" s="201"/>
      <c r="G838" s="56" t="s">
        <v>224</v>
      </c>
      <c r="H838" s="59">
        <v>3.5940468651044872</v>
      </c>
      <c r="I838" s="58">
        <v>15.79</v>
      </c>
      <c r="J838" s="58">
        <v>56.74</v>
      </c>
    </row>
    <row r="839" spans="1:10" ht="24" customHeight="1">
      <c r="A839" s="78" t="s">
        <v>264</v>
      </c>
      <c r="B839" s="57" t="s">
        <v>300</v>
      </c>
      <c r="C839" s="78" t="s">
        <v>23</v>
      </c>
      <c r="D839" s="78" t="s">
        <v>301</v>
      </c>
      <c r="E839" s="201" t="s">
        <v>269</v>
      </c>
      <c r="F839" s="201"/>
      <c r="G839" s="56" t="s">
        <v>224</v>
      </c>
      <c r="H839" s="59">
        <v>2</v>
      </c>
      <c r="I839" s="58">
        <v>22.52</v>
      </c>
      <c r="J839" s="58">
        <v>45.04</v>
      </c>
    </row>
    <row r="840" spans="1:10">
      <c r="A840" s="79"/>
      <c r="B840" s="79"/>
      <c r="C840" s="79"/>
      <c r="D840" s="79"/>
      <c r="E840" s="79"/>
      <c r="F840" s="61"/>
      <c r="G840" s="79"/>
      <c r="H840" s="204"/>
      <c r="I840" s="204"/>
      <c r="J840" s="61"/>
    </row>
    <row r="841" spans="1:10" ht="30" customHeight="1" thickBot="1">
      <c r="A841" s="66"/>
      <c r="B841" s="66"/>
      <c r="C841" s="66"/>
      <c r="D841" s="66"/>
      <c r="E841" s="66"/>
      <c r="F841" s="66"/>
      <c r="G841" s="66"/>
      <c r="H841" s="60"/>
      <c r="I841" s="66"/>
      <c r="J841" s="85"/>
    </row>
    <row r="842" spans="1:10" ht="0.95" customHeight="1" thickTop="1">
      <c r="A842" s="51"/>
      <c r="B842" s="51"/>
      <c r="C842" s="51"/>
      <c r="D842" s="51"/>
      <c r="E842" s="51"/>
      <c r="F842" s="51"/>
      <c r="G842" s="51"/>
      <c r="H842" s="51"/>
      <c r="I842" s="51"/>
      <c r="J842" s="51">
        <v>0</v>
      </c>
    </row>
    <row r="843" spans="1:10" ht="18" customHeight="1">
      <c r="A843" s="76" t="s">
        <v>2021</v>
      </c>
      <c r="B843" s="80" t="s">
        <v>6</v>
      </c>
      <c r="C843" s="76" t="s">
        <v>7</v>
      </c>
      <c r="D843" s="76" t="s">
        <v>8</v>
      </c>
      <c r="E843" s="203" t="s">
        <v>262</v>
      </c>
      <c r="F843" s="203"/>
      <c r="G843" s="81" t="s">
        <v>9</v>
      </c>
      <c r="H843" s="80" t="s">
        <v>10</v>
      </c>
      <c r="I843" s="80" t="s">
        <v>11</v>
      </c>
      <c r="J843" s="80" t="s">
        <v>13</v>
      </c>
    </row>
    <row r="844" spans="1:10" ht="26.1" customHeight="1">
      <c r="A844" s="77" t="s">
        <v>263</v>
      </c>
      <c r="B844" s="48" t="s">
        <v>2022</v>
      </c>
      <c r="C844" s="77" t="s">
        <v>78</v>
      </c>
      <c r="D844" s="77" t="s">
        <v>2023</v>
      </c>
      <c r="E844" s="200" t="s">
        <v>432</v>
      </c>
      <c r="F844" s="200"/>
      <c r="G844" s="47" t="s">
        <v>27</v>
      </c>
      <c r="H844" s="50">
        <v>1</v>
      </c>
      <c r="I844" s="49">
        <v>153.48000000000002</v>
      </c>
      <c r="J844" s="49">
        <v>153.47999999999999</v>
      </c>
    </row>
    <row r="845" spans="1:10" ht="39" customHeight="1">
      <c r="A845" s="82" t="s">
        <v>291</v>
      </c>
      <c r="B845" s="53" t="s">
        <v>2029</v>
      </c>
      <c r="C845" s="82" t="s">
        <v>105</v>
      </c>
      <c r="D845" s="82" t="s">
        <v>2030</v>
      </c>
      <c r="E845" s="206" t="s">
        <v>403</v>
      </c>
      <c r="F845" s="206"/>
      <c r="G845" s="52" t="s">
        <v>404</v>
      </c>
      <c r="H845" s="55">
        <v>0.3</v>
      </c>
      <c r="I845" s="54">
        <v>226.98</v>
      </c>
      <c r="J845" s="54">
        <v>68.09</v>
      </c>
    </row>
    <row r="846" spans="1:10" ht="26.1" customHeight="1">
      <c r="A846" s="82" t="s">
        <v>291</v>
      </c>
      <c r="B846" s="53" t="s">
        <v>2031</v>
      </c>
      <c r="C846" s="82" t="s">
        <v>105</v>
      </c>
      <c r="D846" s="82" t="s">
        <v>2032</v>
      </c>
      <c r="E846" s="206" t="s">
        <v>418</v>
      </c>
      <c r="F846" s="206"/>
      <c r="G846" s="52" t="s">
        <v>47</v>
      </c>
      <c r="H846" s="55">
        <v>1.6999999999999999E-3</v>
      </c>
      <c r="I846" s="54">
        <v>5787.1</v>
      </c>
      <c r="J846" s="54">
        <v>9.83</v>
      </c>
    </row>
    <row r="847" spans="1:10" ht="24" customHeight="1">
      <c r="A847" s="82" t="s">
        <v>291</v>
      </c>
      <c r="B847" s="53" t="s">
        <v>416</v>
      </c>
      <c r="C847" s="82" t="s">
        <v>105</v>
      </c>
      <c r="D847" s="82" t="s">
        <v>417</v>
      </c>
      <c r="E847" s="206" t="s">
        <v>418</v>
      </c>
      <c r="F847" s="206"/>
      <c r="G847" s="52" t="s">
        <v>224</v>
      </c>
      <c r="H847" s="55">
        <v>0.21664887940234806</v>
      </c>
      <c r="I847" s="54">
        <v>18.739999999999998</v>
      </c>
      <c r="J847" s="54">
        <v>4.0599999999999996</v>
      </c>
    </row>
    <row r="848" spans="1:10" ht="26.1" customHeight="1">
      <c r="A848" s="78" t="s">
        <v>264</v>
      </c>
      <c r="B848" s="57" t="s">
        <v>2033</v>
      </c>
      <c r="C848" s="78" t="s">
        <v>105</v>
      </c>
      <c r="D848" s="78" t="s">
        <v>2034</v>
      </c>
      <c r="E848" s="201" t="s">
        <v>274</v>
      </c>
      <c r="F848" s="201"/>
      <c r="G848" s="56" t="s">
        <v>27</v>
      </c>
      <c r="H848" s="59">
        <v>1</v>
      </c>
      <c r="I848" s="58">
        <v>71.5</v>
      </c>
      <c r="J848" s="58">
        <v>71.5</v>
      </c>
    </row>
    <row r="849" spans="1:10">
      <c r="A849" s="79"/>
      <c r="B849" s="79"/>
      <c r="C849" s="79"/>
      <c r="D849" s="79"/>
      <c r="E849" s="79"/>
      <c r="F849" s="61"/>
      <c r="G849" s="79"/>
      <c r="H849" s="204"/>
      <c r="I849" s="204"/>
      <c r="J849" s="61"/>
    </row>
    <row r="850" spans="1:10" ht="30" customHeight="1" thickBot="1">
      <c r="A850" s="66"/>
      <c r="B850" s="66"/>
      <c r="C850" s="66"/>
      <c r="D850" s="66"/>
      <c r="E850" s="66"/>
      <c r="F850" s="66"/>
      <c r="G850" s="66"/>
      <c r="H850" s="60"/>
      <c r="I850" s="66"/>
      <c r="J850" s="85"/>
    </row>
    <row r="851" spans="1:10" ht="0.95" customHeight="1" thickTop="1">
      <c r="A851" s="51"/>
      <c r="B851" s="51"/>
      <c r="C851" s="51"/>
      <c r="D851" s="51"/>
      <c r="E851" s="51"/>
      <c r="F851" s="51"/>
      <c r="G851" s="51"/>
      <c r="H851" s="51"/>
      <c r="I851" s="51"/>
      <c r="J851" s="51">
        <v>0</v>
      </c>
    </row>
    <row r="852" spans="1:10" ht="24" customHeight="1">
      <c r="A852" s="75" t="s">
        <v>219</v>
      </c>
      <c r="B852" s="75"/>
      <c r="C852" s="75"/>
      <c r="D852" s="75" t="s">
        <v>145</v>
      </c>
      <c r="E852" s="75"/>
      <c r="F852" s="205"/>
      <c r="G852" s="205"/>
      <c r="H852" s="62"/>
      <c r="I852" s="75"/>
      <c r="J852" s="63">
        <v>0</v>
      </c>
    </row>
    <row r="853" spans="1:10" ht="18" customHeight="1">
      <c r="A853" s="76" t="s">
        <v>221</v>
      </c>
      <c r="B853" s="80" t="s">
        <v>6</v>
      </c>
      <c r="C853" s="76" t="s">
        <v>7</v>
      </c>
      <c r="D853" s="76" t="s">
        <v>8</v>
      </c>
      <c r="E853" s="203" t="s">
        <v>262</v>
      </c>
      <c r="F853" s="203"/>
      <c r="G853" s="81" t="s">
        <v>9</v>
      </c>
      <c r="H853" s="80" t="s">
        <v>10</v>
      </c>
      <c r="I853" s="80" t="s">
        <v>11</v>
      </c>
      <c r="J853" s="80" t="s">
        <v>13</v>
      </c>
    </row>
    <row r="854" spans="1:10" ht="24" customHeight="1">
      <c r="A854" s="77" t="s">
        <v>263</v>
      </c>
      <c r="B854" s="48" t="s">
        <v>846</v>
      </c>
      <c r="C854" s="77" t="s">
        <v>23</v>
      </c>
      <c r="D854" s="77" t="s">
        <v>847</v>
      </c>
      <c r="E854" s="200" t="s">
        <v>1589</v>
      </c>
      <c r="F854" s="200"/>
      <c r="G854" s="47" t="s">
        <v>27</v>
      </c>
      <c r="H854" s="50">
        <v>1</v>
      </c>
      <c r="I854" s="49">
        <v>196.22</v>
      </c>
      <c r="J854" s="49">
        <v>196.22</v>
      </c>
    </row>
    <row r="855" spans="1:10" ht="24" customHeight="1">
      <c r="A855" s="78" t="s">
        <v>264</v>
      </c>
      <c r="B855" s="57" t="s">
        <v>270</v>
      </c>
      <c r="C855" s="78" t="s">
        <v>23</v>
      </c>
      <c r="D855" s="78" t="s">
        <v>271</v>
      </c>
      <c r="E855" s="201" t="s">
        <v>269</v>
      </c>
      <c r="F855" s="201"/>
      <c r="G855" s="56" t="s">
        <v>224</v>
      </c>
      <c r="H855" s="59">
        <v>0.13109563014566106</v>
      </c>
      <c r="I855" s="58">
        <v>15.79</v>
      </c>
      <c r="J855" s="58">
        <v>2.06</v>
      </c>
    </row>
    <row r="856" spans="1:10" ht="24" customHeight="1">
      <c r="A856" s="78" t="s">
        <v>264</v>
      </c>
      <c r="B856" s="57" t="s">
        <v>300</v>
      </c>
      <c r="C856" s="78" t="s">
        <v>23</v>
      </c>
      <c r="D856" s="78" t="s">
        <v>301</v>
      </c>
      <c r="E856" s="201" t="s">
        <v>269</v>
      </c>
      <c r="F856" s="201"/>
      <c r="G856" s="56" t="s">
        <v>224</v>
      </c>
      <c r="H856" s="59">
        <v>0.08</v>
      </c>
      <c r="I856" s="58">
        <v>22.52</v>
      </c>
      <c r="J856" s="58">
        <v>1.8</v>
      </c>
    </row>
    <row r="857" spans="1:10" ht="26.1" customHeight="1">
      <c r="A857" s="78" t="s">
        <v>264</v>
      </c>
      <c r="B857" s="57" t="s">
        <v>234</v>
      </c>
      <c r="C857" s="78" t="s">
        <v>23</v>
      </c>
      <c r="D857" s="78" t="s">
        <v>1546</v>
      </c>
      <c r="E857" s="201" t="s">
        <v>383</v>
      </c>
      <c r="F857" s="201"/>
      <c r="G857" s="56" t="s">
        <v>224</v>
      </c>
      <c r="H857" s="59">
        <v>0.11</v>
      </c>
      <c r="I857" s="58">
        <v>140.81</v>
      </c>
      <c r="J857" s="58">
        <v>15.48</v>
      </c>
    </row>
    <row r="858" spans="1:10" ht="26.1" customHeight="1">
      <c r="A858" s="78" t="s">
        <v>264</v>
      </c>
      <c r="B858" s="57" t="s">
        <v>1592</v>
      </c>
      <c r="C858" s="78" t="s">
        <v>23</v>
      </c>
      <c r="D858" s="78" t="s">
        <v>1593</v>
      </c>
      <c r="E858" s="201" t="s">
        <v>274</v>
      </c>
      <c r="F858" s="201"/>
      <c r="G858" s="56" t="s">
        <v>27</v>
      </c>
      <c r="H858" s="59">
        <v>1</v>
      </c>
      <c r="I858" s="58">
        <v>167</v>
      </c>
      <c r="J858" s="58">
        <v>167</v>
      </c>
    </row>
    <row r="859" spans="1:10" ht="24" customHeight="1">
      <c r="A859" s="78" t="s">
        <v>264</v>
      </c>
      <c r="B859" s="57" t="s">
        <v>1590</v>
      </c>
      <c r="C859" s="78" t="s">
        <v>23</v>
      </c>
      <c r="D859" s="78" t="s">
        <v>1591</v>
      </c>
      <c r="E859" s="201" t="s">
        <v>274</v>
      </c>
      <c r="F859" s="201"/>
      <c r="G859" s="56" t="s">
        <v>40</v>
      </c>
      <c r="H859" s="59">
        <v>1.9E-2</v>
      </c>
      <c r="I859" s="58">
        <v>520</v>
      </c>
      <c r="J859" s="58">
        <v>9.8800000000000008</v>
      </c>
    </row>
    <row r="860" spans="1:10">
      <c r="A860" s="79"/>
      <c r="B860" s="79"/>
      <c r="C860" s="79"/>
      <c r="D860" s="79"/>
      <c r="E860" s="79"/>
      <c r="F860" s="61"/>
      <c r="G860" s="79"/>
      <c r="H860" s="204"/>
      <c r="I860" s="204"/>
      <c r="J860" s="61"/>
    </row>
    <row r="861" spans="1:10" ht="30" customHeight="1" thickBot="1">
      <c r="A861" s="66"/>
      <c r="B861" s="66"/>
      <c r="C861" s="66"/>
      <c r="D861" s="66"/>
      <c r="E861" s="66"/>
      <c r="F861" s="66"/>
      <c r="G861" s="66"/>
      <c r="H861" s="60"/>
      <c r="I861" s="66"/>
      <c r="J861" s="85"/>
    </row>
    <row r="862" spans="1:10" ht="0.95" customHeight="1" thickTop="1">
      <c r="A862" s="51"/>
      <c r="B862" s="51"/>
      <c r="C862" s="51"/>
      <c r="D862" s="51"/>
      <c r="E862" s="51"/>
      <c r="F862" s="51"/>
      <c r="G862" s="51"/>
      <c r="H862" s="51"/>
      <c r="I862" s="51"/>
      <c r="J862" s="51">
        <v>0</v>
      </c>
    </row>
    <row r="863" spans="1:10" ht="18" customHeight="1">
      <c r="A863" s="76" t="s">
        <v>225</v>
      </c>
      <c r="B863" s="80" t="s">
        <v>6</v>
      </c>
      <c r="C863" s="76" t="s">
        <v>7</v>
      </c>
      <c r="D863" s="76" t="s">
        <v>8</v>
      </c>
      <c r="E863" s="203" t="s">
        <v>262</v>
      </c>
      <c r="F863" s="203"/>
      <c r="G863" s="81" t="s">
        <v>9</v>
      </c>
      <c r="H863" s="80" t="s">
        <v>10</v>
      </c>
      <c r="I863" s="80" t="s">
        <v>11</v>
      </c>
      <c r="J863" s="80" t="s">
        <v>13</v>
      </c>
    </row>
    <row r="864" spans="1:10" ht="24" customHeight="1">
      <c r="A864" s="77" t="s">
        <v>263</v>
      </c>
      <c r="B864" s="48" t="s">
        <v>848</v>
      </c>
      <c r="C864" s="77" t="s">
        <v>23</v>
      </c>
      <c r="D864" s="77" t="s">
        <v>849</v>
      </c>
      <c r="E864" s="200" t="s">
        <v>1589</v>
      </c>
      <c r="F864" s="200"/>
      <c r="G864" s="47" t="s">
        <v>27</v>
      </c>
      <c r="H864" s="50">
        <v>1</v>
      </c>
      <c r="I864" s="49">
        <v>315.17</v>
      </c>
      <c r="J864" s="49">
        <v>315.17</v>
      </c>
    </row>
    <row r="865" spans="1:10" ht="24" customHeight="1">
      <c r="A865" s="78" t="s">
        <v>264</v>
      </c>
      <c r="B865" s="57" t="s">
        <v>270</v>
      </c>
      <c r="C865" s="78" t="s">
        <v>23</v>
      </c>
      <c r="D865" s="78" t="s">
        <v>271</v>
      </c>
      <c r="E865" s="201" t="s">
        <v>269</v>
      </c>
      <c r="F865" s="201"/>
      <c r="G865" s="56" t="s">
        <v>224</v>
      </c>
      <c r="H865" s="59">
        <v>4.0531982267258473E-2</v>
      </c>
      <c r="I865" s="58">
        <v>15.79</v>
      </c>
      <c r="J865" s="58">
        <v>0.64</v>
      </c>
    </row>
    <row r="866" spans="1:10" ht="24" customHeight="1">
      <c r="A866" s="78" t="s">
        <v>264</v>
      </c>
      <c r="B866" s="57" t="s">
        <v>300</v>
      </c>
      <c r="C866" s="78" t="s">
        <v>23</v>
      </c>
      <c r="D866" s="78" t="s">
        <v>301</v>
      </c>
      <c r="E866" s="201" t="s">
        <v>269</v>
      </c>
      <c r="F866" s="201"/>
      <c r="G866" s="56" t="s">
        <v>224</v>
      </c>
      <c r="H866" s="59">
        <v>0.1</v>
      </c>
      <c r="I866" s="58">
        <v>22.52</v>
      </c>
      <c r="J866" s="58">
        <v>2.25</v>
      </c>
    </row>
    <row r="867" spans="1:10" ht="26.1" customHeight="1">
      <c r="A867" s="78" t="s">
        <v>264</v>
      </c>
      <c r="B867" s="57" t="s">
        <v>234</v>
      </c>
      <c r="C867" s="78" t="s">
        <v>23</v>
      </c>
      <c r="D867" s="78" t="s">
        <v>1546</v>
      </c>
      <c r="E867" s="201" t="s">
        <v>383</v>
      </c>
      <c r="F867" s="201"/>
      <c r="G867" s="56" t="s">
        <v>224</v>
      </c>
      <c r="H867" s="59">
        <v>0.15</v>
      </c>
      <c r="I867" s="58">
        <v>140.81</v>
      </c>
      <c r="J867" s="58">
        <v>21.12</v>
      </c>
    </row>
    <row r="868" spans="1:10" ht="26.1" customHeight="1">
      <c r="A868" s="78" t="s">
        <v>264</v>
      </c>
      <c r="B868" s="57" t="s">
        <v>1594</v>
      </c>
      <c r="C868" s="78" t="s">
        <v>23</v>
      </c>
      <c r="D868" s="78" t="s">
        <v>1595</v>
      </c>
      <c r="E868" s="201" t="s">
        <v>274</v>
      </c>
      <c r="F868" s="201"/>
      <c r="G868" s="56" t="s">
        <v>27</v>
      </c>
      <c r="H868" s="59">
        <v>1</v>
      </c>
      <c r="I868" s="58">
        <v>274</v>
      </c>
      <c r="J868" s="58">
        <v>274</v>
      </c>
    </row>
    <row r="869" spans="1:10" ht="24" customHeight="1">
      <c r="A869" s="78" t="s">
        <v>264</v>
      </c>
      <c r="B869" s="57" t="s">
        <v>1590</v>
      </c>
      <c r="C869" s="78" t="s">
        <v>23</v>
      </c>
      <c r="D869" s="78" t="s">
        <v>1591</v>
      </c>
      <c r="E869" s="201" t="s">
        <v>274</v>
      </c>
      <c r="F869" s="201"/>
      <c r="G869" s="56" t="s">
        <v>40</v>
      </c>
      <c r="H869" s="59">
        <v>3.3000000000000002E-2</v>
      </c>
      <c r="I869" s="58">
        <v>520</v>
      </c>
      <c r="J869" s="58">
        <v>17.16</v>
      </c>
    </row>
    <row r="870" spans="1:10">
      <c r="A870" s="79"/>
      <c r="B870" s="79"/>
      <c r="C870" s="79"/>
      <c r="D870" s="79"/>
      <c r="E870" s="79"/>
      <c r="F870" s="61"/>
      <c r="G870" s="79"/>
      <c r="H870" s="204"/>
      <c r="I870" s="204"/>
      <c r="J870" s="61"/>
    </row>
    <row r="871" spans="1:10" ht="30" customHeight="1" thickBot="1">
      <c r="A871" s="66"/>
      <c r="B871" s="66"/>
      <c r="C871" s="66"/>
      <c r="D871" s="66"/>
      <c r="E871" s="66"/>
      <c r="F871" s="66"/>
      <c r="G871" s="66"/>
      <c r="H871" s="60"/>
      <c r="I871" s="66"/>
      <c r="J871" s="85"/>
    </row>
    <row r="872" spans="1:10" ht="0.95" customHeight="1" thickTop="1">
      <c r="A872" s="51"/>
      <c r="B872" s="51"/>
      <c r="C872" s="51"/>
      <c r="D872" s="51"/>
      <c r="E872" s="51"/>
      <c r="F872" s="51"/>
      <c r="G872" s="51"/>
      <c r="H872" s="51"/>
      <c r="I872" s="51"/>
      <c r="J872" s="51">
        <v>0</v>
      </c>
    </row>
    <row r="873" spans="1:10" ht="18" customHeight="1">
      <c r="A873" s="76" t="s">
        <v>228</v>
      </c>
      <c r="B873" s="80" t="s">
        <v>6</v>
      </c>
      <c r="C873" s="76" t="s">
        <v>7</v>
      </c>
      <c r="D873" s="76" t="s">
        <v>8</v>
      </c>
      <c r="E873" s="203" t="s">
        <v>262</v>
      </c>
      <c r="F873" s="203"/>
      <c r="G873" s="81" t="s">
        <v>9</v>
      </c>
      <c r="H873" s="80" t="s">
        <v>10</v>
      </c>
      <c r="I873" s="80" t="s">
        <v>11</v>
      </c>
      <c r="J873" s="80" t="s">
        <v>13</v>
      </c>
    </row>
    <row r="874" spans="1:10" ht="24" customHeight="1">
      <c r="A874" s="77" t="s">
        <v>263</v>
      </c>
      <c r="B874" s="48" t="s">
        <v>850</v>
      </c>
      <c r="C874" s="77" t="s">
        <v>23</v>
      </c>
      <c r="D874" s="77" t="s">
        <v>851</v>
      </c>
      <c r="E874" s="200" t="s">
        <v>1589</v>
      </c>
      <c r="F874" s="200"/>
      <c r="G874" s="47" t="s">
        <v>27</v>
      </c>
      <c r="H874" s="50">
        <v>1</v>
      </c>
      <c r="I874" s="49">
        <v>486.54</v>
      </c>
      <c r="J874" s="49">
        <v>486.54</v>
      </c>
    </row>
    <row r="875" spans="1:10" ht="39" customHeight="1">
      <c r="A875" s="78" t="s">
        <v>264</v>
      </c>
      <c r="B875" s="57" t="s">
        <v>236</v>
      </c>
      <c r="C875" s="78" t="s">
        <v>23</v>
      </c>
      <c r="D875" s="78" t="s">
        <v>1512</v>
      </c>
      <c r="E875" s="201" t="s">
        <v>383</v>
      </c>
      <c r="F875" s="201"/>
      <c r="G875" s="56" t="s">
        <v>224</v>
      </c>
      <c r="H875" s="59">
        <v>0.17</v>
      </c>
      <c r="I875" s="58">
        <v>227.32</v>
      </c>
      <c r="J875" s="58">
        <v>38.64</v>
      </c>
    </row>
    <row r="876" spans="1:10" ht="24" customHeight="1">
      <c r="A876" s="78" t="s">
        <v>264</v>
      </c>
      <c r="B876" s="57" t="s">
        <v>300</v>
      </c>
      <c r="C876" s="78" t="s">
        <v>23</v>
      </c>
      <c r="D876" s="78" t="s">
        <v>301</v>
      </c>
      <c r="E876" s="201" t="s">
        <v>269</v>
      </c>
      <c r="F876" s="201"/>
      <c r="G876" s="56" t="s">
        <v>224</v>
      </c>
      <c r="H876" s="59">
        <v>0.1</v>
      </c>
      <c r="I876" s="58">
        <v>22.52</v>
      </c>
      <c r="J876" s="58">
        <v>2.25</v>
      </c>
    </row>
    <row r="877" spans="1:10" ht="24" customHeight="1">
      <c r="A877" s="78" t="s">
        <v>264</v>
      </c>
      <c r="B877" s="57" t="s">
        <v>270</v>
      </c>
      <c r="C877" s="78" t="s">
        <v>23</v>
      </c>
      <c r="D877" s="78" t="s">
        <v>271</v>
      </c>
      <c r="E877" s="201" t="s">
        <v>269</v>
      </c>
      <c r="F877" s="201"/>
      <c r="G877" s="56" t="s">
        <v>224</v>
      </c>
      <c r="H877" s="59">
        <v>0.2944901836605468</v>
      </c>
      <c r="I877" s="58">
        <v>15.79</v>
      </c>
      <c r="J877" s="58">
        <v>4.6500000000000004</v>
      </c>
    </row>
    <row r="878" spans="1:10" ht="26.1" customHeight="1">
      <c r="A878" s="78" t="s">
        <v>264</v>
      </c>
      <c r="B878" s="57" t="s">
        <v>1596</v>
      </c>
      <c r="C878" s="78" t="s">
        <v>23</v>
      </c>
      <c r="D878" s="78" t="s">
        <v>1597</v>
      </c>
      <c r="E878" s="201" t="s">
        <v>274</v>
      </c>
      <c r="F878" s="201"/>
      <c r="G878" s="56" t="s">
        <v>27</v>
      </c>
      <c r="H878" s="59">
        <v>1</v>
      </c>
      <c r="I878" s="58">
        <v>415</v>
      </c>
      <c r="J878" s="58">
        <v>415</v>
      </c>
    </row>
    <row r="879" spans="1:10" ht="24" customHeight="1">
      <c r="A879" s="78" t="s">
        <v>264</v>
      </c>
      <c r="B879" s="57" t="s">
        <v>1590</v>
      </c>
      <c r="C879" s="78" t="s">
        <v>23</v>
      </c>
      <c r="D879" s="78" t="s">
        <v>1591</v>
      </c>
      <c r="E879" s="201" t="s">
        <v>274</v>
      </c>
      <c r="F879" s="201"/>
      <c r="G879" s="56" t="s">
        <v>40</v>
      </c>
      <c r="H879" s="59">
        <v>0.05</v>
      </c>
      <c r="I879" s="58">
        <v>520</v>
      </c>
      <c r="J879" s="58">
        <v>26</v>
      </c>
    </row>
    <row r="880" spans="1:10">
      <c r="A880" s="79"/>
      <c r="B880" s="79"/>
      <c r="C880" s="79"/>
      <c r="D880" s="79"/>
      <c r="E880" s="79"/>
      <c r="F880" s="61"/>
      <c r="G880" s="79"/>
      <c r="H880" s="204"/>
      <c r="I880" s="204"/>
      <c r="J880" s="61"/>
    </row>
    <row r="881" spans="1:10" ht="30" customHeight="1" thickBot="1">
      <c r="A881" s="66"/>
      <c r="B881" s="66"/>
      <c r="C881" s="66"/>
      <c r="D881" s="66"/>
      <c r="E881" s="66"/>
      <c r="F881" s="66"/>
      <c r="G881" s="66"/>
      <c r="H881" s="60"/>
      <c r="I881" s="66"/>
      <c r="J881" s="85"/>
    </row>
    <row r="882" spans="1:10" ht="0.95" customHeight="1" thickTop="1">
      <c r="A882" s="51"/>
      <c r="B882" s="51"/>
      <c r="C882" s="51"/>
      <c r="D882" s="51"/>
      <c r="E882" s="51"/>
      <c r="F882" s="51"/>
      <c r="G882" s="51"/>
      <c r="H882" s="51"/>
      <c r="I882" s="51"/>
      <c r="J882" s="51">
        <v>0</v>
      </c>
    </row>
    <row r="883" spans="1:10" ht="18" customHeight="1">
      <c r="A883" s="76" t="s">
        <v>231</v>
      </c>
      <c r="B883" s="80" t="s">
        <v>6</v>
      </c>
      <c r="C883" s="76" t="s">
        <v>7</v>
      </c>
      <c r="D883" s="76" t="s">
        <v>8</v>
      </c>
      <c r="E883" s="203" t="s">
        <v>262</v>
      </c>
      <c r="F883" s="203"/>
      <c r="G883" s="81" t="s">
        <v>9</v>
      </c>
      <c r="H883" s="80" t="s">
        <v>10</v>
      </c>
      <c r="I883" s="80" t="s">
        <v>11</v>
      </c>
      <c r="J883" s="80" t="s">
        <v>13</v>
      </c>
    </row>
    <row r="884" spans="1:10" ht="24" customHeight="1">
      <c r="A884" s="77" t="s">
        <v>263</v>
      </c>
      <c r="B884" s="48" t="s">
        <v>852</v>
      </c>
      <c r="C884" s="77" t="s">
        <v>23</v>
      </c>
      <c r="D884" s="77" t="s">
        <v>853</v>
      </c>
      <c r="E884" s="200" t="s">
        <v>1589</v>
      </c>
      <c r="F884" s="200"/>
      <c r="G884" s="47" t="s">
        <v>27</v>
      </c>
      <c r="H884" s="50">
        <v>1</v>
      </c>
      <c r="I884" s="49">
        <v>671.65</v>
      </c>
      <c r="J884" s="49">
        <v>671.65</v>
      </c>
    </row>
    <row r="885" spans="1:10" ht="39" customHeight="1">
      <c r="A885" s="78" t="s">
        <v>264</v>
      </c>
      <c r="B885" s="57" t="s">
        <v>236</v>
      </c>
      <c r="C885" s="78" t="s">
        <v>23</v>
      </c>
      <c r="D885" s="78" t="s">
        <v>1512</v>
      </c>
      <c r="E885" s="201" t="s">
        <v>383</v>
      </c>
      <c r="F885" s="201"/>
      <c r="G885" s="56" t="s">
        <v>224</v>
      </c>
      <c r="H885" s="59">
        <v>0.2</v>
      </c>
      <c r="I885" s="58">
        <v>227.32</v>
      </c>
      <c r="J885" s="58">
        <v>45.46</v>
      </c>
    </row>
    <row r="886" spans="1:10" ht="24" customHeight="1">
      <c r="A886" s="78" t="s">
        <v>264</v>
      </c>
      <c r="B886" s="57" t="s">
        <v>300</v>
      </c>
      <c r="C886" s="78" t="s">
        <v>23</v>
      </c>
      <c r="D886" s="78" t="s">
        <v>301</v>
      </c>
      <c r="E886" s="201" t="s">
        <v>269</v>
      </c>
      <c r="F886" s="201"/>
      <c r="G886" s="56" t="s">
        <v>224</v>
      </c>
      <c r="H886" s="59">
        <v>0.15</v>
      </c>
      <c r="I886" s="58">
        <v>22.52</v>
      </c>
      <c r="J886" s="58">
        <v>3.37</v>
      </c>
    </row>
    <row r="887" spans="1:10" ht="24" customHeight="1">
      <c r="A887" s="78" t="s">
        <v>264</v>
      </c>
      <c r="B887" s="57" t="s">
        <v>270</v>
      </c>
      <c r="C887" s="78" t="s">
        <v>23</v>
      </c>
      <c r="D887" s="78" t="s">
        <v>271</v>
      </c>
      <c r="E887" s="201" t="s">
        <v>269</v>
      </c>
      <c r="F887" s="201"/>
      <c r="G887" s="56" t="s">
        <v>224</v>
      </c>
      <c r="H887" s="59">
        <v>7.7897403419881314E-2</v>
      </c>
      <c r="I887" s="58">
        <v>15.79</v>
      </c>
      <c r="J887" s="58">
        <v>1.22</v>
      </c>
    </row>
    <row r="888" spans="1:10" ht="26.1" customHeight="1">
      <c r="A888" s="78" t="s">
        <v>264</v>
      </c>
      <c r="B888" s="57" t="s">
        <v>1598</v>
      </c>
      <c r="C888" s="78" t="s">
        <v>23</v>
      </c>
      <c r="D888" s="78" t="s">
        <v>1599</v>
      </c>
      <c r="E888" s="201" t="s">
        <v>274</v>
      </c>
      <c r="F888" s="201"/>
      <c r="G888" s="56" t="s">
        <v>27</v>
      </c>
      <c r="H888" s="59">
        <v>1</v>
      </c>
      <c r="I888" s="58">
        <v>580</v>
      </c>
      <c r="J888" s="58">
        <v>580</v>
      </c>
    </row>
    <row r="889" spans="1:10" ht="24" customHeight="1">
      <c r="A889" s="78" t="s">
        <v>264</v>
      </c>
      <c r="B889" s="57" t="s">
        <v>1590</v>
      </c>
      <c r="C889" s="78" t="s">
        <v>23</v>
      </c>
      <c r="D889" s="78" t="s">
        <v>1591</v>
      </c>
      <c r="E889" s="201" t="s">
        <v>274</v>
      </c>
      <c r="F889" s="201"/>
      <c r="G889" s="56" t="s">
        <v>40</v>
      </c>
      <c r="H889" s="59">
        <v>0.08</v>
      </c>
      <c r="I889" s="58">
        <v>520</v>
      </c>
      <c r="J889" s="58">
        <v>41.6</v>
      </c>
    </row>
    <row r="890" spans="1:10">
      <c r="A890" s="79"/>
      <c r="B890" s="79"/>
      <c r="C890" s="79"/>
      <c r="D890" s="79"/>
      <c r="E890" s="79"/>
      <c r="F890" s="61"/>
      <c r="G890" s="79"/>
      <c r="H890" s="204"/>
      <c r="I890" s="204"/>
      <c r="J890" s="61"/>
    </row>
    <row r="891" spans="1:10" ht="30" customHeight="1" thickBot="1">
      <c r="A891" s="66"/>
      <c r="B891" s="66"/>
      <c r="C891" s="66"/>
      <c r="D891" s="66"/>
      <c r="E891" s="66"/>
      <c r="F891" s="66"/>
      <c r="G891" s="66"/>
      <c r="H891" s="60"/>
      <c r="I891" s="66"/>
      <c r="J891" s="85"/>
    </row>
    <row r="892" spans="1:10" ht="0.95" customHeight="1" thickTop="1">
      <c r="A892" s="51"/>
      <c r="B892" s="51"/>
      <c r="C892" s="51"/>
      <c r="D892" s="51"/>
      <c r="E892" s="51"/>
      <c r="F892" s="51"/>
      <c r="G892" s="51"/>
      <c r="H892" s="51"/>
      <c r="I892" s="51"/>
      <c r="J892" s="51">
        <v>0</v>
      </c>
    </row>
    <row r="893" spans="1:10" ht="18" customHeight="1">
      <c r="A893" s="76" t="s">
        <v>233</v>
      </c>
      <c r="B893" s="80" t="s">
        <v>6</v>
      </c>
      <c r="C893" s="76" t="s">
        <v>7</v>
      </c>
      <c r="D893" s="76" t="s">
        <v>8</v>
      </c>
      <c r="E893" s="203" t="s">
        <v>262</v>
      </c>
      <c r="F893" s="203"/>
      <c r="G893" s="81" t="s">
        <v>9</v>
      </c>
      <c r="H893" s="80" t="s">
        <v>10</v>
      </c>
      <c r="I893" s="80" t="s">
        <v>11</v>
      </c>
      <c r="J893" s="80" t="s">
        <v>13</v>
      </c>
    </row>
    <row r="894" spans="1:10" ht="26.1" customHeight="1">
      <c r="A894" s="77" t="s">
        <v>263</v>
      </c>
      <c r="B894" s="48" t="s">
        <v>854</v>
      </c>
      <c r="C894" s="77" t="s">
        <v>78</v>
      </c>
      <c r="D894" s="77" t="s">
        <v>855</v>
      </c>
      <c r="E894" s="200" t="s">
        <v>418</v>
      </c>
      <c r="F894" s="200"/>
      <c r="G894" s="47" t="s">
        <v>27</v>
      </c>
      <c r="H894" s="50">
        <v>1</v>
      </c>
      <c r="I894" s="49">
        <v>875.83999999999992</v>
      </c>
      <c r="J894" s="49">
        <v>875.84</v>
      </c>
    </row>
    <row r="895" spans="1:10" ht="24" customHeight="1">
      <c r="A895" s="82" t="s">
        <v>291</v>
      </c>
      <c r="B895" s="53" t="s">
        <v>1600</v>
      </c>
      <c r="C895" s="82" t="s">
        <v>105</v>
      </c>
      <c r="D895" s="82" t="s">
        <v>576</v>
      </c>
      <c r="E895" s="206" t="s">
        <v>418</v>
      </c>
      <c r="F895" s="206"/>
      <c r="G895" s="52" t="s">
        <v>224</v>
      </c>
      <c r="H895" s="55">
        <v>0.2</v>
      </c>
      <c r="I895" s="54">
        <v>25.98</v>
      </c>
      <c r="J895" s="54">
        <v>5.19</v>
      </c>
    </row>
    <row r="896" spans="1:10" ht="24" customHeight="1">
      <c r="A896" s="82" t="s">
        <v>291</v>
      </c>
      <c r="B896" s="53" t="s">
        <v>416</v>
      </c>
      <c r="C896" s="82" t="s">
        <v>105</v>
      </c>
      <c r="D896" s="82" t="s">
        <v>417</v>
      </c>
      <c r="E896" s="206" t="s">
        <v>418</v>
      </c>
      <c r="F896" s="206"/>
      <c r="G896" s="52" t="s">
        <v>224</v>
      </c>
      <c r="H896" s="55">
        <v>0.76894343649946251</v>
      </c>
      <c r="I896" s="54">
        <v>18.739999999999998</v>
      </c>
      <c r="J896" s="54">
        <v>14.4</v>
      </c>
    </row>
    <row r="897" spans="1:10" ht="39" customHeight="1">
      <c r="A897" s="78" t="s">
        <v>264</v>
      </c>
      <c r="B897" s="57" t="s">
        <v>236</v>
      </c>
      <c r="C897" s="78" t="s">
        <v>23</v>
      </c>
      <c r="D897" s="78" t="s">
        <v>1512</v>
      </c>
      <c r="E897" s="201" t="s">
        <v>383</v>
      </c>
      <c r="F897" s="201"/>
      <c r="G897" s="56" t="s">
        <v>224</v>
      </c>
      <c r="H897" s="59">
        <v>0.3</v>
      </c>
      <c r="I897" s="58">
        <v>227.32</v>
      </c>
      <c r="J897" s="58">
        <v>68.19</v>
      </c>
    </row>
    <row r="898" spans="1:10" ht="24" customHeight="1">
      <c r="A898" s="78" t="s">
        <v>264</v>
      </c>
      <c r="B898" s="57" t="s">
        <v>1601</v>
      </c>
      <c r="C898" s="78" t="s">
        <v>1602</v>
      </c>
      <c r="D898" s="78" t="s">
        <v>1603</v>
      </c>
      <c r="E898" s="201" t="s">
        <v>274</v>
      </c>
      <c r="F898" s="201"/>
      <c r="G898" s="56" t="s">
        <v>27</v>
      </c>
      <c r="H898" s="59">
        <v>1</v>
      </c>
      <c r="I898" s="58">
        <v>715.26</v>
      </c>
      <c r="J898" s="58">
        <v>715.26</v>
      </c>
    </row>
    <row r="899" spans="1:10" ht="24" customHeight="1">
      <c r="A899" s="78" t="s">
        <v>264</v>
      </c>
      <c r="B899" s="57" t="s">
        <v>1590</v>
      </c>
      <c r="C899" s="78" t="s">
        <v>23</v>
      </c>
      <c r="D899" s="78" t="s">
        <v>1591</v>
      </c>
      <c r="E899" s="201" t="s">
        <v>274</v>
      </c>
      <c r="F899" s="201"/>
      <c r="G899" s="56" t="s">
        <v>40</v>
      </c>
      <c r="H899" s="59">
        <v>0.14000000000000001</v>
      </c>
      <c r="I899" s="58">
        <v>520</v>
      </c>
      <c r="J899" s="58">
        <v>72.8</v>
      </c>
    </row>
    <row r="900" spans="1:10">
      <c r="A900" s="79"/>
      <c r="B900" s="79"/>
      <c r="C900" s="79"/>
      <c r="D900" s="79"/>
      <c r="E900" s="79"/>
      <c r="F900" s="61"/>
      <c r="G900" s="79"/>
      <c r="H900" s="204"/>
      <c r="I900" s="204"/>
      <c r="J900" s="61"/>
    </row>
    <row r="901" spans="1:10" ht="30" customHeight="1" thickBot="1">
      <c r="A901" s="66"/>
      <c r="B901" s="66"/>
      <c r="C901" s="66"/>
      <c r="D901" s="66"/>
      <c r="E901" s="66"/>
      <c r="F901" s="66"/>
      <c r="G901" s="66"/>
      <c r="H901" s="60"/>
      <c r="I901" s="66"/>
      <c r="J901" s="85"/>
    </row>
    <row r="902" spans="1:10" ht="0.95" customHeight="1" thickTop="1">
      <c r="A902" s="51"/>
      <c r="B902" s="51"/>
      <c r="C902" s="51"/>
      <c r="D902" s="51"/>
      <c r="E902" s="51"/>
      <c r="F902" s="51"/>
      <c r="G902" s="51"/>
      <c r="H902" s="51"/>
      <c r="I902" s="51"/>
      <c r="J902" s="51">
        <v>0</v>
      </c>
    </row>
    <row r="903" spans="1:10" ht="18" customHeight="1">
      <c r="A903" s="76" t="s">
        <v>235</v>
      </c>
      <c r="B903" s="80" t="s">
        <v>6</v>
      </c>
      <c r="C903" s="76" t="s">
        <v>7</v>
      </c>
      <c r="D903" s="76" t="s">
        <v>8</v>
      </c>
      <c r="E903" s="203" t="s">
        <v>262</v>
      </c>
      <c r="F903" s="203"/>
      <c r="G903" s="81" t="s">
        <v>9</v>
      </c>
      <c r="H903" s="80" t="s">
        <v>10</v>
      </c>
      <c r="I903" s="80" t="s">
        <v>11</v>
      </c>
      <c r="J903" s="80" t="s">
        <v>13</v>
      </c>
    </row>
    <row r="904" spans="1:10" ht="26.1" customHeight="1">
      <c r="A904" s="77" t="s">
        <v>263</v>
      </c>
      <c r="B904" s="48" t="s">
        <v>856</v>
      </c>
      <c r="C904" s="77" t="s">
        <v>78</v>
      </c>
      <c r="D904" s="77" t="s">
        <v>857</v>
      </c>
      <c r="E904" s="200" t="s">
        <v>432</v>
      </c>
      <c r="F904" s="200"/>
      <c r="G904" s="47" t="s">
        <v>27</v>
      </c>
      <c r="H904" s="50">
        <v>1</v>
      </c>
      <c r="I904" s="49">
        <v>1195.3799999999999</v>
      </c>
      <c r="J904" s="49">
        <v>1195.3800000000001</v>
      </c>
    </row>
    <row r="905" spans="1:10" ht="24" customHeight="1">
      <c r="A905" s="82" t="s">
        <v>291</v>
      </c>
      <c r="B905" s="53" t="s">
        <v>1600</v>
      </c>
      <c r="C905" s="82" t="s">
        <v>105</v>
      </c>
      <c r="D905" s="82" t="s">
        <v>576</v>
      </c>
      <c r="E905" s="206" t="s">
        <v>418</v>
      </c>
      <c r="F905" s="206"/>
      <c r="G905" s="52" t="s">
        <v>224</v>
      </c>
      <c r="H905" s="55">
        <v>0.3</v>
      </c>
      <c r="I905" s="54">
        <v>25.98</v>
      </c>
      <c r="J905" s="54">
        <v>7.79</v>
      </c>
    </row>
    <row r="906" spans="1:10" ht="24" customHeight="1">
      <c r="A906" s="82" t="s">
        <v>291</v>
      </c>
      <c r="B906" s="53" t="s">
        <v>416</v>
      </c>
      <c r="C906" s="82" t="s">
        <v>105</v>
      </c>
      <c r="D906" s="82" t="s">
        <v>417</v>
      </c>
      <c r="E906" s="206" t="s">
        <v>418</v>
      </c>
      <c r="F906" s="206"/>
      <c r="G906" s="52" t="s">
        <v>224</v>
      </c>
      <c r="H906" s="55">
        <v>0.63073639274280036</v>
      </c>
      <c r="I906" s="54">
        <v>18.739999999999998</v>
      </c>
      <c r="J906" s="54">
        <v>11.82</v>
      </c>
    </row>
    <row r="907" spans="1:10" ht="39" customHeight="1">
      <c r="A907" s="78" t="s">
        <v>264</v>
      </c>
      <c r="B907" s="57" t="s">
        <v>236</v>
      </c>
      <c r="C907" s="78" t="s">
        <v>23</v>
      </c>
      <c r="D907" s="78" t="s">
        <v>1512</v>
      </c>
      <c r="E907" s="201" t="s">
        <v>383</v>
      </c>
      <c r="F907" s="201"/>
      <c r="G907" s="56" t="s">
        <v>224</v>
      </c>
      <c r="H907" s="59">
        <v>0.38</v>
      </c>
      <c r="I907" s="58">
        <v>227.32</v>
      </c>
      <c r="J907" s="58">
        <v>86.38</v>
      </c>
    </row>
    <row r="908" spans="1:10" ht="24" customHeight="1">
      <c r="A908" s="78" t="s">
        <v>264</v>
      </c>
      <c r="B908" s="57" t="s">
        <v>1604</v>
      </c>
      <c r="C908" s="78" t="s">
        <v>1602</v>
      </c>
      <c r="D908" s="78" t="s">
        <v>1605</v>
      </c>
      <c r="E908" s="201" t="s">
        <v>274</v>
      </c>
      <c r="F908" s="201"/>
      <c r="G908" s="56" t="s">
        <v>27</v>
      </c>
      <c r="H908" s="59">
        <v>1</v>
      </c>
      <c r="I908" s="58">
        <v>1002.55</v>
      </c>
      <c r="J908" s="58">
        <v>1002.55</v>
      </c>
    </row>
    <row r="909" spans="1:10" ht="24" customHeight="1">
      <c r="A909" s="78" t="s">
        <v>264</v>
      </c>
      <c r="B909" s="57" t="s">
        <v>1590</v>
      </c>
      <c r="C909" s="78" t="s">
        <v>23</v>
      </c>
      <c r="D909" s="78" t="s">
        <v>1591</v>
      </c>
      <c r="E909" s="201" t="s">
        <v>274</v>
      </c>
      <c r="F909" s="201"/>
      <c r="G909" s="56" t="s">
        <v>40</v>
      </c>
      <c r="H909" s="59">
        <v>0.16700000000000001</v>
      </c>
      <c r="I909" s="58">
        <v>520</v>
      </c>
      <c r="J909" s="58">
        <v>86.84</v>
      </c>
    </row>
    <row r="910" spans="1:10">
      <c r="A910" s="79"/>
      <c r="B910" s="79"/>
      <c r="C910" s="79"/>
      <c r="D910" s="79"/>
      <c r="E910" s="79"/>
      <c r="F910" s="61"/>
      <c r="G910" s="79"/>
      <c r="H910" s="204"/>
      <c r="I910" s="204"/>
      <c r="J910" s="61"/>
    </row>
    <row r="911" spans="1:10" ht="30" customHeight="1" thickBot="1">
      <c r="A911" s="66"/>
      <c r="B911" s="66"/>
      <c r="C911" s="66"/>
      <c r="D911" s="66"/>
      <c r="E911" s="66"/>
      <c r="F911" s="66"/>
      <c r="G911" s="66"/>
      <c r="H911" s="60"/>
      <c r="I911" s="66"/>
      <c r="J911" s="85"/>
    </row>
    <row r="912" spans="1:10" ht="0.95" customHeight="1" thickTop="1">
      <c r="A912" s="51"/>
      <c r="B912" s="51"/>
      <c r="C912" s="51"/>
      <c r="D912" s="51"/>
      <c r="E912" s="51"/>
      <c r="F912" s="51"/>
      <c r="G912" s="51"/>
      <c r="H912" s="51"/>
      <c r="I912" s="51"/>
      <c r="J912" s="51">
        <v>0</v>
      </c>
    </row>
    <row r="913" spans="1:10" ht="18" customHeight="1">
      <c r="A913" s="76" t="s">
        <v>237</v>
      </c>
      <c r="B913" s="80" t="s">
        <v>6</v>
      </c>
      <c r="C913" s="76" t="s">
        <v>7</v>
      </c>
      <c r="D913" s="76" t="s">
        <v>8</v>
      </c>
      <c r="E913" s="203" t="s">
        <v>262</v>
      </c>
      <c r="F913" s="203"/>
      <c r="G913" s="81" t="s">
        <v>9</v>
      </c>
      <c r="H913" s="80" t="s">
        <v>10</v>
      </c>
      <c r="I913" s="80" t="s">
        <v>11</v>
      </c>
      <c r="J913" s="80" t="s">
        <v>13</v>
      </c>
    </row>
    <row r="914" spans="1:10" ht="24" customHeight="1">
      <c r="A914" s="77" t="s">
        <v>263</v>
      </c>
      <c r="B914" s="48" t="s">
        <v>858</v>
      </c>
      <c r="C914" s="77" t="s">
        <v>23</v>
      </c>
      <c r="D914" s="77" t="s">
        <v>859</v>
      </c>
      <c r="E914" s="200" t="s">
        <v>1606</v>
      </c>
      <c r="F914" s="200"/>
      <c r="G914" s="47" t="s">
        <v>27</v>
      </c>
      <c r="H914" s="50">
        <v>1</v>
      </c>
      <c r="I914" s="49">
        <v>782.97</v>
      </c>
      <c r="J914" s="49">
        <v>782.97</v>
      </c>
    </row>
    <row r="915" spans="1:10" ht="24" customHeight="1">
      <c r="A915" s="78" t="s">
        <v>264</v>
      </c>
      <c r="B915" s="57" t="s">
        <v>1607</v>
      </c>
      <c r="C915" s="78" t="s">
        <v>23</v>
      </c>
      <c r="D915" s="78" t="s">
        <v>1608</v>
      </c>
      <c r="E915" s="201" t="s">
        <v>269</v>
      </c>
      <c r="F915" s="201"/>
      <c r="G915" s="56" t="s">
        <v>224</v>
      </c>
      <c r="H915" s="59">
        <v>0.31982267257758507</v>
      </c>
      <c r="I915" s="58">
        <v>15.79</v>
      </c>
      <c r="J915" s="58">
        <v>5.05</v>
      </c>
    </row>
    <row r="916" spans="1:10" ht="24" customHeight="1">
      <c r="A916" s="78" t="s">
        <v>264</v>
      </c>
      <c r="B916" s="57" t="s">
        <v>339</v>
      </c>
      <c r="C916" s="78" t="s">
        <v>23</v>
      </c>
      <c r="D916" s="78" t="s">
        <v>340</v>
      </c>
      <c r="E916" s="201" t="s">
        <v>269</v>
      </c>
      <c r="F916" s="201"/>
      <c r="G916" s="56" t="s">
        <v>224</v>
      </c>
      <c r="H916" s="59">
        <v>0.13</v>
      </c>
      <c r="I916" s="58">
        <v>22.51</v>
      </c>
      <c r="J916" s="58">
        <v>2.92</v>
      </c>
    </row>
    <row r="917" spans="1:10" ht="39" customHeight="1">
      <c r="A917" s="78" t="s">
        <v>264</v>
      </c>
      <c r="B917" s="57" t="s">
        <v>1609</v>
      </c>
      <c r="C917" s="78" t="s">
        <v>23</v>
      </c>
      <c r="D917" s="78" t="s">
        <v>1610</v>
      </c>
      <c r="E917" s="201" t="s">
        <v>274</v>
      </c>
      <c r="F917" s="201"/>
      <c r="G917" s="56" t="s">
        <v>27</v>
      </c>
      <c r="H917" s="59">
        <v>1</v>
      </c>
      <c r="I917" s="58">
        <v>775</v>
      </c>
      <c r="J917" s="58">
        <v>775</v>
      </c>
    </row>
    <row r="918" spans="1:10">
      <c r="A918" s="79"/>
      <c r="B918" s="79"/>
      <c r="C918" s="79"/>
      <c r="D918" s="79"/>
      <c r="E918" s="79"/>
      <c r="F918" s="61"/>
      <c r="G918" s="79"/>
      <c r="H918" s="204"/>
      <c r="I918" s="204"/>
      <c r="J918" s="61"/>
    </row>
    <row r="919" spans="1:10" ht="30" customHeight="1" thickBot="1">
      <c r="A919" s="66"/>
      <c r="B919" s="66"/>
      <c r="C919" s="66"/>
      <c r="D919" s="66"/>
      <c r="E919" s="66"/>
      <c r="F919" s="66"/>
      <c r="G919" s="66"/>
      <c r="H919" s="60"/>
      <c r="I919" s="66"/>
      <c r="J919" s="85"/>
    </row>
    <row r="920" spans="1:10" ht="0.95" customHeight="1" thickTop="1">
      <c r="A920" s="51"/>
      <c r="B920" s="51"/>
      <c r="C920" s="51"/>
      <c r="D920" s="51"/>
      <c r="E920" s="51"/>
      <c r="F920" s="51"/>
      <c r="G920" s="51"/>
      <c r="H920" s="51"/>
      <c r="I920" s="51"/>
      <c r="J920" s="51">
        <v>0</v>
      </c>
    </row>
    <row r="921" spans="1:10" ht="18" customHeight="1">
      <c r="A921" s="76" t="s">
        <v>239</v>
      </c>
      <c r="B921" s="80" t="s">
        <v>6</v>
      </c>
      <c r="C921" s="76" t="s">
        <v>7</v>
      </c>
      <c r="D921" s="76" t="s">
        <v>8</v>
      </c>
      <c r="E921" s="203" t="s">
        <v>262</v>
      </c>
      <c r="F921" s="203"/>
      <c r="G921" s="81" t="s">
        <v>9</v>
      </c>
      <c r="H921" s="80" t="s">
        <v>10</v>
      </c>
      <c r="I921" s="80" t="s">
        <v>11</v>
      </c>
      <c r="J921" s="80" t="s">
        <v>13</v>
      </c>
    </row>
    <row r="922" spans="1:10" ht="24" customHeight="1">
      <c r="A922" s="77" t="s">
        <v>263</v>
      </c>
      <c r="B922" s="48" t="s">
        <v>860</v>
      </c>
      <c r="C922" s="77" t="s">
        <v>23</v>
      </c>
      <c r="D922" s="77" t="s">
        <v>861</v>
      </c>
      <c r="E922" s="200" t="s">
        <v>1606</v>
      </c>
      <c r="F922" s="200"/>
      <c r="G922" s="47" t="s">
        <v>27</v>
      </c>
      <c r="H922" s="50">
        <v>1</v>
      </c>
      <c r="I922" s="49">
        <v>1268.3900000000001</v>
      </c>
      <c r="J922" s="49">
        <v>1268.3900000000001</v>
      </c>
    </row>
    <row r="923" spans="1:10" ht="24" customHeight="1">
      <c r="A923" s="78" t="s">
        <v>264</v>
      </c>
      <c r="B923" s="57" t="s">
        <v>1607</v>
      </c>
      <c r="C923" s="78" t="s">
        <v>23</v>
      </c>
      <c r="D923" s="78" t="s">
        <v>1608</v>
      </c>
      <c r="E923" s="201" t="s">
        <v>269</v>
      </c>
      <c r="F923" s="201"/>
      <c r="G923" s="56" t="s">
        <v>224</v>
      </c>
      <c r="H923" s="59">
        <v>0.64</v>
      </c>
      <c r="I923" s="58">
        <v>15.79</v>
      </c>
      <c r="J923" s="58">
        <v>10.1</v>
      </c>
    </row>
    <row r="924" spans="1:10" ht="24" customHeight="1">
      <c r="A924" s="78" t="s">
        <v>264</v>
      </c>
      <c r="B924" s="57" t="s">
        <v>339</v>
      </c>
      <c r="C924" s="78" t="s">
        <v>23</v>
      </c>
      <c r="D924" s="78" t="s">
        <v>340</v>
      </c>
      <c r="E924" s="201" t="s">
        <v>269</v>
      </c>
      <c r="F924" s="201"/>
      <c r="G924" s="56" t="s">
        <v>224</v>
      </c>
      <c r="H924" s="59">
        <v>0.14000000000000001</v>
      </c>
      <c r="I924" s="58">
        <v>22.51</v>
      </c>
      <c r="J924" s="58">
        <v>3.15</v>
      </c>
    </row>
    <row r="925" spans="1:10" ht="39" customHeight="1">
      <c r="A925" s="78" t="s">
        <v>264</v>
      </c>
      <c r="B925" s="57" t="s">
        <v>1611</v>
      </c>
      <c r="C925" s="78" t="s">
        <v>23</v>
      </c>
      <c r="D925" s="78" t="s">
        <v>1612</v>
      </c>
      <c r="E925" s="201" t="s">
        <v>274</v>
      </c>
      <c r="F925" s="201"/>
      <c r="G925" s="56" t="s">
        <v>27</v>
      </c>
      <c r="H925" s="59">
        <v>1</v>
      </c>
      <c r="I925" s="58">
        <v>1255.1400000000001</v>
      </c>
      <c r="J925" s="58">
        <v>1255.1400000000001</v>
      </c>
    </row>
    <row r="926" spans="1:10">
      <c r="A926" s="79"/>
      <c r="B926" s="79"/>
      <c r="C926" s="79"/>
      <c r="D926" s="79"/>
      <c r="E926" s="79"/>
      <c r="F926" s="61"/>
      <c r="G926" s="79"/>
      <c r="H926" s="204"/>
      <c r="I926" s="204"/>
      <c r="J926" s="61"/>
    </row>
    <row r="927" spans="1:10" ht="30" customHeight="1" thickBot="1">
      <c r="A927" s="66"/>
      <c r="B927" s="66"/>
      <c r="C927" s="66"/>
      <c r="D927" s="66"/>
      <c r="E927" s="66"/>
      <c r="F927" s="66"/>
      <c r="G927" s="66"/>
      <c r="H927" s="60"/>
      <c r="I927" s="66"/>
      <c r="J927" s="85"/>
    </row>
    <row r="928" spans="1:10" ht="0.95" customHeight="1" thickTop="1">
      <c r="A928" s="51"/>
      <c r="B928" s="51"/>
      <c r="C928" s="51"/>
      <c r="D928" s="51"/>
      <c r="E928" s="51"/>
      <c r="F928" s="51"/>
      <c r="G928" s="51"/>
      <c r="H928" s="51"/>
      <c r="I928" s="51"/>
      <c r="J928" s="51">
        <v>0</v>
      </c>
    </row>
    <row r="929" spans="1:10" ht="18" customHeight="1">
      <c r="A929" s="76" t="s">
        <v>862</v>
      </c>
      <c r="B929" s="80" t="s">
        <v>6</v>
      </c>
      <c r="C929" s="76" t="s">
        <v>7</v>
      </c>
      <c r="D929" s="76" t="s">
        <v>8</v>
      </c>
      <c r="E929" s="203" t="s">
        <v>262</v>
      </c>
      <c r="F929" s="203"/>
      <c r="G929" s="81" t="s">
        <v>9</v>
      </c>
      <c r="H929" s="80" t="s">
        <v>10</v>
      </c>
      <c r="I929" s="80" t="s">
        <v>11</v>
      </c>
      <c r="J929" s="80" t="s">
        <v>13</v>
      </c>
    </row>
    <row r="930" spans="1:10" ht="24" customHeight="1">
      <c r="A930" s="77" t="s">
        <v>263</v>
      </c>
      <c r="B930" s="48" t="s">
        <v>863</v>
      </c>
      <c r="C930" s="77" t="s">
        <v>23</v>
      </c>
      <c r="D930" s="77" t="s">
        <v>864</v>
      </c>
      <c r="E930" s="200" t="s">
        <v>1606</v>
      </c>
      <c r="F930" s="200"/>
      <c r="G930" s="47" t="s">
        <v>27</v>
      </c>
      <c r="H930" s="50">
        <v>1</v>
      </c>
      <c r="I930" s="49">
        <v>2691.96</v>
      </c>
      <c r="J930" s="49">
        <v>2691.96</v>
      </c>
    </row>
    <row r="931" spans="1:10" ht="24" customHeight="1">
      <c r="A931" s="78" t="s">
        <v>264</v>
      </c>
      <c r="B931" s="57" t="s">
        <v>1607</v>
      </c>
      <c r="C931" s="78" t="s">
        <v>23</v>
      </c>
      <c r="D931" s="78" t="s">
        <v>1608</v>
      </c>
      <c r="E931" s="201" t="s">
        <v>269</v>
      </c>
      <c r="F931" s="201"/>
      <c r="G931" s="56" t="s">
        <v>224</v>
      </c>
      <c r="H931" s="59">
        <v>0.94</v>
      </c>
      <c r="I931" s="58">
        <v>15.79</v>
      </c>
      <c r="J931" s="58">
        <v>14.84</v>
      </c>
    </row>
    <row r="932" spans="1:10" ht="24" customHeight="1">
      <c r="A932" s="78" t="s">
        <v>264</v>
      </c>
      <c r="B932" s="57" t="s">
        <v>339</v>
      </c>
      <c r="C932" s="78" t="s">
        <v>23</v>
      </c>
      <c r="D932" s="78" t="s">
        <v>340</v>
      </c>
      <c r="E932" s="201" t="s">
        <v>269</v>
      </c>
      <c r="F932" s="201"/>
      <c r="G932" s="56" t="s">
        <v>224</v>
      </c>
      <c r="H932" s="59">
        <v>0.2</v>
      </c>
      <c r="I932" s="58">
        <v>22.51</v>
      </c>
      <c r="J932" s="58">
        <v>4.5</v>
      </c>
    </row>
    <row r="933" spans="1:10" ht="39" customHeight="1">
      <c r="A933" s="78" t="s">
        <v>264</v>
      </c>
      <c r="B933" s="57" t="s">
        <v>1613</v>
      </c>
      <c r="C933" s="78" t="s">
        <v>23</v>
      </c>
      <c r="D933" s="78" t="s">
        <v>1614</v>
      </c>
      <c r="E933" s="201" t="s">
        <v>274</v>
      </c>
      <c r="F933" s="201"/>
      <c r="G933" s="56" t="s">
        <v>27</v>
      </c>
      <c r="H933" s="59">
        <v>1</v>
      </c>
      <c r="I933" s="58">
        <v>2672.62</v>
      </c>
      <c r="J933" s="58">
        <v>2672.62</v>
      </c>
    </row>
    <row r="934" spans="1:10">
      <c r="A934" s="79"/>
      <c r="B934" s="79"/>
      <c r="C934" s="79"/>
      <c r="D934" s="79"/>
      <c r="E934" s="79"/>
      <c r="F934" s="61"/>
      <c r="G934" s="79"/>
      <c r="H934" s="204"/>
      <c r="I934" s="204"/>
      <c r="J934" s="61"/>
    </row>
    <row r="935" spans="1:10" ht="30" customHeight="1" thickBot="1">
      <c r="A935" s="66"/>
      <c r="B935" s="66"/>
      <c r="C935" s="66"/>
      <c r="D935" s="66"/>
      <c r="E935" s="66"/>
      <c r="F935" s="66"/>
      <c r="G935" s="66"/>
      <c r="H935" s="60"/>
      <c r="I935" s="66"/>
      <c r="J935" s="85"/>
    </row>
    <row r="936" spans="1:10" ht="0.95" customHeight="1" thickTop="1">
      <c r="A936" s="51"/>
      <c r="B936" s="51"/>
      <c r="C936" s="51"/>
      <c r="D936" s="51"/>
      <c r="E936" s="51"/>
      <c r="F936" s="51"/>
      <c r="G936" s="51"/>
      <c r="H936" s="51"/>
      <c r="I936" s="51"/>
      <c r="J936" s="51">
        <v>0</v>
      </c>
    </row>
    <row r="937" spans="1:10" ht="18" customHeight="1">
      <c r="A937" s="76" t="s">
        <v>865</v>
      </c>
      <c r="B937" s="80" t="s">
        <v>6</v>
      </c>
      <c r="C937" s="76" t="s">
        <v>7</v>
      </c>
      <c r="D937" s="76" t="s">
        <v>8</v>
      </c>
      <c r="E937" s="203" t="s">
        <v>262</v>
      </c>
      <c r="F937" s="203"/>
      <c r="G937" s="81" t="s">
        <v>9</v>
      </c>
      <c r="H937" s="80" t="s">
        <v>10</v>
      </c>
      <c r="I937" s="80" t="s">
        <v>11</v>
      </c>
      <c r="J937" s="80" t="s">
        <v>13</v>
      </c>
    </row>
    <row r="938" spans="1:10" ht="24" customHeight="1">
      <c r="A938" s="77" t="s">
        <v>263</v>
      </c>
      <c r="B938" s="48" t="s">
        <v>866</v>
      </c>
      <c r="C938" s="77" t="s">
        <v>23</v>
      </c>
      <c r="D938" s="77" t="s">
        <v>867</v>
      </c>
      <c r="E938" s="200" t="s">
        <v>1615</v>
      </c>
      <c r="F938" s="200"/>
      <c r="G938" s="47" t="s">
        <v>27</v>
      </c>
      <c r="H938" s="50">
        <v>1</v>
      </c>
      <c r="I938" s="49">
        <v>167.51</v>
      </c>
      <c r="J938" s="49">
        <v>167.51</v>
      </c>
    </row>
    <row r="939" spans="1:10" ht="24" customHeight="1">
      <c r="A939" s="82" t="s">
        <v>291</v>
      </c>
      <c r="B939" s="53" t="s">
        <v>429</v>
      </c>
      <c r="C939" s="82" t="s">
        <v>23</v>
      </c>
      <c r="D939" s="82" t="s">
        <v>430</v>
      </c>
      <c r="E939" s="206" t="s">
        <v>431</v>
      </c>
      <c r="F939" s="206"/>
      <c r="G939" s="52" t="s">
        <v>114</v>
      </c>
      <c r="H939" s="55">
        <v>2E-3</v>
      </c>
      <c r="I939" s="54">
        <v>583.75</v>
      </c>
      <c r="J939" s="54">
        <v>1.1599999999999999</v>
      </c>
    </row>
    <row r="940" spans="1:10" ht="24" customHeight="1">
      <c r="A940" s="82" t="s">
        <v>291</v>
      </c>
      <c r="B940" s="53" t="s">
        <v>1616</v>
      </c>
      <c r="C940" s="82" t="s">
        <v>23</v>
      </c>
      <c r="D940" s="82" t="s">
        <v>1617</v>
      </c>
      <c r="E940" s="206" t="s">
        <v>505</v>
      </c>
      <c r="F940" s="206"/>
      <c r="G940" s="52" t="s">
        <v>20</v>
      </c>
      <c r="H940" s="55">
        <v>0.6</v>
      </c>
      <c r="I940" s="54">
        <v>5.21</v>
      </c>
      <c r="J940" s="54">
        <v>3.12</v>
      </c>
    </row>
    <row r="941" spans="1:10" ht="26.1" customHeight="1">
      <c r="A941" s="78" t="s">
        <v>264</v>
      </c>
      <c r="B941" s="57" t="s">
        <v>234</v>
      </c>
      <c r="C941" s="78" t="s">
        <v>23</v>
      </c>
      <c r="D941" s="78" t="s">
        <v>1546</v>
      </c>
      <c r="E941" s="201" t="s">
        <v>383</v>
      </c>
      <c r="F941" s="201"/>
      <c r="G941" s="56" t="s">
        <v>224</v>
      </c>
      <c r="H941" s="59">
        <v>5.7140000000000003E-2</v>
      </c>
      <c r="I941" s="58">
        <v>140.81</v>
      </c>
      <c r="J941" s="58">
        <v>8.0399999999999991</v>
      </c>
    </row>
    <row r="942" spans="1:10" ht="26.1" customHeight="1">
      <c r="A942" s="78" t="s">
        <v>264</v>
      </c>
      <c r="B942" s="57" t="s">
        <v>1618</v>
      </c>
      <c r="C942" s="78" t="s">
        <v>23</v>
      </c>
      <c r="D942" s="78" t="s">
        <v>1619</v>
      </c>
      <c r="E942" s="201" t="s">
        <v>383</v>
      </c>
      <c r="F942" s="201"/>
      <c r="G942" s="56" t="s">
        <v>224</v>
      </c>
      <c r="H942" s="59">
        <v>1.4290000000000001E-2</v>
      </c>
      <c r="I942" s="58">
        <v>61.84</v>
      </c>
      <c r="J942" s="58">
        <v>0.88</v>
      </c>
    </row>
    <row r="943" spans="1:10" ht="24" customHeight="1">
      <c r="A943" s="78" t="s">
        <v>264</v>
      </c>
      <c r="B943" s="57" t="s">
        <v>300</v>
      </c>
      <c r="C943" s="78" t="s">
        <v>23</v>
      </c>
      <c r="D943" s="78" t="s">
        <v>301</v>
      </c>
      <c r="E943" s="201" t="s">
        <v>269</v>
      </c>
      <c r="F943" s="201"/>
      <c r="G943" s="56" t="s">
        <v>224</v>
      </c>
      <c r="H943" s="59">
        <v>0.57142999999999999</v>
      </c>
      <c r="I943" s="58">
        <v>22.52</v>
      </c>
      <c r="J943" s="58">
        <v>12.86</v>
      </c>
    </row>
    <row r="944" spans="1:10" ht="24" customHeight="1">
      <c r="A944" s="78" t="s">
        <v>264</v>
      </c>
      <c r="B944" s="57" t="s">
        <v>270</v>
      </c>
      <c r="C944" s="78" t="s">
        <v>23</v>
      </c>
      <c r="D944" s="78" t="s">
        <v>271</v>
      </c>
      <c r="E944" s="201" t="s">
        <v>269</v>
      </c>
      <c r="F944" s="201"/>
      <c r="G944" s="56" t="s">
        <v>224</v>
      </c>
      <c r="H944" s="59">
        <v>0.56681443951868382</v>
      </c>
      <c r="I944" s="58">
        <v>15.79</v>
      </c>
      <c r="J944" s="58">
        <v>8.9499999999999993</v>
      </c>
    </row>
    <row r="945" spans="1:10" ht="26.1" customHeight="1">
      <c r="A945" s="78" t="s">
        <v>264</v>
      </c>
      <c r="B945" s="57" t="s">
        <v>1620</v>
      </c>
      <c r="C945" s="78" t="s">
        <v>23</v>
      </c>
      <c r="D945" s="78" t="s">
        <v>1621</v>
      </c>
      <c r="E945" s="201" t="s">
        <v>274</v>
      </c>
      <c r="F945" s="201"/>
      <c r="G945" s="56" t="s">
        <v>27</v>
      </c>
      <c r="H945" s="59">
        <v>1</v>
      </c>
      <c r="I945" s="58">
        <v>126</v>
      </c>
      <c r="J945" s="58">
        <v>126</v>
      </c>
    </row>
    <row r="946" spans="1:10" ht="24" customHeight="1">
      <c r="A946" s="78" t="s">
        <v>264</v>
      </c>
      <c r="B946" s="57" t="s">
        <v>1590</v>
      </c>
      <c r="C946" s="78" t="s">
        <v>23</v>
      </c>
      <c r="D946" s="78" t="s">
        <v>1591</v>
      </c>
      <c r="E946" s="201" t="s">
        <v>274</v>
      </c>
      <c r="F946" s="201"/>
      <c r="G946" s="56" t="s">
        <v>40</v>
      </c>
      <c r="H946" s="59">
        <v>1.2500000000000001E-2</v>
      </c>
      <c r="I946" s="58">
        <v>520</v>
      </c>
      <c r="J946" s="58">
        <v>6.5</v>
      </c>
    </row>
    <row r="947" spans="1:10">
      <c r="A947" s="79"/>
      <c r="B947" s="79"/>
      <c r="C947" s="79"/>
      <c r="D947" s="79"/>
      <c r="E947" s="79"/>
      <c r="F947" s="61"/>
      <c r="G947" s="79"/>
      <c r="H947" s="204"/>
      <c r="I947" s="204"/>
      <c r="J947" s="61"/>
    </row>
    <row r="948" spans="1:10" ht="30" customHeight="1" thickBot="1">
      <c r="A948" s="66"/>
      <c r="B948" s="66"/>
      <c r="C948" s="66"/>
      <c r="D948" s="66"/>
      <c r="E948" s="66"/>
      <c r="F948" s="66"/>
      <c r="G948" s="66"/>
      <c r="H948" s="60"/>
      <c r="I948" s="66"/>
      <c r="J948" s="85"/>
    </row>
    <row r="949" spans="1:10" ht="0.95" customHeight="1" thickTop="1">
      <c r="A949" s="51"/>
      <c r="B949" s="51"/>
      <c r="C949" s="51"/>
      <c r="D949" s="51"/>
      <c r="E949" s="51"/>
      <c r="F949" s="51"/>
      <c r="G949" s="51"/>
      <c r="H949" s="51"/>
      <c r="I949" s="51"/>
      <c r="J949" s="51">
        <v>0</v>
      </c>
    </row>
    <row r="950" spans="1:10" ht="18" customHeight="1">
      <c r="A950" s="76" t="s">
        <v>868</v>
      </c>
      <c r="B950" s="80" t="s">
        <v>6</v>
      </c>
      <c r="C950" s="76" t="s">
        <v>7</v>
      </c>
      <c r="D950" s="76" t="s">
        <v>8</v>
      </c>
      <c r="E950" s="203" t="s">
        <v>262</v>
      </c>
      <c r="F950" s="203"/>
      <c r="G950" s="81" t="s">
        <v>9</v>
      </c>
      <c r="H950" s="80" t="s">
        <v>10</v>
      </c>
      <c r="I950" s="80" t="s">
        <v>11</v>
      </c>
      <c r="J950" s="80" t="s">
        <v>13</v>
      </c>
    </row>
    <row r="951" spans="1:10" ht="24" customHeight="1">
      <c r="A951" s="77" t="s">
        <v>263</v>
      </c>
      <c r="B951" s="48" t="s">
        <v>869</v>
      </c>
      <c r="C951" s="77" t="s">
        <v>23</v>
      </c>
      <c r="D951" s="77" t="s">
        <v>870</v>
      </c>
      <c r="E951" s="200" t="s">
        <v>1615</v>
      </c>
      <c r="F951" s="200"/>
      <c r="G951" s="47" t="s">
        <v>27</v>
      </c>
      <c r="H951" s="50">
        <v>1</v>
      </c>
      <c r="I951" s="49">
        <v>278.24</v>
      </c>
      <c r="J951" s="49">
        <v>278.24</v>
      </c>
    </row>
    <row r="952" spans="1:10" ht="24" customHeight="1">
      <c r="A952" s="82" t="s">
        <v>291</v>
      </c>
      <c r="B952" s="53" t="s">
        <v>429</v>
      </c>
      <c r="C952" s="82" t="s">
        <v>23</v>
      </c>
      <c r="D952" s="82" t="s">
        <v>430</v>
      </c>
      <c r="E952" s="206" t="s">
        <v>431</v>
      </c>
      <c r="F952" s="206"/>
      <c r="G952" s="52" t="s">
        <v>114</v>
      </c>
      <c r="H952" s="55">
        <v>2E-3</v>
      </c>
      <c r="I952" s="54">
        <v>583.75</v>
      </c>
      <c r="J952" s="54">
        <v>1.1599999999999999</v>
      </c>
    </row>
    <row r="953" spans="1:10" ht="24" customHeight="1">
      <c r="A953" s="82" t="s">
        <v>291</v>
      </c>
      <c r="B953" s="53" t="s">
        <v>1616</v>
      </c>
      <c r="C953" s="82" t="s">
        <v>23</v>
      </c>
      <c r="D953" s="82" t="s">
        <v>1617</v>
      </c>
      <c r="E953" s="206" t="s">
        <v>505</v>
      </c>
      <c r="F953" s="206"/>
      <c r="G953" s="52" t="s">
        <v>20</v>
      </c>
      <c r="H953" s="55">
        <v>1</v>
      </c>
      <c r="I953" s="54">
        <v>5.21</v>
      </c>
      <c r="J953" s="54">
        <v>5.21</v>
      </c>
    </row>
    <row r="954" spans="1:10" ht="26.1" customHeight="1">
      <c r="A954" s="78" t="s">
        <v>264</v>
      </c>
      <c r="B954" s="57" t="s">
        <v>1618</v>
      </c>
      <c r="C954" s="78" t="s">
        <v>23</v>
      </c>
      <c r="D954" s="78" t="s">
        <v>1619</v>
      </c>
      <c r="E954" s="201" t="s">
        <v>383</v>
      </c>
      <c r="F954" s="201"/>
      <c r="G954" s="56" t="s">
        <v>224</v>
      </c>
      <c r="H954" s="59">
        <v>2.222E-2</v>
      </c>
      <c r="I954" s="58">
        <v>61.84</v>
      </c>
      <c r="J954" s="58">
        <v>1.37</v>
      </c>
    </row>
    <row r="955" spans="1:10" ht="24" customHeight="1">
      <c r="A955" s="78" t="s">
        <v>264</v>
      </c>
      <c r="B955" s="57" t="s">
        <v>270</v>
      </c>
      <c r="C955" s="78" t="s">
        <v>23</v>
      </c>
      <c r="D955" s="78" t="s">
        <v>271</v>
      </c>
      <c r="E955" s="201" t="s">
        <v>269</v>
      </c>
      <c r="F955" s="201"/>
      <c r="G955" s="56" t="s">
        <v>224</v>
      </c>
      <c r="H955" s="59">
        <v>0.83787207093096605</v>
      </c>
      <c r="I955" s="58">
        <v>15.79</v>
      </c>
      <c r="J955" s="58">
        <v>13.23</v>
      </c>
    </row>
    <row r="956" spans="1:10" ht="24" customHeight="1">
      <c r="A956" s="78" t="s">
        <v>264</v>
      </c>
      <c r="B956" s="57" t="s">
        <v>300</v>
      </c>
      <c r="C956" s="78" t="s">
        <v>23</v>
      </c>
      <c r="D956" s="78" t="s">
        <v>301</v>
      </c>
      <c r="E956" s="201" t="s">
        <v>269</v>
      </c>
      <c r="F956" s="201"/>
      <c r="G956" s="56" t="s">
        <v>224</v>
      </c>
      <c r="H956" s="59">
        <v>0.88888999999999996</v>
      </c>
      <c r="I956" s="58">
        <v>22.52</v>
      </c>
      <c r="J956" s="58">
        <v>20.010000000000002</v>
      </c>
    </row>
    <row r="957" spans="1:10" ht="26.1" customHeight="1">
      <c r="A957" s="78" t="s">
        <v>264</v>
      </c>
      <c r="B957" s="57" t="s">
        <v>234</v>
      </c>
      <c r="C957" s="78" t="s">
        <v>23</v>
      </c>
      <c r="D957" s="78" t="s">
        <v>1546</v>
      </c>
      <c r="E957" s="201" t="s">
        <v>383</v>
      </c>
      <c r="F957" s="201"/>
      <c r="G957" s="56" t="s">
        <v>224</v>
      </c>
      <c r="H957" s="59">
        <v>8.8889999999999997E-2</v>
      </c>
      <c r="I957" s="58">
        <v>140.81</v>
      </c>
      <c r="J957" s="58">
        <v>12.51</v>
      </c>
    </row>
    <row r="958" spans="1:10" ht="26.1" customHeight="1">
      <c r="A958" s="78" t="s">
        <v>264</v>
      </c>
      <c r="B958" s="57" t="s">
        <v>1622</v>
      </c>
      <c r="C958" s="78" t="s">
        <v>23</v>
      </c>
      <c r="D958" s="78" t="s">
        <v>1623</v>
      </c>
      <c r="E958" s="201" t="s">
        <v>274</v>
      </c>
      <c r="F958" s="201"/>
      <c r="G958" s="56" t="s">
        <v>27</v>
      </c>
      <c r="H958" s="59">
        <v>1</v>
      </c>
      <c r="I958" s="58">
        <v>209</v>
      </c>
      <c r="J958" s="58">
        <v>209</v>
      </c>
    </row>
    <row r="959" spans="1:10" ht="24" customHeight="1">
      <c r="A959" s="78" t="s">
        <v>264</v>
      </c>
      <c r="B959" s="57" t="s">
        <v>1590</v>
      </c>
      <c r="C959" s="78" t="s">
        <v>23</v>
      </c>
      <c r="D959" s="78" t="s">
        <v>1591</v>
      </c>
      <c r="E959" s="201" t="s">
        <v>274</v>
      </c>
      <c r="F959" s="201"/>
      <c r="G959" s="56" t="s">
        <v>40</v>
      </c>
      <c r="H959" s="59">
        <v>3.0300000000000001E-2</v>
      </c>
      <c r="I959" s="58">
        <v>520</v>
      </c>
      <c r="J959" s="58">
        <v>15.75</v>
      </c>
    </row>
    <row r="960" spans="1:10">
      <c r="A960" s="79"/>
      <c r="B960" s="79"/>
      <c r="C960" s="79"/>
      <c r="D960" s="79"/>
      <c r="E960" s="79"/>
      <c r="F960" s="61"/>
      <c r="G960" s="79"/>
      <c r="H960" s="204"/>
      <c r="I960" s="204"/>
      <c r="J960" s="61"/>
    </row>
    <row r="961" spans="1:10" ht="30" customHeight="1" thickBot="1">
      <c r="A961" s="66"/>
      <c r="B961" s="66"/>
      <c r="C961" s="66"/>
      <c r="D961" s="66"/>
      <c r="E961" s="66"/>
      <c r="F961" s="66"/>
      <c r="G961" s="66"/>
      <c r="H961" s="60"/>
      <c r="I961" s="66"/>
      <c r="J961" s="85"/>
    </row>
    <row r="962" spans="1:10" ht="0.95" customHeight="1" thickTop="1">
      <c r="A962" s="51"/>
      <c r="B962" s="51"/>
      <c r="C962" s="51"/>
      <c r="D962" s="51"/>
      <c r="E962" s="51"/>
      <c r="F962" s="51"/>
      <c r="G962" s="51"/>
      <c r="H962" s="51"/>
      <c r="I962" s="51"/>
      <c r="J962" s="51">
        <v>0</v>
      </c>
    </row>
    <row r="963" spans="1:10" ht="18" customHeight="1">
      <c r="A963" s="76" t="s">
        <v>871</v>
      </c>
      <c r="B963" s="80" t="s">
        <v>6</v>
      </c>
      <c r="C963" s="76" t="s">
        <v>7</v>
      </c>
      <c r="D963" s="76" t="s">
        <v>8</v>
      </c>
      <c r="E963" s="203" t="s">
        <v>262</v>
      </c>
      <c r="F963" s="203"/>
      <c r="G963" s="81" t="s">
        <v>9</v>
      </c>
      <c r="H963" s="80" t="s">
        <v>10</v>
      </c>
      <c r="I963" s="80" t="s">
        <v>11</v>
      </c>
      <c r="J963" s="80" t="s">
        <v>13</v>
      </c>
    </row>
    <row r="964" spans="1:10" ht="24" customHeight="1">
      <c r="A964" s="77" t="s">
        <v>263</v>
      </c>
      <c r="B964" s="48" t="s">
        <v>872</v>
      </c>
      <c r="C964" s="77" t="s">
        <v>23</v>
      </c>
      <c r="D964" s="77" t="s">
        <v>873</v>
      </c>
      <c r="E964" s="200" t="s">
        <v>1615</v>
      </c>
      <c r="F964" s="200"/>
      <c r="G964" s="47" t="s">
        <v>27</v>
      </c>
      <c r="H964" s="50">
        <v>1</v>
      </c>
      <c r="I964" s="49">
        <v>449.47</v>
      </c>
      <c r="J964" s="49">
        <v>449.47</v>
      </c>
    </row>
    <row r="965" spans="1:10" ht="24" customHeight="1">
      <c r="A965" s="82" t="s">
        <v>291</v>
      </c>
      <c r="B965" s="53" t="s">
        <v>429</v>
      </c>
      <c r="C965" s="82" t="s">
        <v>23</v>
      </c>
      <c r="D965" s="82" t="s">
        <v>430</v>
      </c>
      <c r="E965" s="206" t="s">
        <v>431</v>
      </c>
      <c r="F965" s="206"/>
      <c r="G965" s="52" t="s">
        <v>114</v>
      </c>
      <c r="H965" s="55">
        <v>5.0000000000000001E-3</v>
      </c>
      <c r="I965" s="54">
        <v>583.75</v>
      </c>
      <c r="J965" s="54">
        <v>2.91</v>
      </c>
    </row>
    <row r="966" spans="1:10" ht="24" customHeight="1">
      <c r="A966" s="82" t="s">
        <v>291</v>
      </c>
      <c r="B966" s="53" t="s">
        <v>1616</v>
      </c>
      <c r="C966" s="82" t="s">
        <v>23</v>
      </c>
      <c r="D966" s="82" t="s">
        <v>1617</v>
      </c>
      <c r="E966" s="206" t="s">
        <v>505</v>
      </c>
      <c r="F966" s="206"/>
      <c r="G966" s="52" t="s">
        <v>20</v>
      </c>
      <c r="H966" s="55">
        <v>1.3</v>
      </c>
      <c r="I966" s="54">
        <v>5.21</v>
      </c>
      <c r="J966" s="54">
        <v>6.77</v>
      </c>
    </row>
    <row r="967" spans="1:10" ht="26.1" customHeight="1">
      <c r="A967" s="78" t="s">
        <v>264</v>
      </c>
      <c r="B967" s="57" t="s">
        <v>1618</v>
      </c>
      <c r="C967" s="78" t="s">
        <v>23</v>
      </c>
      <c r="D967" s="78" t="s">
        <v>1619</v>
      </c>
      <c r="E967" s="201" t="s">
        <v>383</v>
      </c>
      <c r="F967" s="201"/>
      <c r="G967" s="56" t="s">
        <v>224</v>
      </c>
      <c r="H967" s="59">
        <v>2.8570000000000002E-2</v>
      </c>
      <c r="I967" s="58">
        <v>61.84</v>
      </c>
      <c r="J967" s="58">
        <v>1.76</v>
      </c>
    </row>
    <row r="968" spans="1:10" ht="24" customHeight="1">
      <c r="A968" s="78" t="s">
        <v>264</v>
      </c>
      <c r="B968" s="57" t="s">
        <v>270</v>
      </c>
      <c r="C968" s="78" t="s">
        <v>23</v>
      </c>
      <c r="D968" s="78" t="s">
        <v>271</v>
      </c>
      <c r="E968" s="201" t="s">
        <v>269</v>
      </c>
      <c r="F968" s="201"/>
      <c r="G968" s="56" t="s">
        <v>224</v>
      </c>
      <c r="H968" s="59">
        <v>1.0468651044965223</v>
      </c>
      <c r="I968" s="58">
        <v>15.79</v>
      </c>
      <c r="J968" s="58">
        <v>16.53</v>
      </c>
    </row>
    <row r="969" spans="1:10" ht="24" customHeight="1">
      <c r="A969" s="78" t="s">
        <v>264</v>
      </c>
      <c r="B969" s="57" t="s">
        <v>300</v>
      </c>
      <c r="C969" s="78" t="s">
        <v>23</v>
      </c>
      <c r="D969" s="78" t="s">
        <v>301</v>
      </c>
      <c r="E969" s="201" t="s">
        <v>269</v>
      </c>
      <c r="F969" s="201"/>
      <c r="G969" s="56" t="s">
        <v>224</v>
      </c>
      <c r="H969" s="59">
        <v>1</v>
      </c>
      <c r="I969" s="58">
        <v>22.52</v>
      </c>
      <c r="J969" s="58">
        <v>22.52</v>
      </c>
    </row>
    <row r="970" spans="1:10" ht="26.1" customHeight="1">
      <c r="A970" s="78" t="s">
        <v>264</v>
      </c>
      <c r="B970" s="57" t="s">
        <v>234</v>
      </c>
      <c r="C970" s="78" t="s">
        <v>23</v>
      </c>
      <c r="D970" s="78" t="s">
        <v>1546</v>
      </c>
      <c r="E970" s="201" t="s">
        <v>383</v>
      </c>
      <c r="F970" s="201"/>
      <c r="G970" s="56" t="s">
        <v>224</v>
      </c>
      <c r="H970" s="59">
        <v>0.11429</v>
      </c>
      <c r="I970" s="58">
        <v>140.81</v>
      </c>
      <c r="J970" s="58">
        <v>16.09</v>
      </c>
    </row>
    <row r="971" spans="1:10" ht="24" customHeight="1">
      <c r="A971" s="78" t="s">
        <v>264</v>
      </c>
      <c r="B971" s="57" t="s">
        <v>1590</v>
      </c>
      <c r="C971" s="78" t="s">
        <v>23</v>
      </c>
      <c r="D971" s="78" t="s">
        <v>1591</v>
      </c>
      <c r="E971" s="201" t="s">
        <v>274</v>
      </c>
      <c r="F971" s="201"/>
      <c r="G971" s="56" t="s">
        <v>40</v>
      </c>
      <c r="H971" s="59">
        <v>5.5559999999999998E-2</v>
      </c>
      <c r="I971" s="58">
        <v>520</v>
      </c>
      <c r="J971" s="58">
        <v>28.89</v>
      </c>
    </row>
    <row r="972" spans="1:10" ht="26.1" customHeight="1">
      <c r="A972" s="78" t="s">
        <v>264</v>
      </c>
      <c r="B972" s="57" t="s">
        <v>1624</v>
      </c>
      <c r="C972" s="78" t="s">
        <v>23</v>
      </c>
      <c r="D972" s="78" t="s">
        <v>1625</v>
      </c>
      <c r="E972" s="201" t="s">
        <v>274</v>
      </c>
      <c r="F972" s="201"/>
      <c r="G972" s="56" t="s">
        <v>27</v>
      </c>
      <c r="H972" s="59">
        <v>1</v>
      </c>
      <c r="I972" s="58">
        <v>354</v>
      </c>
      <c r="J972" s="58">
        <v>354</v>
      </c>
    </row>
    <row r="973" spans="1:10">
      <c r="A973" s="79"/>
      <c r="B973" s="79"/>
      <c r="C973" s="79"/>
      <c r="D973" s="79"/>
      <c r="E973" s="79"/>
      <c r="F973" s="61"/>
      <c r="G973" s="79"/>
      <c r="H973" s="204"/>
      <c r="I973" s="204"/>
      <c r="J973" s="61"/>
    </row>
    <row r="974" spans="1:10" ht="30" customHeight="1" thickBot="1">
      <c r="A974" s="66"/>
      <c r="B974" s="66"/>
      <c r="C974" s="66"/>
      <c r="D974" s="66"/>
      <c r="E974" s="66"/>
      <c r="F974" s="66"/>
      <c r="G974" s="66"/>
      <c r="H974" s="60"/>
      <c r="I974" s="66"/>
      <c r="J974" s="85"/>
    </row>
    <row r="975" spans="1:10" ht="0.95" customHeight="1" thickTop="1">
      <c r="A975" s="51"/>
      <c r="B975" s="51"/>
      <c r="C975" s="51"/>
      <c r="D975" s="51"/>
      <c r="E975" s="51"/>
      <c r="F975" s="51"/>
      <c r="G975" s="51"/>
      <c r="H975" s="51"/>
      <c r="I975" s="51"/>
      <c r="J975" s="51">
        <v>0</v>
      </c>
    </row>
    <row r="976" spans="1:10" ht="18" customHeight="1">
      <c r="A976" s="76" t="s">
        <v>874</v>
      </c>
      <c r="B976" s="80" t="s">
        <v>6</v>
      </c>
      <c r="C976" s="76" t="s">
        <v>7</v>
      </c>
      <c r="D976" s="76" t="s">
        <v>8</v>
      </c>
      <c r="E976" s="203" t="s">
        <v>262</v>
      </c>
      <c r="F976" s="203"/>
      <c r="G976" s="81" t="s">
        <v>9</v>
      </c>
      <c r="H976" s="80" t="s">
        <v>10</v>
      </c>
      <c r="I976" s="80" t="s">
        <v>11</v>
      </c>
      <c r="J976" s="80" t="s">
        <v>13</v>
      </c>
    </row>
    <row r="977" spans="1:10" ht="24" customHeight="1">
      <c r="A977" s="77" t="s">
        <v>263</v>
      </c>
      <c r="B977" s="48" t="s">
        <v>875</v>
      </c>
      <c r="C977" s="77" t="s">
        <v>23</v>
      </c>
      <c r="D977" s="77" t="s">
        <v>876</v>
      </c>
      <c r="E977" s="200" t="s">
        <v>1615</v>
      </c>
      <c r="F977" s="200"/>
      <c r="G977" s="47" t="s">
        <v>27</v>
      </c>
      <c r="H977" s="50">
        <v>1</v>
      </c>
      <c r="I977" s="49">
        <v>531.74</v>
      </c>
      <c r="J977" s="49">
        <v>531.74</v>
      </c>
    </row>
    <row r="978" spans="1:10" ht="24" customHeight="1">
      <c r="A978" s="82" t="s">
        <v>291</v>
      </c>
      <c r="B978" s="53" t="s">
        <v>429</v>
      </c>
      <c r="C978" s="82" t="s">
        <v>23</v>
      </c>
      <c r="D978" s="82" t="s">
        <v>430</v>
      </c>
      <c r="E978" s="206" t="s">
        <v>431</v>
      </c>
      <c r="F978" s="206"/>
      <c r="G978" s="52" t="s">
        <v>114</v>
      </c>
      <c r="H978" s="55">
        <v>6.0000000000000001E-3</v>
      </c>
      <c r="I978" s="54">
        <v>583.75</v>
      </c>
      <c r="J978" s="54">
        <v>3.5</v>
      </c>
    </row>
    <row r="979" spans="1:10" ht="24" customHeight="1">
      <c r="A979" s="82" t="s">
        <v>291</v>
      </c>
      <c r="B979" s="53" t="s">
        <v>1616</v>
      </c>
      <c r="C979" s="82" t="s">
        <v>23</v>
      </c>
      <c r="D979" s="82" t="s">
        <v>1617</v>
      </c>
      <c r="E979" s="206" t="s">
        <v>505</v>
      </c>
      <c r="F979" s="206"/>
      <c r="G979" s="52" t="s">
        <v>20</v>
      </c>
      <c r="H979" s="55">
        <v>1.9</v>
      </c>
      <c r="I979" s="54">
        <v>5.21</v>
      </c>
      <c r="J979" s="54">
        <v>9.89</v>
      </c>
    </row>
    <row r="980" spans="1:10" ht="39" customHeight="1">
      <c r="A980" s="78" t="s">
        <v>264</v>
      </c>
      <c r="B980" s="57" t="s">
        <v>1513</v>
      </c>
      <c r="C980" s="78" t="s">
        <v>23</v>
      </c>
      <c r="D980" s="78" t="s">
        <v>1514</v>
      </c>
      <c r="E980" s="201" t="s">
        <v>383</v>
      </c>
      <c r="F980" s="201"/>
      <c r="G980" s="56" t="s">
        <v>224</v>
      </c>
      <c r="H980" s="59">
        <v>0.04</v>
      </c>
      <c r="I980" s="58">
        <v>98.55</v>
      </c>
      <c r="J980" s="58">
        <v>3.94</v>
      </c>
    </row>
    <row r="981" spans="1:10" ht="39" customHeight="1">
      <c r="A981" s="78" t="s">
        <v>264</v>
      </c>
      <c r="B981" s="57" t="s">
        <v>236</v>
      </c>
      <c r="C981" s="78" t="s">
        <v>23</v>
      </c>
      <c r="D981" s="78" t="s">
        <v>1512</v>
      </c>
      <c r="E981" s="201" t="s">
        <v>383</v>
      </c>
      <c r="F981" s="201"/>
      <c r="G981" s="56" t="s">
        <v>224</v>
      </c>
      <c r="H981" s="59">
        <v>0.16</v>
      </c>
      <c r="I981" s="58">
        <v>227.32</v>
      </c>
      <c r="J981" s="58">
        <v>36.369999999999997</v>
      </c>
    </row>
    <row r="982" spans="1:10" ht="24" customHeight="1">
      <c r="A982" s="78" t="s">
        <v>264</v>
      </c>
      <c r="B982" s="57" t="s">
        <v>300</v>
      </c>
      <c r="C982" s="78" t="s">
        <v>23</v>
      </c>
      <c r="D982" s="78" t="s">
        <v>301</v>
      </c>
      <c r="E982" s="201" t="s">
        <v>269</v>
      </c>
      <c r="F982" s="201"/>
      <c r="G982" s="56" t="s">
        <v>224</v>
      </c>
      <c r="H982" s="59">
        <v>1.6</v>
      </c>
      <c r="I982" s="58">
        <v>22.52</v>
      </c>
      <c r="J982" s="58">
        <v>36.03</v>
      </c>
    </row>
    <row r="983" spans="1:10" ht="24" customHeight="1">
      <c r="A983" s="78" t="s">
        <v>264</v>
      </c>
      <c r="B983" s="57" t="s">
        <v>270</v>
      </c>
      <c r="C983" s="78" t="s">
        <v>23</v>
      </c>
      <c r="D983" s="78" t="s">
        <v>271</v>
      </c>
      <c r="E983" s="201" t="s">
        <v>269</v>
      </c>
      <c r="F983" s="201"/>
      <c r="G983" s="56" t="s">
        <v>224</v>
      </c>
      <c r="H983" s="59">
        <v>1.4325522482583908</v>
      </c>
      <c r="I983" s="58">
        <v>15.79</v>
      </c>
      <c r="J983" s="58">
        <v>22.62</v>
      </c>
    </row>
    <row r="984" spans="1:10" ht="26.1" customHeight="1">
      <c r="A984" s="78" t="s">
        <v>264</v>
      </c>
      <c r="B984" s="57" t="s">
        <v>1626</v>
      </c>
      <c r="C984" s="78" t="s">
        <v>23</v>
      </c>
      <c r="D984" s="78" t="s">
        <v>1627</v>
      </c>
      <c r="E984" s="201" t="s">
        <v>274</v>
      </c>
      <c r="F984" s="201"/>
      <c r="G984" s="56" t="s">
        <v>27</v>
      </c>
      <c r="H984" s="59">
        <v>1</v>
      </c>
      <c r="I984" s="58">
        <v>376.06</v>
      </c>
      <c r="J984" s="58">
        <v>376.06</v>
      </c>
    </row>
    <row r="985" spans="1:10" ht="24" customHeight="1">
      <c r="A985" s="78" t="s">
        <v>264</v>
      </c>
      <c r="B985" s="57" t="s">
        <v>1590</v>
      </c>
      <c r="C985" s="78" t="s">
        <v>23</v>
      </c>
      <c r="D985" s="78" t="s">
        <v>1591</v>
      </c>
      <c r="E985" s="201" t="s">
        <v>274</v>
      </c>
      <c r="F985" s="201"/>
      <c r="G985" s="56" t="s">
        <v>40</v>
      </c>
      <c r="H985" s="59">
        <v>8.3330000000000001E-2</v>
      </c>
      <c r="I985" s="58">
        <v>520</v>
      </c>
      <c r="J985" s="58">
        <v>43.33</v>
      </c>
    </row>
    <row r="986" spans="1:10">
      <c r="A986" s="79"/>
      <c r="B986" s="79"/>
      <c r="C986" s="79"/>
      <c r="D986" s="79"/>
      <c r="E986" s="79"/>
      <c r="F986" s="61"/>
      <c r="G986" s="79"/>
      <c r="H986" s="204"/>
      <c r="I986" s="204"/>
      <c r="J986" s="61"/>
    </row>
    <row r="987" spans="1:10" ht="30" customHeight="1" thickBot="1">
      <c r="A987" s="66"/>
      <c r="B987" s="66"/>
      <c r="C987" s="66"/>
      <c r="D987" s="66"/>
      <c r="E987" s="66"/>
      <c r="F987" s="66"/>
      <c r="G987" s="66"/>
      <c r="H987" s="60"/>
      <c r="I987" s="66"/>
      <c r="J987" s="85"/>
    </row>
    <row r="988" spans="1:10" ht="0.95" customHeight="1" thickTop="1">
      <c r="A988" s="51"/>
      <c r="B988" s="51"/>
      <c r="C988" s="51"/>
      <c r="D988" s="51"/>
      <c r="E988" s="51"/>
      <c r="F988" s="51"/>
      <c r="G988" s="51"/>
      <c r="H988" s="51"/>
      <c r="I988" s="51"/>
      <c r="J988" s="51">
        <v>0</v>
      </c>
    </row>
    <row r="989" spans="1:10" ht="18" customHeight="1">
      <c r="A989" s="76" t="s">
        <v>877</v>
      </c>
      <c r="B989" s="80" t="s">
        <v>6</v>
      </c>
      <c r="C989" s="76" t="s">
        <v>7</v>
      </c>
      <c r="D989" s="76" t="s">
        <v>8</v>
      </c>
      <c r="E989" s="203" t="s">
        <v>262</v>
      </c>
      <c r="F989" s="203"/>
      <c r="G989" s="81" t="s">
        <v>9</v>
      </c>
      <c r="H989" s="80" t="s">
        <v>10</v>
      </c>
      <c r="I989" s="80" t="s">
        <v>11</v>
      </c>
      <c r="J989" s="80" t="s">
        <v>13</v>
      </c>
    </row>
    <row r="990" spans="1:10" ht="24" customHeight="1">
      <c r="A990" s="77" t="s">
        <v>263</v>
      </c>
      <c r="B990" s="48" t="s">
        <v>878</v>
      </c>
      <c r="C990" s="77" t="s">
        <v>23</v>
      </c>
      <c r="D990" s="77" t="s">
        <v>879</v>
      </c>
      <c r="E990" s="200" t="s">
        <v>1615</v>
      </c>
      <c r="F990" s="200"/>
      <c r="G990" s="47" t="s">
        <v>27</v>
      </c>
      <c r="H990" s="50">
        <v>1</v>
      </c>
      <c r="I990" s="49">
        <v>757.88</v>
      </c>
      <c r="J990" s="49">
        <v>757.88</v>
      </c>
    </row>
    <row r="991" spans="1:10" ht="24" customHeight="1">
      <c r="A991" s="82" t="s">
        <v>291</v>
      </c>
      <c r="B991" s="53" t="s">
        <v>429</v>
      </c>
      <c r="C991" s="82" t="s">
        <v>23</v>
      </c>
      <c r="D991" s="82" t="s">
        <v>430</v>
      </c>
      <c r="E991" s="206" t="s">
        <v>431</v>
      </c>
      <c r="F991" s="206"/>
      <c r="G991" s="52" t="s">
        <v>114</v>
      </c>
      <c r="H991" s="55">
        <v>8.0000000000000002E-3</v>
      </c>
      <c r="I991" s="54">
        <v>583.75</v>
      </c>
      <c r="J991" s="54">
        <v>4.67</v>
      </c>
    </row>
    <row r="992" spans="1:10" ht="24" customHeight="1">
      <c r="A992" s="82" t="s">
        <v>291</v>
      </c>
      <c r="B992" s="53" t="s">
        <v>1616</v>
      </c>
      <c r="C992" s="82" t="s">
        <v>23</v>
      </c>
      <c r="D992" s="82" t="s">
        <v>1617</v>
      </c>
      <c r="E992" s="206" t="s">
        <v>505</v>
      </c>
      <c r="F992" s="206"/>
      <c r="G992" s="52" t="s">
        <v>20</v>
      </c>
      <c r="H992" s="55">
        <v>2.2000000000000002</v>
      </c>
      <c r="I992" s="54">
        <v>5.21</v>
      </c>
      <c r="J992" s="54">
        <v>11.46</v>
      </c>
    </row>
    <row r="993" spans="1:10" ht="39" customHeight="1">
      <c r="A993" s="78" t="s">
        <v>264</v>
      </c>
      <c r="B993" s="57" t="s">
        <v>1513</v>
      </c>
      <c r="C993" s="78" t="s">
        <v>23</v>
      </c>
      <c r="D993" s="78" t="s">
        <v>1514</v>
      </c>
      <c r="E993" s="201" t="s">
        <v>383</v>
      </c>
      <c r="F993" s="201"/>
      <c r="G993" s="56" t="s">
        <v>224</v>
      </c>
      <c r="H993" s="59">
        <v>0.05</v>
      </c>
      <c r="I993" s="58">
        <v>98.55</v>
      </c>
      <c r="J993" s="58">
        <v>4.92</v>
      </c>
    </row>
    <row r="994" spans="1:10" ht="39" customHeight="1">
      <c r="A994" s="78" t="s">
        <v>264</v>
      </c>
      <c r="B994" s="57" t="s">
        <v>236</v>
      </c>
      <c r="C994" s="78" t="s">
        <v>23</v>
      </c>
      <c r="D994" s="78" t="s">
        <v>1512</v>
      </c>
      <c r="E994" s="201" t="s">
        <v>383</v>
      </c>
      <c r="F994" s="201"/>
      <c r="G994" s="56" t="s">
        <v>224</v>
      </c>
      <c r="H994" s="59">
        <v>0.2</v>
      </c>
      <c r="I994" s="58">
        <v>227.32</v>
      </c>
      <c r="J994" s="58">
        <v>45.46</v>
      </c>
    </row>
    <row r="995" spans="1:10" ht="24" customHeight="1">
      <c r="A995" s="78" t="s">
        <v>264</v>
      </c>
      <c r="B995" s="57" t="s">
        <v>300</v>
      </c>
      <c r="C995" s="78" t="s">
        <v>23</v>
      </c>
      <c r="D995" s="78" t="s">
        <v>301</v>
      </c>
      <c r="E995" s="201" t="s">
        <v>269</v>
      </c>
      <c r="F995" s="201"/>
      <c r="G995" s="56" t="s">
        <v>224</v>
      </c>
      <c r="H995" s="59">
        <v>1.5</v>
      </c>
      <c r="I995" s="58">
        <v>22.52</v>
      </c>
      <c r="J995" s="58">
        <v>33.78</v>
      </c>
    </row>
    <row r="996" spans="1:10" ht="24" customHeight="1">
      <c r="A996" s="78" t="s">
        <v>264</v>
      </c>
      <c r="B996" s="57" t="s">
        <v>270</v>
      </c>
      <c r="C996" s="78" t="s">
        <v>23</v>
      </c>
      <c r="D996" s="78" t="s">
        <v>271</v>
      </c>
      <c r="E996" s="201" t="s">
        <v>269</v>
      </c>
      <c r="F996" s="201"/>
      <c r="G996" s="56" t="s">
        <v>224</v>
      </c>
      <c r="H996" s="59">
        <v>2.2640911969601043</v>
      </c>
      <c r="I996" s="58">
        <v>15.79</v>
      </c>
      <c r="J996" s="58">
        <v>35.75</v>
      </c>
    </row>
    <row r="997" spans="1:10" ht="26.1" customHeight="1">
      <c r="A997" s="78" t="s">
        <v>264</v>
      </c>
      <c r="B997" s="57" t="s">
        <v>1628</v>
      </c>
      <c r="C997" s="78" t="s">
        <v>23</v>
      </c>
      <c r="D997" s="78" t="s">
        <v>1629</v>
      </c>
      <c r="E997" s="201" t="s">
        <v>274</v>
      </c>
      <c r="F997" s="201"/>
      <c r="G997" s="56" t="s">
        <v>27</v>
      </c>
      <c r="H997" s="59">
        <v>1</v>
      </c>
      <c r="I997" s="58">
        <v>552.51</v>
      </c>
      <c r="J997" s="58">
        <v>552.51</v>
      </c>
    </row>
    <row r="998" spans="1:10" ht="24" customHeight="1">
      <c r="A998" s="78" t="s">
        <v>264</v>
      </c>
      <c r="B998" s="57" t="s">
        <v>1590</v>
      </c>
      <c r="C998" s="78" t="s">
        <v>23</v>
      </c>
      <c r="D998" s="78" t="s">
        <v>1591</v>
      </c>
      <c r="E998" s="201" t="s">
        <v>274</v>
      </c>
      <c r="F998" s="201"/>
      <c r="G998" s="56" t="s">
        <v>40</v>
      </c>
      <c r="H998" s="59">
        <v>0.13333</v>
      </c>
      <c r="I998" s="58">
        <v>520</v>
      </c>
      <c r="J998" s="58">
        <v>69.33</v>
      </c>
    </row>
    <row r="999" spans="1:10">
      <c r="A999" s="79"/>
      <c r="B999" s="79"/>
      <c r="C999" s="79"/>
      <c r="D999" s="79"/>
      <c r="E999" s="79"/>
      <c r="F999" s="61"/>
      <c r="G999" s="79"/>
      <c r="H999" s="204"/>
      <c r="I999" s="204"/>
      <c r="J999" s="61"/>
    </row>
    <row r="1000" spans="1:10" ht="30" customHeight="1" thickBot="1">
      <c r="A1000" s="66"/>
      <c r="B1000" s="66"/>
      <c r="C1000" s="66"/>
      <c r="D1000" s="66"/>
      <c r="E1000" s="66"/>
      <c r="F1000" s="66"/>
      <c r="G1000" s="66"/>
      <c r="H1000" s="60"/>
      <c r="I1000" s="66"/>
      <c r="J1000" s="85"/>
    </row>
    <row r="1001" spans="1:10" ht="0.95" customHeight="1" thickTop="1">
      <c r="A1001" s="51"/>
      <c r="B1001" s="51"/>
      <c r="C1001" s="51"/>
      <c r="D1001" s="51"/>
      <c r="E1001" s="51"/>
      <c r="F1001" s="51"/>
      <c r="G1001" s="51"/>
      <c r="H1001" s="51"/>
      <c r="I1001" s="51"/>
      <c r="J1001" s="51">
        <v>0</v>
      </c>
    </row>
    <row r="1002" spans="1:10" ht="18" customHeight="1">
      <c r="A1002" s="76" t="s">
        <v>880</v>
      </c>
      <c r="B1002" s="80" t="s">
        <v>6</v>
      </c>
      <c r="C1002" s="76" t="s">
        <v>7</v>
      </c>
      <c r="D1002" s="76" t="s">
        <v>8</v>
      </c>
      <c r="E1002" s="203" t="s">
        <v>262</v>
      </c>
      <c r="F1002" s="203"/>
      <c r="G1002" s="81" t="s">
        <v>9</v>
      </c>
      <c r="H1002" s="80" t="s">
        <v>10</v>
      </c>
      <c r="I1002" s="80" t="s">
        <v>11</v>
      </c>
      <c r="J1002" s="80" t="s">
        <v>13</v>
      </c>
    </row>
    <row r="1003" spans="1:10" ht="24" customHeight="1">
      <c r="A1003" s="77" t="s">
        <v>263</v>
      </c>
      <c r="B1003" s="48" t="s">
        <v>881</v>
      </c>
      <c r="C1003" s="77" t="s">
        <v>23</v>
      </c>
      <c r="D1003" s="77" t="s">
        <v>882</v>
      </c>
      <c r="E1003" s="200" t="s">
        <v>1615</v>
      </c>
      <c r="F1003" s="200"/>
      <c r="G1003" s="47" t="s">
        <v>27</v>
      </c>
      <c r="H1003" s="50">
        <v>1</v>
      </c>
      <c r="I1003" s="49">
        <v>1054.53</v>
      </c>
      <c r="J1003" s="49">
        <v>1054.53</v>
      </c>
    </row>
    <row r="1004" spans="1:10" ht="24" customHeight="1">
      <c r="A1004" s="82" t="s">
        <v>291</v>
      </c>
      <c r="B1004" s="53" t="s">
        <v>429</v>
      </c>
      <c r="C1004" s="82" t="s">
        <v>23</v>
      </c>
      <c r="D1004" s="82" t="s">
        <v>430</v>
      </c>
      <c r="E1004" s="206" t="s">
        <v>431</v>
      </c>
      <c r="F1004" s="206"/>
      <c r="G1004" s="52" t="s">
        <v>114</v>
      </c>
      <c r="H1004" s="55">
        <v>0.01</v>
      </c>
      <c r="I1004" s="54">
        <v>583.75</v>
      </c>
      <c r="J1004" s="54">
        <v>5.83</v>
      </c>
    </row>
    <row r="1005" spans="1:10" ht="24" customHeight="1">
      <c r="A1005" s="82" t="s">
        <v>291</v>
      </c>
      <c r="B1005" s="53" t="s">
        <v>1616</v>
      </c>
      <c r="C1005" s="82" t="s">
        <v>23</v>
      </c>
      <c r="D1005" s="82" t="s">
        <v>1617</v>
      </c>
      <c r="E1005" s="206" t="s">
        <v>505</v>
      </c>
      <c r="F1005" s="206"/>
      <c r="G1005" s="52" t="s">
        <v>20</v>
      </c>
      <c r="H1005" s="55">
        <v>2.7</v>
      </c>
      <c r="I1005" s="54">
        <v>5.21</v>
      </c>
      <c r="J1005" s="54">
        <v>14.06</v>
      </c>
    </row>
    <row r="1006" spans="1:10" ht="39" customHeight="1">
      <c r="A1006" s="78" t="s">
        <v>264</v>
      </c>
      <c r="B1006" s="57" t="s">
        <v>1513</v>
      </c>
      <c r="C1006" s="78" t="s">
        <v>23</v>
      </c>
      <c r="D1006" s="78" t="s">
        <v>1514</v>
      </c>
      <c r="E1006" s="201" t="s">
        <v>383</v>
      </c>
      <c r="F1006" s="201"/>
      <c r="G1006" s="56" t="s">
        <v>224</v>
      </c>
      <c r="H1006" s="59">
        <v>6.6669999999999993E-2</v>
      </c>
      <c r="I1006" s="58">
        <v>98.55</v>
      </c>
      <c r="J1006" s="58">
        <v>6.57</v>
      </c>
    </row>
    <row r="1007" spans="1:10" ht="39" customHeight="1">
      <c r="A1007" s="78" t="s">
        <v>264</v>
      </c>
      <c r="B1007" s="57" t="s">
        <v>236</v>
      </c>
      <c r="C1007" s="78" t="s">
        <v>23</v>
      </c>
      <c r="D1007" s="78" t="s">
        <v>1512</v>
      </c>
      <c r="E1007" s="201" t="s">
        <v>383</v>
      </c>
      <c r="F1007" s="201"/>
      <c r="G1007" s="56" t="s">
        <v>224</v>
      </c>
      <c r="H1007" s="59">
        <v>0.26667000000000002</v>
      </c>
      <c r="I1007" s="58">
        <v>227.32</v>
      </c>
      <c r="J1007" s="58">
        <v>60.61</v>
      </c>
    </row>
    <row r="1008" spans="1:10" ht="24" customHeight="1">
      <c r="A1008" s="78" t="s">
        <v>264</v>
      </c>
      <c r="B1008" s="57" t="s">
        <v>300</v>
      </c>
      <c r="C1008" s="78" t="s">
        <v>23</v>
      </c>
      <c r="D1008" s="78" t="s">
        <v>301</v>
      </c>
      <c r="E1008" s="201" t="s">
        <v>269</v>
      </c>
      <c r="F1008" s="201"/>
      <c r="G1008" s="56" t="s">
        <v>224</v>
      </c>
      <c r="H1008" s="59">
        <v>2</v>
      </c>
      <c r="I1008" s="58">
        <v>22.52</v>
      </c>
      <c r="J1008" s="58">
        <v>45.04</v>
      </c>
    </row>
    <row r="1009" spans="1:10" ht="24" customHeight="1">
      <c r="A1009" s="78" t="s">
        <v>264</v>
      </c>
      <c r="B1009" s="57" t="s">
        <v>270</v>
      </c>
      <c r="C1009" s="78" t="s">
        <v>23</v>
      </c>
      <c r="D1009" s="78" t="s">
        <v>271</v>
      </c>
      <c r="E1009" s="201" t="s">
        <v>269</v>
      </c>
      <c r="F1009" s="201"/>
      <c r="G1009" s="56" t="s">
        <v>224</v>
      </c>
      <c r="H1009" s="59">
        <v>2.9043698543382015</v>
      </c>
      <c r="I1009" s="58">
        <v>15.79</v>
      </c>
      <c r="J1009" s="58">
        <v>45.86</v>
      </c>
    </row>
    <row r="1010" spans="1:10" ht="26.1" customHeight="1">
      <c r="A1010" s="78" t="s">
        <v>264</v>
      </c>
      <c r="B1010" s="57" t="s">
        <v>1630</v>
      </c>
      <c r="C1010" s="78" t="s">
        <v>23</v>
      </c>
      <c r="D1010" s="78" t="s">
        <v>1631</v>
      </c>
      <c r="E1010" s="201" t="s">
        <v>274</v>
      </c>
      <c r="F1010" s="201"/>
      <c r="G1010" s="56" t="s">
        <v>27</v>
      </c>
      <c r="H1010" s="59">
        <v>1</v>
      </c>
      <c r="I1010" s="58">
        <v>761.01</v>
      </c>
      <c r="J1010" s="58">
        <v>761.01</v>
      </c>
    </row>
    <row r="1011" spans="1:10" ht="24" customHeight="1">
      <c r="A1011" s="78" t="s">
        <v>264</v>
      </c>
      <c r="B1011" s="57" t="s">
        <v>1590</v>
      </c>
      <c r="C1011" s="78" t="s">
        <v>23</v>
      </c>
      <c r="D1011" s="78" t="s">
        <v>1591</v>
      </c>
      <c r="E1011" s="201" t="s">
        <v>274</v>
      </c>
      <c r="F1011" s="201"/>
      <c r="G1011" s="56" t="s">
        <v>40</v>
      </c>
      <c r="H1011" s="59">
        <v>0.22222</v>
      </c>
      <c r="I1011" s="58">
        <v>520</v>
      </c>
      <c r="J1011" s="58">
        <v>115.55</v>
      </c>
    </row>
    <row r="1012" spans="1:10">
      <c r="A1012" s="79"/>
      <c r="B1012" s="79"/>
      <c r="C1012" s="79"/>
      <c r="D1012" s="79"/>
      <c r="E1012" s="79"/>
      <c r="F1012" s="61"/>
      <c r="G1012" s="79"/>
      <c r="H1012" s="204"/>
      <c r="I1012" s="204"/>
      <c r="J1012" s="61"/>
    </row>
    <row r="1013" spans="1:10" ht="30" customHeight="1" thickBot="1">
      <c r="A1013" s="66"/>
      <c r="B1013" s="66"/>
      <c r="C1013" s="66"/>
      <c r="D1013" s="66"/>
      <c r="E1013" s="66"/>
      <c r="F1013" s="66"/>
      <c r="G1013" s="66"/>
      <c r="H1013" s="60"/>
      <c r="I1013" s="66"/>
      <c r="J1013" s="85"/>
    </row>
    <row r="1014" spans="1:10" ht="0.95" customHeight="1" thickTop="1">
      <c r="A1014" s="51"/>
      <c r="B1014" s="51"/>
      <c r="C1014" s="51"/>
      <c r="D1014" s="51"/>
      <c r="E1014" s="51"/>
      <c r="F1014" s="51"/>
      <c r="G1014" s="51"/>
      <c r="H1014" s="51"/>
      <c r="I1014" s="51"/>
      <c r="J1014" s="51">
        <v>0</v>
      </c>
    </row>
    <row r="1015" spans="1:10" ht="18" customHeight="1">
      <c r="A1015" s="76" t="s">
        <v>883</v>
      </c>
      <c r="B1015" s="80" t="s">
        <v>6</v>
      </c>
      <c r="C1015" s="76" t="s">
        <v>7</v>
      </c>
      <c r="D1015" s="76" t="s">
        <v>8</v>
      </c>
      <c r="E1015" s="203" t="s">
        <v>262</v>
      </c>
      <c r="F1015" s="203"/>
      <c r="G1015" s="81" t="s">
        <v>9</v>
      </c>
      <c r="H1015" s="80" t="s">
        <v>10</v>
      </c>
      <c r="I1015" s="80" t="s">
        <v>11</v>
      </c>
      <c r="J1015" s="80" t="s">
        <v>13</v>
      </c>
    </row>
    <row r="1016" spans="1:10" ht="24" customHeight="1">
      <c r="A1016" s="77" t="s">
        <v>263</v>
      </c>
      <c r="B1016" s="48" t="s">
        <v>884</v>
      </c>
      <c r="C1016" s="77" t="s">
        <v>23</v>
      </c>
      <c r="D1016" s="77" t="s">
        <v>885</v>
      </c>
      <c r="E1016" s="200" t="s">
        <v>1632</v>
      </c>
      <c r="F1016" s="200"/>
      <c r="G1016" s="47" t="s">
        <v>27</v>
      </c>
      <c r="H1016" s="50">
        <v>1</v>
      </c>
      <c r="I1016" s="49">
        <v>192.5</v>
      </c>
      <c r="J1016" s="49">
        <v>192.5</v>
      </c>
    </row>
    <row r="1017" spans="1:10" ht="24" customHeight="1">
      <c r="A1017" s="82" t="s">
        <v>291</v>
      </c>
      <c r="B1017" s="53" t="s">
        <v>429</v>
      </c>
      <c r="C1017" s="82" t="s">
        <v>23</v>
      </c>
      <c r="D1017" s="82" t="s">
        <v>430</v>
      </c>
      <c r="E1017" s="206" t="s">
        <v>431</v>
      </c>
      <c r="F1017" s="206"/>
      <c r="G1017" s="52" t="s">
        <v>114</v>
      </c>
      <c r="H1017" s="55">
        <v>2E-3</v>
      </c>
      <c r="I1017" s="54">
        <v>583.75</v>
      </c>
      <c r="J1017" s="54">
        <v>1.1599999999999999</v>
      </c>
    </row>
    <row r="1018" spans="1:10" ht="24" customHeight="1">
      <c r="A1018" s="82" t="s">
        <v>291</v>
      </c>
      <c r="B1018" s="53" t="s">
        <v>1616</v>
      </c>
      <c r="C1018" s="82" t="s">
        <v>23</v>
      </c>
      <c r="D1018" s="82" t="s">
        <v>1617</v>
      </c>
      <c r="E1018" s="206" t="s">
        <v>505</v>
      </c>
      <c r="F1018" s="206"/>
      <c r="G1018" s="52" t="s">
        <v>20</v>
      </c>
      <c r="H1018" s="55">
        <v>0.6</v>
      </c>
      <c r="I1018" s="54">
        <v>5.21</v>
      </c>
      <c r="J1018" s="54">
        <v>3.12</v>
      </c>
    </row>
    <row r="1019" spans="1:10" ht="26.1" customHeight="1">
      <c r="A1019" s="78" t="s">
        <v>264</v>
      </c>
      <c r="B1019" s="57" t="s">
        <v>234</v>
      </c>
      <c r="C1019" s="78" t="s">
        <v>23</v>
      </c>
      <c r="D1019" s="78" t="s">
        <v>1546</v>
      </c>
      <c r="E1019" s="201" t="s">
        <v>383</v>
      </c>
      <c r="F1019" s="201"/>
      <c r="G1019" s="56" t="s">
        <v>224</v>
      </c>
      <c r="H1019" s="59">
        <v>5.7140000000000003E-2</v>
      </c>
      <c r="I1019" s="58">
        <v>140.81</v>
      </c>
      <c r="J1019" s="58">
        <v>8.0399999999999991</v>
      </c>
    </row>
    <row r="1020" spans="1:10" ht="26.1" customHeight="1">
      <c r="A1020" s="78" t="s">
        <v>264</v>
      </c>
      <c r="B1020" s="57" t="s">
        <v>1618</v>
      </c>
      <c r="C1020" s="78" t="s">
        <v>23</v>
      </c>
      <c r="D1020" s="78" t="s">
        <v>1619</v>
      </c>
      <c r="E1020" s="201" t="s">
        <v>383</v>
      </c>
      <c r="F1020" s="201"/>
      <c r="G1020" s="56" t="s">
        <v>224</v>
      </c>
      <c r="H1020" s="59">
        <v>1.4290000000000001E-2</v>
      </c>
      <c r="I1020" s="58">
        <v>61.84</v>
      </c>
      <c r="J1020" s="58">
        <v>0.88</v>
      </c>
    </row>
    <row r="1021" spans="1:10" ht="24" customHeight="1">
      <c r="A1021" s="78" t="s">
        <v>264</v>
      </c>
      <c r="B1021" s="57" t="s">
        <v>300</v>
      </c>
      <c r="C1021" s="78" t="s">
        <v>23</v>
      </c>
      <c r="D1021" s="78" t="s">
        <v>301</v>
      </c>
      <c r="E1021" s="201" t="s">
        <v>269</v>
      </c>
      <c r="F1021" s="201"/>
      <c r="G1021" s="56" t="s">
        <v>224</v>
      </c>
      <c r="H1021" s="59">
        <v>0.3</v>
      </c>
      <c r="I1021" s="58">
        <v>22.52</v>
      </c>
      <c r="J1021" s="58">
        <v>6.75</v>
      </c>
    </row>
    <row r="1022" spans="1:10" ht="24" customHeight="1">
      <c r="A1022" s="78" t="s">
        <v>264</v>
      </c>
      <c r="B1022" s="57" t="s">
        <v>270</v>
      </c>
      <c r="C1022" s="78" t="s">
        <v>23</v>
      </c>
      <c r="D1022" s="78" t="s">
        <v>271</v>
      </c>
      <c r="E1022" s="201" t="s">
        <v>269</v>
      </c>
      <c r="F1022" s="201"/>
      <c r="G1022" s="56" t="s">
        <v>224</v>
      </c>
      <c r="H1022" s="59">
        <v>0.88980367321089371</v>
      </c>
      <c r="I1022" s="58">
        <v>15.79</v>
      </c>
      <c r="J1022" s="58">
        <v>14.05</v>
      </c>
    </row>
    <row r="1023" spans="1:10" ht="26.1" customHeight="1">
      <c r="A1023" s="78" t="s">
        <v>264</v>
      </c>
      <c r="B1023" s="57" t="s">
        <v>1633</v>
      </c>
      <c r="C1023" s="78" t="s">
        <v>23</v>
      </c>
      <c r="D1023" s="78" t="s">
        <v>1634</v>
      </c>
      <c r="E1023" s="201" t="s">
        <v>274</v>
      </c>
      <c r="F1023" s="201"/>
      <c r="G1023" s="56" t="s">
        <v>27</v>
      </c>
      <c r="H1023" s="59">
        <v>1</v>
      </c>
      <c r="I1023" s="58">
        <v>152</v>
      </c>
      <c r="J1023" s="58">
        <v>152</v>
      </c>
    </row>
    <row r="1024" spans="1:10" ht="24" customHeight="1">
      <c r="A1024" s="78" t="s">
        <v>264</v>
      </c>
      <c r="B1024" s="57" t="s">
        <v>1590</v>
      </c>
      <c r="C1024" s="78" t="s">
        <v>23</v>
      </c>
      <c r="D1024" s="78" t="s">
        <v>1591</v>
      </c>
      <c r="E1024" s="201" t="s">
        <v>274</v>
      </c>
      <c r="F1024" s="201"/>
      <c r="G1024" s="56" t="s">
        <v>40</v>
      </c>
      <c r="H1024" s="59">
        <v>1.2500000000000001E-2</v>
      </c>
      <c r="I1024" s="58">
        <v>520</v>
      </c>
      <c r="J1024" s="58">
        <v>6.5</v>
      </c>
    </row>
    <row r="1025" spans="1:10">
      <c r="A1025" s="79"/>
      <c r="B1025" s="79"/>
      <c r="C1025" s="79"/>
      <c r="D1025" s="79"/>
      <c r="E1025" s="79"/>
      <c r="F1025" s="61"/>
      <c r="G1025" s="79"/>
      <c r="H1025" s="204"/>
      <c r="I1025" s="204"/>
      <c r="J1025" s="61"/>
    </row>
    <row r="1026" spans="1:10" ht="30" customHeight="1" thickBot="1">
      <c r="A1026" s="66"/>
      <c r="B1026" s="66"/>
      <c r="C1026" s="66"/>
      <c r="D1026" s="66"/>
      <c r="E1026" s="66"/>
      <c r="F1026" s="66"/>
      <c r="G1026" s="66"/>
      <c r="H1026" s="60"/>
      <c r="I1026" s="66"/>
      <c r="J1026" s="85"/>
    </row>
    <row r="1027" spans="1:10" ht="0.95" customHeight="1" thickTop="1">
      <c r="A1027" s="51"/>
      <c r="B1027" s="51"/>
      <c r="C1027" s="51"/>
      <c r="D1027" s="51"/>
      <c r="E1027" s="51"/>
      <c r="F1027" s="51"/>
      <c r="G1027" s="51"/>
      <c r="H1027" s="51"/>
      <c r="I1027" s="51"/>
      <c r="J1027" s="51">
        <v>0</v>
      </c>
    </row>
    <row r="1028" spans="1:10" ht="18" customHeight="1">
      <c r="A1028" s="76" t="s">
        <v>886</v>
      </c>
      <c r="B1028" s="80" t="s">
        <v>6</v>
      </c>
      <c r="C1028" s="76" t="s">
        <v>7</v>
      </c>
      <c r="D1028" s="76" t="s">
        <v>8</v>
      </c>
      <c r="E1028" s="203" t="s">
        <v>262</v>
      </c>
      <c r="F1028" s="203"/>
      <c r="G1028" s="81" t="s">
        <v>9</v>
      </c>
      <c r="H1028" s="80" t="s">
        <v>10</v>
      </c>
      <c r="I1028" s="80" t="s">
        <v>11</v>
      </c>
      <c r="J1028" s="80" t="s">
        <v>13</v>
      </c>
    </row>
    <row r="1029" spans="1:10" ht="24" customHeight="1">
      <c r="A1029" s="77" t="s">
        <v>263</v>
      </c>
      <c r="B1029" s="48" t="s">
        <v>887</v>
      </c>
      <c r="C1029" s="77" t="s">
        <v>23</v>
      </c>
      <c r="D1029" s="77" t="s">
        <v>888</v>
      </c>
      <c r="E1029" s="200" t="s">
        <v>1632</v>
      </c>
      <c r="F1029" s="200"/>
      <c r="G1029" s="47" t="s">
        <v>27</v>
      </c>
      <c r="H1029" s="50">
        <v>1</v>
      </c>
      <c r="I1029" s="49">
        <v>318.60000000000002</v>
      </c>
      <c r="J1029" s="49">
        <v>318.60000000000002</v>
      </c>
    </row>
    <row r="1030" spans="1:10" ht="24" customHeight="1">
      <c r="A1030" s="82" t="s">
        <v>291</v>
      </c>
      <c r="B1030" s="53" t="s">
        <v>429</v>
      </c>
      <c r="C1030" s="82" t="s">
        <v>23</v>
      </c>
      <c r="D1030" s="82" t="s">
        <v>430</v>
      </c>
      <c r="E1030" s="206" t="s">
        <v>431</v>
      </c>
      <c r="F1030" s="206"/>
      <c r="G1030" s="52" t="s">
        <v>114</v>
      </c>
      <c r="H1030" s="55">
        <v>2E-3</v>
      </c>
      <c r="I1030" s="54">
        <v>583.75</v>
      </c>
      <c r="J1030" s="54">
        <v>1.1599999999999999</v>
      </c>
    </row>
    <row r="1031" spans="1:10" ht="24" customHeight="1">
      <c r="A1031" s="82" t="s">
        <v>291</v>
      </c>
      <c r="B1031" s="53" t="s">
        <v>1616</v>
      </c>
      <c r="C1031" s="82" t="s">
        <v>23</v>
      </c>
      <c r="D1031" s="82" t="s">
        <v>1617</v>
      </c>
      <c r="E1031" s="206" t="s">
        <v>505</v>
      </c>
      <c r="F1031" s="206"/>
      <c r="G1031" s="52" t="s">
        <v>20</v>
      </c>
      <c r="H1031" s="55">
        <v>1</v>
      </c>
      <c r="I1031" s="54">
        <v>5.21</v>
      </c>
      <c r="J1031" s="54">
        <v>5.21</v>
      </c>
    </row>
    <row r="1032" spans="1:10" ht="26.1" customHeight="1">
      <c r="A1032" s="78" t="s">
        <v>264</v>
      </c>
      <c r="B1032" s="57" t="s">
        <v>234</v>
      </c>
      <c r="C1032" s="78" t="s">
        <v>23</v>
      </c>
      <c r="D1032" s="78" t="s">
        <v>1546</v>
      </c>
      <c r="E1032" s="201" t="s">
        <v>383</v>
      </c>
      <c r="F1032" s="201"/>
      <c r="G1032" s="56" t="s">
        <v>224</v>
      </c>
      <c r="H1032" s="59">
        <v>8.8889999999999997E-2</v>
      </c>
      <c r="I1032" s="58">
        <v>140.81</v>
      </c>
      <c r="J1032" s="58">
        <v>12.51</v>
      </c>
    </row>
    <row r="1033" spans="1:10" ht="26.1" customHeight="1">
      <c r="A1033" s="78" t="s">
        <v>264</v>
      </c>
      <c r="B1033" s="57" t="s">
        <v>1618</v>
      </c>
      <c r="C1033" s="78" t="s">
        <v>23</v>
      </c>
      <c r="D1033" s="78" t="s">
        <v>1619</v>
      </c>
      <c r="E1033" s="201" t="s">
        <v>383</v>
      </c>
      <c r="F1033" s="201"/>
      <c r="G1033" s="56" t="s">
        <v>224</v>
      </c>
      <c r="H1033" s="59">
        <v>2.222E-2</v>
      </c>
      <c r="I1033" s="58">
        <v>61.84</v>
      </c>
      <c r="J1033" s="58">
        <v>1.37</v>
      </c>
    </row>
    <row r="1034" spans="1:10" ht="24" customHeight="1">
      <c r="A1034" s="78" t="s">
        <v>264</v>
      </c>
      <c r="B1034" s="57" t="s">
        <v>300</v>
      </c>
      <c r="C1034" s="78" t="s">
        <v>23</v>
      </c>
      <c r="D1034" s="78" t="s">
        <v>301</v>
      </c>
      <c r="E1034" s="201" t="s">
        <v>269</v>
      </c>
      <c r="F1034" s="201"/>
      <c r="G1034" s="56" t="s">
        <v>224</v>
      </c>
      <c r="H1034" s="59">
        <v>0.65</v>
      </c>
      <c r="I1034" s="58">
        <v>22.52</v>
      </c>
      <c r="J1034" s="58">
        <v>14.63</v>
      </c>
    </row>
    <row r="1035" spans="1:10" ht="24" customHeight="1">
      <c r="A1035" s="78" t="s">
        <v>264</v>
      </c>
      <c r="B1035" s="57" t="s">
        <v>270</v>
      </c>
      <c r="C1035" s="78" t="s">
        <v>23</v>
      </c>
      <c r="D1035" s="78" t="s">
        <v>271</v>
      </c>
      <c r="E1035" s="201" t="s">
        <v>269</v>
      </c>
      <c r="F1035" s="201"/>
      <c r="G1035" s="56" t="s">
        <v>224</v>
      </c>
      <c r="H1035" s="59">
        <v>1.0747308423052577</v>
      </c>
      <c r="I1035" s="58">
        <v>15.79</v>
      </c>
      <c r="J1035" s="58">
        <v>16.97</v>
      </c>
    </row>
    <row r="1036" spans="1:10" ht="26.1" customHeight="1">
      <c r="A1036" s="78" t="s">
        <v>264</v>
      </c>
      <c r="B1036" s="57" t="s">
        <v>1635</v>
      </c>
      <c r="C1036" s="78" t="s">
        <v>23</v>
      </c>
      <c r="D1036" s="78" t="s">
        <v>1636</v>
      </c>
      <c r="E1036" s="201" t="s">
        <v>274</v>
      </c>
      <c r="F1036" s="201"/>
      <c r="G1036" s="56" t="s">
        <v>27</v>
      </c>
      <c r="H1036" s="59">
        <v>1</v>
      </c>
      <c r="I1036" s="58">
        <v>251</v>
      </c>
      <c r="J1036" s="58">
        <v>251</v>
      </c>
    </row>
    <row r="1037" spans="1:10" ht="24" customHeight="1">
      <c r="A1037" s="78" t="s">
        <v>264</v>
      </c>
      <c r="B1037" s="57" t="s">
        <v>1590</v>
      </c>
      <c r="C1037" s="78" t="s">
        <v>23</v>
      </c>
      <c r="D1037" s="78" t="s">
        <v>1591</v>
      </c>
      <c r="E1037" s="201" t="s">
        <v>274</v>
      </c>
      <c r="F1037" s="201"/>
      <c r="G1037" s="56" t="s">
        <v>40</v>
      </c>
      <c r="H1037" s="59">
        <v>3.0300000000000001E-2</v>
      </c>
      <c r="I1037" s="58">
        <v>520</v>
      </c>
      <c r="J1037" s="58">
        <v>15.75</v>
      </c>
    </row>
    <row r="1038" spans="1:10">
      <c r="A1038" s="79"/>
      <c r="B1038" s="79"/>
      <c r="C1038" s="79"/>
      <c r="D1038" s="79"/>
      <c r="E1038" s="79"/>
      <c r="F1038" s="61"/>
      <c r="G1038" s="79"/>
      <c r="H1038" s="204"/>
      <c r="I1038" s="204"/>
      <c r="J1038" s="61"/>
    </row>
    <row r="1039" spans="1:10" ht="30" customHeight="1" thickBot="1">
      <c r="A1039" s="66"/>
      <c r="B1039" s="66"/>
      <c r="C1039" s="66"/>
      <c r="D1039" s="66"/>
      <c r="E1039" s="66"/>
      <c r="F1039" s="66"/>
      <c r="G1039" s="66"/>
      <c r="H1039" s="60"/>
      <c r="I1039" s="66"/>
      <c r="J1039" s="85"/>
    </row>
    <row r="1040" spans="1:10" ht="0.95" customHeight="1" thickTop="1">
      <c r="A1040" s="51"/>
      <c r="B1040" s="51"/>
      <c r="C1040" s="51"/>
      <c r="D1040" s="51"/>
      <c r="E1040" s="51"/>
      <c r="F1040" s="51"/>
      <c r="G1040" s="51"/>
      <c r="H1040" s="51"/>
      <c r="I1040" s="51"/>
      <c r="J1040" s="51">
        <v>0</v>
      </c>
    </row>
    <row r="1041" spans="1:10" ht="18" customHeight="1">
      <c r="A1041" s="76" t="s">
        <v>889</v>
      </c>
      <c r="B1041" s="80" t="s">
        <v>6</v>
      </c>
      <c r="C1041" s="76" t="s">
        <v>7</v>
      </c>
      <c r="D1041" s="76" t="s">
        <v>8</v>
      </c>
      <c r="E1041" s="203" t="s">
        <v>262</v>
      </c>
      <c r="F1041" s="203"/>
      <c r="G1041" s="81" t="s">
        <v>9</v>
      </c>
      <c r="H1041" s="80" t="s">
        <v>10</v>
      </c>
      <c r="I1041" s="80" t="s">
        <v>11</v>
      </c>
      <c r="J1041" s="80" t="s">
        <v>13</v>
      </c>
    </row>
    <row r="1042" spans="1:10" ht="24" customHeight="1">
      <c r="A1042" s="77" t="s">
        <v>263</v>
      </c>
      <c r="B1042" s="48" t="s">
        <v>890</v>
      </c>
      <c r="C1042" s="77" t="s">
        <v>23</v>
      </c>
      <c r="D1042" s="77" t="s">
        <v>891</v>
      </c>
      <c r="E1042" s="200" t="s">
        <v>1632</v>
      </c>
      <c r="F1042" s="200"/>
      <c r="G1042" s="47" t="s">
        <v>27</v>
      </c>
      <c r="H1042" s="50">
        <v>1</v>
      </c>
      <c r="I1042" s="49">
        <v>517.70000000000005</v>
      </c>
      <c r="J1042" s="49">
        <v>517.70000000000005</v>
      </c>
    </row>
    <row r="1043" spans="1:10" ht="24" customHeight="1">
      <c r="A1043" s="82" t="s">
        <v>291</v>
      </c>
      <c r="B1043" s="53" t="s">
        <v>429</v>
      </c>
      <c r="C1043" s="82" t="s">
        <v>23</v>
      </c>
      <c r="D1043" s="82" t="s">
        <v>430</v>
      </c>
      <c r="E1043" s="206" t="s">
        <v>431</v>
      </c>
      <c r="F1043" s="206"/>
      <c r="G1043" s="52" t="s">
        <v>114</v>
      </c>
      <c r="H1043" s="55">
        <v>5.0000000000000001E-3</v>
      </c>
      <c r="I1043" s="54">
        <v>583.75</v>
      </c>
      <c r="J1043" s="54">
        <v>2.91</v>
      </c>
    </row>
    <row r="1044" spans="1:10" ht="24" customHeight="1">
      <c r="A1044" s="82" t="s">
        <v>291</v>
      </c>
      <c r="B1044" s="53" t="s">
        <v>1616</v>
      </c>
      <c r="C1044" s="82" t="s">
        <v>23</v>
      </c>
      <c r="D1044" s="82" t="s">
        <v>1617</v>
      </c>
      <c r="E1044" s="206" t="s">
        <v>505</v>
      </c>
      <c r="F1044" s="206"/>
      <c r="G1044" s="52" t="s">
        <v>20</v>
      </c>
      <c r="H1044" s="55">
        <v>1.3</v>
      </c>
      <c r="I1044" s="54">
        <v>5.21</v>
      </c>
      <c r="J1044" s="54">
        <v>6.77</v>
      </c>
    </row>
    <row r="1045" spans="1:10" ht="26.1" customHeight="1">
      <c r="A1045" s="78" t="s">
        <v>264</v>
      </c>
      <c r="B1045" s="57" t="s">
        <v>1618</v>
      </c>
      <c r="C1045" s="78" t="s">
        <v>23</v>
      </c>
      <c r="D1045" s="78" t="s">
        <v>1619</v>
      </c>
      <c r="E1045" s="201" t="s">
        <v>383</v>
      </c>
      <c r="F1045" s="201"/>
      <c r="G1045" s="56" t="s">
        <v>224</v>
      </c>
      <c r="H1045" s="59">
        <v>2.8570000000000002E-2</v>
      </c>
      <c r="I1045" s="58">
        <v>61.84</v>
      </c>
      <c r="J1045" s="58">
        <v>1.76</v>
      </c>
    </row>
    <row r="1046" spans="1:10" ht="24" customHeight="1">
      <c r="A1046" s="78" t="s">
        <v>264</v>
      </c>
      <c r="B1046" s="57" t="s">
        <v>270</v>
      </c>
      <c r="C1046" s="78" t="s">
        <v>23</v>
      </c>
      <c r="D1046" s="78" t="s">
        <v>271</v>
      </c>
      <c r="E1046" s="201" t="s">
        <v>269</v>
      </c>
      <c r="F1046" s="201"/>
      <c r="G1046" s="56" t="s">
        <v>224</v>
      </c>
      <c r="H1046" s="59">
        <v>1.0854971500950068</v>
      </c>
      <c r="I1046" s="58">
        <v>15.79</v>
      </c>
      <c r="J1046" s="58">
        <v>17.14</v>
      </c>
    </row>
    <row r="1047" spans="1:10" ht="24" customHeight="1">
      <c r="A1047" s="78" t="s">
        <v>264</v>
      </c>
      <c r="B1047" s="57" t="s">
        <v>300</v>
      </c>
      <c r="C1047" s="78" t="s">
        <v>23</v>
      </c>
      <c r="D1047" s="78" t="s">
        <v>301</v>
      </c>
      <c r="E1047" s="201" t="s">
        <v>269</v>
      </c>
      <c r="F1047" s="201"/>
      <c r="G1047" s="56" t="s">
        <v>224</v>
      </c>
      <c r="H1047" s="59">
        <v>0.85</v>
      </c>
      <c r="I1047" s="58">
        <v>22.52</v>
      </c>
      <c r="J1047" s="58">
        <v>19.14</v>
      </c>
    </row>
    <row r="1048" spans="1:10" ht="26.1" customHeight="1">
      <c r="A1048" s="78" t="s">
        <v>264</v>
      </c>
      <c r="B1048" s="57" t="s">
        <v>234</v>
      </c>
      <c r="C1048" s="78" t="s">
        <v>23</v>
      </c>
      <c r="D1048" s="78" t="s">
        <v>1546</v>
      </c>
      <c r="E1048" s="201" t="s">
        <v>383</v>
      </c>
      <c r="F1048" s="201"/>
      <c r="G1048" s="56" t="s">
        <v>224</v>
      </c>
      <c r="H1048" s="59">
        <v>0.11429</v>
      </c>
      <c r="I1048" s="58">
        <v>140.81</v>
      </c>
      <c r="J1048" s="58">
        <v>16.09</v>
      </c>
    </row>
    <row r="1049" spans="1:10" ht="24" customHeight="1">
      <c r="A1049" s="78" t="s">
        <v>264</v>
      </c>
      <c r="B1049" s="57" t="s">
        <v>1590</v>
      </c>
      <c r="C1049" s="78" t="s">
        <v>23</v>
      </c>
      <c r="D1049" s="78" t="s">
        <v>1591</v>
      </c>
      <c r="E1049" s="201" t="s">
        <v>274</v>
      </c>
      <c r="F1049" s="201"/>
      <c r="G1049" s="56" t="s">
        <v>40</v>
      </c>
      <c r="H1049" s="59">
        <v>5.5559999999999998E-2</v>
      </c>
      <c r="I1049" s="58">
        <v>520</v>
      </c>
      <c r="J1049" s="58">
        <v>28.89</v>
      </c>
    </row>
    <row r="1050" spans="1:10" ht="26.1" customHeight="1">
      <c r="A1050" s="78" t="s">
        <v>264</v>
      </c>
      <c r="B1050" s="57" t="s">
        <v>1637</v>
      </c>
      <c r="C1050" s="78" t="s">
        <v>23</v>
      </c>
      <c r="D1050" s="78" t="s">
        <v>1638</v>
      </c>
      <c r="E1050" s="201" t="s">
        <v>274</v>
      </c>
      <c r="F1050" s="201"/>
      <c r="G1050" s="56" t="s">
        <v>27</v>
      </c>
      <c r="H1050" s="59">
        <v>1</v>
      </c>
      <c r="I1050" s="58">
        <v>425</v>
      </c>
      <c r="J1050" s="58">
        <v>425</v>
      </c>
    </row>
    <row r="1051" spans="1:10">
      <c r="A1051" s="79"/>
      <c r="B1051" s="79"/>
      <c r="C1051" s="79"/>
      <c r="D1051" s="79"/>
      <c r="E1051" s="79"/>
      <c r="F1051" s="61"/>
      <c r="G1051" s="79"/>
      <c r="H1051" s="204"/>
      <c r="I1051" s="204"/>
      <c r="J1051" s="61"/>
    </row>
    <row r="1052" spans="1:10" ht="30" customHeight="1" thickBot="1">
      <c r="A1052" s="66"/>
      <c r="B1052" s="66"/>
      <c r="C1052" s="66"/>
      <c r="D1052" s="66"/>
      <c r="E1052" s="66"/>
      <c r="F1052" s="66"/>
      <c r="G1052" s="66"/>
      <c r="H1052" s="60"/>
      <c r="I1052" s="66"/>
      <c r="J1052" s="85"/>
    </row>
    <row r="1053" spans="1:10" ht="0.95" customHeight="1" thickTop="1">
      <c r="A1053" s="51"/>
      <c r="B1053" s="51"/>
      <c r="C1053" s="51"/>
      <c r="D1053" s="51"/>
      <c r="E1053" s="51"/>
      <c r="F1053" s="51"/>
      <c r="G1053" s="51"/>
      <c r="H1053" s="51"/>
      <c r="I1053" s="51"/>
      <c r="J1053" s="51">
        <v>0</v>
      </c>
    </row>
    <row r="1054" spans="1:10" ht="18" customHeight="1">
      <c r="A1054" s="76" t="s">
        <v>892</v>
      </c>
      <c r="B1054" s="80" t="s">
        <v>6</v>
      </c>
      <c r="C1054" s="76" t="s">
        <v>7</v>
      </c>
      <c r="D1054" s="76" t="s">
        <v>8</v>
      </c>
      <c r="E1054" s="203" t="s">
        <v>262</v>
      </c>
      <c r="F1054" s="203"/>
      <c r="G1054" s="81" t="s">
        <v>9</v>
      </c>
      <c r="H1054" s="80" t="s">
        <v>10</v>
      </c>
      <c r="I1054" s="80" t="s">
        <v>11</v>
      </c>
      <c r="J1054" s="80" t="s">
        <v>13</v>
      </c>
    </row>
    <row r="1055" spans="1:10" ht="24" customHeight="1">
      <c r="A1055" s="77" t="s">
        <v>263</v>
      </c>
      <c r="B1055" s="48" t="s">
        <v>893</v>
      </c>
      <c r="C1055" s="77" t="s">
        <v>23</v>
      </c>
      <c r="D1055" s="77" t="s">
        <v>894</v>
      </c>
      <c r="E1055" s="200" t="s">
        <v>1632</v>
      </c>
      <c r="F1055" s="200"/>
      <c r="G1055" s="47" t="s">
        <v>27</v>
      </c>
      <c r="H1055" s="50">
        <v>1</v>
      </c>
      <c r="I1055" s="49">
        <v>710.43000000000006</v>
      </c>
      <c r="J1055" s="49">
        <v>710.43</v>
      </c>
    </row>
    <row r="1056" spans="1:10" ht="24" customHeight="1">
      <c r="A1056" s="82" t="s">
        <v>291</v>
      </c>
      <c r="B1056" s="53" t="s">
        <v>429</v>
      </c>
      <c r="C1056" s="82" t="s">
        <v>23</v>
      </c>
      <c r="D1056" s="82" t="s">
        <v>430</v>
      </c>
      <c r="E1056" s="206" t="s">
        <v>431</v>
      </c>
      <c r="F1056" s="206"/>
      <c r="G1056" s="52" t="s">
        <v>114</v>
      </c>
      <c r="H1056" s="55">
        <v>6.0000000000000001E-3</v>
      </c>
      <c r="I1056" s="54">
        <v>583.75</v>
      </c>
      <c r="J1056" s="54">
        <v>3.5</v>
      </c>
    </row>
    <row r="1057" spans="1:10" ht="24" customHeight="1">
      <c r="A1057" s="82" t="s">
        <v>291</v>
      </c>
      <c r="B1057" s="53" t="s">
        <v>1616</v>
      </c>
      <c r="C1057" s="82" t="s">
        <v>23</v>
      </c>
      <c r="D1057" s="82" t="s">
        <v>1617</v>
      </c>
      <c r="E1057" s="206" t="s">
        <v>505</v>
      </c>
      <c r="F1057" s="206"/>
      <c r="G1057" s="52" t="s">
        <v>20</v>
      </c>
      <c r="H1057" s="55">
        <v>1.9</v>
      </c>
      <c r="I1057" s="54">
        <v>5.21</v>
      </c>
      <c r="J1057" s="54">
        <v>9.89</v>
      </c>
    </row>
    <row r="1058" spans="1:10" ht="39" customHeight="1">
      <c r="A1058" s="78" t="s">
        <v>264</v>
      </c>
      <c r="B1058" s="57" t="s">
        <v>236</v>
      </c>
      <c r="C1058" s="78" t="s">
        <v>23</v>
      </c>
      <c r="D1058" s="78" t="s">
        <v>1512</v>
      </c>
      <c r="E1058" s="201" t="s">
        <v>383</v>
      </c>
      <c r="F1058" s="201"/>
      <c r="G1058" s="56" t="s">
        <v>224</v>
      </c>
      <c r="H1058" s="59">
        <v>0.16</v>
      </c>
      <c r="I1058" s="58">
        <v>227.32</v>
      </c>
      <c r="J1058" s="58">
        <v>36.369999999999997</v>
      </c>
    </row>
    <row r="1059" spans="1:10" ht="39" customHeight="1">
      <c r="A1059" s="78" t="s">
        <v>264</v>
      </c>
      <c r="B1059" s="57" t="s">
        <v>1513</v>
      </c>
      <c r="C1059" s="78" t="s">
        <v>23</v>
      </c>
      <c r="D1059" s="78" t="s">
        <v>1514</v>
      </c>
      <c r="E1059" s="201" t="s">
        <v>383</v>
      </c>
      <c r="F1059" s="201"/>
      <c r="G1059" s="56" t="s">
        <v>224</v>
      </c>
      <c r="H1059" s="59">
        <v>0.04</v>
      </c>
      <c r="I1059" s="58">
        <v>98.55</v>
      </c>
      <c r="J1059" s="58">
        <v>3.94</v>
      </c>
    </row>
    <row r="1060" spans="1:10" ht="24" customHeight="1">
      <c r="A1060" s="78" t="s">
        <v>264</v>
      </c>
      <c r="B1060" s="57" t="s">
        <v>270</v>
      </c>
      <c r="C1060" s="78" t="s">
        <v>23</v>
      </c>
      <c r="D1060" s="78" t="s">
        <v>271</v>
      </c>
      <c r="E1060" s="201" t="s">
        <v>269</v>
      </c>
      <c r="F1060" s="201"/>
      <c r="G1060" s="56" t="s">
        <v>224</v>
      </c>
      <c r="H1060" s="59">
        <v>1.8290056998100062</v>
      </c>
      <c r="I1060" s="58">
        <v>15.79</v>
      </c>
      <c r="J1060" s="58">
        <v>28.88</v>
      </c>
    </row>
    <row r="1061" spans="1:10" ht="24" customHeight="1">
      <c r="A1061" s="78" t="s">
        <v>264</v>
      </c>
      <c r="B1061" s="57" t="s">
        <v>300</v>
      </c>
      <c r="C1061" s="78" t="s">
        <v>23</v>
      </c>
      <c r="D1061" s="78" t="s">
        <v>301</v>
      </c>
      <c r="E1061" s="201" t="s">
        <v>269</v>
      </c>
      <c r="F1061" s="201"/>
      <c r="G1061" s="56" t="s">
        <v>224</v>
      </c>
      <c r="H1061" s="59">
        <v>1</v>
      </c>
      <c r="I1061" s="58">
        <v>22.52</v>
      </c>
      <c r="J1061" s="58">
        <v>22.52</v>
      </c>
    </row>
    <row r="1062" spans="1:10" ht="24" customHeight="1">
      <c r="A1062" s="78" t="s">
        <v>264</v>
      </c>
      <c r="B1062" s="57" t="s">
        <v>1590</v>
      </c>
      <c r="C1062" s="78" t="s">
        <v>23</v>
      </c>
      <c r="D1062" s="78" t="s">
        <v>1591</v>
      </c>
      <c r="E1062" s="201" t="s">
        <v>274</v>
      </c>
      <c r="F1062" s="201"/>
      <c r="G1062" s="56" t="s">
        <v>40</v>
      </c>
      <c r="H1062" s="59">
        <v>8.3330000000000001E-2</v>
      </c>
      <c r="I1062" s="58">
        <v>520</v>
      </c>
      <c r="J1062" s="58">
        <v>43.33</v>
      </c>
    </row>
    <row r="1063" spans="1:10" ht="26.1" customHeight="1">
      <c r="A1063" s="78" t="s">
        <v>264</v>
      </c>
      <c r="B1063" s="57" t="s">
        <v>1639</v>
      </c>
      <c r="C1063" s="78" t="s">
        <v>23</v>
      </c>
      <c r="D1063" s="78" t="s">
        <v>1640</v>
      </c>
      <c r="E1063" s="201" t="s">
        <v>274</v>
      </c>
      <c r="F1063" s="201"/>
      <c r="G1063" s="56" t="s">
        <v>27</v>
      </c>
      <c r="H1063" s="59">
        <v>1</v>
      </c>
      <c r="I1063" s="58">
        <v>562</v>
      </c>
      <c r="J1063" s="58">
        <v>562</v>
      </c>
    </row>
    <row r="1064" spans="1:10">
      <c r="A1064" s="79"/>
      <c r="B1064" s="79"/>
      <c r="C1064" s="79"/>
      <c r="D1064" s="79"/>
      <c r="E1064" s="79"/>
      <c r="F1064" s="61"/>
      <c r="G1064" s="79"/>
      <c r="H1064" s="204"/>
      <c r="I1064" s="204"/>
      <c r="J1064" s="61"/>
    </row>
    <row r="1065" spans="1:10" ht="30" customHeight="1" thickBot="1">
      <c r="A1065" s="66"/>
      <c r="B1065" s="66"/>
      <c r="C1065" s="66"/>
      <c r="D1065" s="66"/>
      <c r="E1065" s="66"/>
      <c r="F1065" s="66"/>
      <c r="G1065" s="66"/>
      <c r="H1065" s="60"/>
      <c r="I1065" s="66"/>
      <c r="J1065" s="85"/>
    </row>
    <row r="1066" spans="1:10" ht="0.95" customHeight="1" thickTop="1">
      <c r="A1066" s="51"/>
      <c r="B1066" s="51"/>
      <c r="C1066" s="51"/>
      <c r="D1066" s="51"/>
      <c r="E1066" s="51"/>
      <c r="F1066" s="51"/>
      <c r="G1066" s="51"/>
      <c r="H1066" s="51"/>
      <c r="I1066" s="51"/>
      <c r="J1066" s="51">
        <v>0</v>
      </c>
    </row>
    <row r="1067" spans="1:10" ht="18" customHeight="1">
      <c r="A1067" s="76" t="s">
        <v>895</v>
      </c>
      <c r="B1067" s="80" t="s">
        <v>6</v>
      </c>
      <c r="C1067" s="76" t="s">
        <v>7</v>
      </c>
      <c r="D1067" s="76" t="s">
        <v>8</v>
      </c>
      <c r="E1067" s="203" t="s">
        <v>262</v>
      </c>
      <c r="F1067" s="203"/>
      <c r="G1067" s="81" t="s">
        <v>9</v>
      </c>
      <c r="H1067" s="80" t="s">
        <v>10</v>
      </c>
      <c r="I1067" s="80" t="s">
        <v>11</v>
      </c>
      <c r="J1067" s="80" t="s">
        <v>13</v>
      </c>
    </row>
    <row r="1068" spans="1:10" ht="24" customHeight="1">
      <c r="A1068" s="77" t="s">
        <v>263</v>
      </c>
      <c r="B1068" s="48" t="s">
        <v>896</v>
      </c>
      <c r="C1068" s="77" t="s">
        <v>23</v>
      </c>
      <c r="D1068" s="77" t="s">
        <v>897</v>
      </c>
      <c r="E1068" s="200" t="s">
        <v>1632</v>
      </c>
      <c r="F1068" s="200"/>
      <c r="G1068" s="47" t="s">
        <v>27</v>
      </c>
      <c r="H1068" s="50">
        <v>1</v>
      </c>
      <c r="I1068" s="49">
        <v>795.38</v>
      </c>
      <c r="J1068" s="49">
        <v>795.38</v>
      </c>
    </row>
    <row r="1069" spans="1:10" ht="24" customHeight="1">
      <c r="A1069" s="82" t="s">
        <v>291</v>
      </c>
      <c r="B1069" s="53" t="s">
        <v>429</v>
      </c>
      <c r="C1069" s="82" t="s">
        <v>23</v>
      </c>
      <c r="D1069" s="82" t="s">
        <v>430</v>
      </c>
      <c r="E1069" s="206" t="s">
        <v>431</v>
      </c>
      <c r="F1069" s="206"/>
      <c r="G1069" s="52" t="s">
        <v>114</v>
      </c>
      <c r="H1069" s="55">
        <v>8.0000000000000002E-3</v>
      </c>
      <c r="I1069" s="54">
        <v>583.75</v>
      </c>
      <c r="J1069" s="54">
        <v>4.67</v>
      </c>
    </row>
    <row r="1070" spans="1:10" ht="24" customHeight="1">
      <c r="A1070" s="82" t="s">
        <v>291</v>
      </c>
      <c r="B1070" s="53" t="s">
        <v>1616</v>
      </c>
      <c r="C1070" s="82" t="s">
        <v>23</v>
      </c>
      <c r="D1070" s="82" t="s">
        <v>1617</v>
      </c>
      <c r="E1070" s="206" t="s">
        <v>505</v>
      </c>
      <c r="F1070" s="206"/>
      <c r="G1070" s="52" t="s">
        <v>20</v>
      </c>
      <c r="H1070" s="55">
        <v>2.2000000000000002</v>
      </c>
      <c r="I1070" s="54">
        <v>5.21</v>
      </c>
      <c r="J1070" s="54">
        <v>11.46</v>
      </c>
    </row>
    <row r="1071" spans="1:10" ht="39" customHeight="1">
      <c r="A1071" s="78" t="s">
        <v>264</v>
      </c>
      <c r="B1071" s="57" t="s">
        <v>236</v>
      </c>
      <c r="C1071" s="78" t="s">
        <v>23</v>
      </c>
      <c r="D1071" s="78" t="s">
        <v>1512</v>
      </c>
      <c r="E1071" s="201" t="s">
        <v>383</v>
      </c>
      <c r="F1071" s="201"/>
      <c r="G1071" s="56" t="s">
        <v>224</v>
      </c>
      <c r="H1071" s="59">
        <v>0.2</v>
      </c>
      <c r="I1071" s="58">
        <v>227.32</v>
      </c>
      <c r="J1071" s="58">
        <v>45.46</v>
      </c>
    </row>
    <row r="1072" spans="1:10" ht="39" customHeight="1">
      <c r="A1072" s="78" t="s">
        <v>264</v>
      </c>
      <c r="B1072" s="57" t="s">
        <v>1513</v>
      </c>
      <c r="C1072" s="78" t="s">
        <v>23</v>
      </c>
      <c r="D1072" s="78" t="s">
        <v>1514</v>
      </c>
      <c r="E1072" s="201" t="s">
        <v>383</v>
      </c>
      <c r="F1072" s="201"/>
      <c r="G1072" s="56" t="s">
        <v>224</v>
      </c>
      <c r="H1072" s="59">
        <v>0.05</v>
      </c>
      <c r="I1072" s="58">
        <v>98.55</v>
      </c>
      <c r="J1072" s="58">
        <v>4.92</v>
      </c>
    </row>
    <row r="1073" spans="1:10" ht="24" customHeight="1">
      <c r="A1073" s="78" t="s">
        <v>264</v>
      </c>
      <c r="B1073" s="57" t="s">
        <v>270</v>
      </c>
      <c r="C1073" s="78" t="s">
        <v>23</v>
      </c>
      <c r="D1073" s="78" t="s">
        <v>271</v>
      </c>
      <c r="E1073" s="201" t="s">
        <v>269</v>
      </c>
      <c r="F1073" s="201"/>
      <c r="G1073" s="56" t="s">
        <v>224</v>
      </c>
      <c r="H1073" s="59">
        <v>2.1678277390753653</v>
      </c>
      <c r="I1073" s="58">
        <v>15.79</v>
      </c>
      <c r="J1073" s="58">
        <v>34.229999999999997</v>
      </c>
    </row>
    <row r="1074" spans="1:10" ht="24" customHeight="1">
      <c r="A1074" s="78" t="s">
        <v>264</v>
      </c>
      <c r="B1074" s="57" t="s">
        <v>300</v>
      </c>
      <c r="C1074" s="78" t="s">
        <v>23</v>
      </c>
      <c r="D1074" s="78" t="s">
        <v>301</v>
      </c>
      <c r="E1074" s="201" t="s">
        <v>269</v>
      </c>
      <c r="F1074" s="201"/>
      <c r="G1074" s="56" t="s">
        <v>224</v>
      </c>
      <c r="H1074" s="59">
        <v>1.5</v>
      </c>
      <c r="I1074" s="58">
        <v>22.52</v>
      </c>
      <c r="J1074" s="58">
        <v>33.78</v>
      </c>
    </row>
    <row r="1075" spans="1:10" ht="24" customHeight="1">
      <c r="A1075" s="78" t="s">
        <v>264</v>
      </c>
      <c r="B1075" s="57" t="s">
        <v>1590</v>
      </c>
      <c r="C1075" s="78" t="s">
        <v>23</v>
      </c>
      <c r="D1075" s="78" t="s">
        <v>1591</v>
      </c>
      <c r="E1075" s="201" t="s">
        <v>274</v>
      </c>
      <c r="F1075" s="201"/>
      <c r="G1075" s="56" t="s">
        <v>40</v>
      </c>
      <c r="H1075" s="59">
        <v>0.13333</v>
      </c>
      <c r="I1075" s="58">
        <v>520</v>
      </c>
      <c r="J1075" s="58">
        <v>69.33</v>
      </c>
    </row>
    <row r="1076" spans="1:10" ht="26.1" customHeight="1">
      <c r="A1076" s="78" t="s">
        <v>264</v>
      </c>
      <c r="B1076" s="57" t="s">
        <v>1641</v>
      </c>
      <c r="C1076" s="78" t="s">
        <v>23</v>
      </c>
      <c r="D1076" s="78" t="s">
        <v>1642</v>
      </c>
      <c r="E1076" s="201" t="s">
        <v>274</v>
      </c>
      <c r="F1076" s="201"/>
      <c r="G1076" s="56" t="s">
        <v>27</v>
      </c>
      <c r="H1076" s="59">
        <v>1</v>
      </c>
      <c r="I1076" s="58">
        <v>591.53</v>
      </c>
      <c r="J1076" s="58">
        <v>591.53</v>
      </c>
    </row>
    <row r="1077" spans="1:10">
      <c r="A1077" s="79"/>
      <c r="B1077" s="79"/>
      <c r="C1077" s="79"/>
      <c r="D1077" s="79"/>
      <c r="E1077" s="79"/>
      <c r="F1077" s="61"/>
      <c r="G1077" s="79"/>
      <c r="H1077" s="204"/>
      <c r="I1077" s="204"/>
      <c r="J1077" s="61"/>
    </row>
    <row r="1078" spans="1:10" ht="30" customHeight="1" thickBot="1">
      <c r="A1078" s="66"/>
      <c r="B1078" s="66"/>
      <c r="C1078" s="66"/>
      <c r="D1078" s="66"/>
      <c r="E1078" s="66"/>
      <c r="F1078" s="66"/>
      <c r="G1078" s="66"/>
      <c r="H1078" s="60"/>
      <c r="I1078" s="66"/>
      <c r="J1078" s="85"/>
    </row>
    <row r="1079" spans="1:10" ht="0.95" customHeight="1" thickTop="1">
      <c r="A1079" s="51"/>
      <c r="B1079" s="51"/>
      <c r="C1079" s="51"/>
      <c r="D1079" s="51"/>
      <c r="E1079" s="51"/>
      <c r="F1079" s="51"/>
      <c r="G1079" s="51"/>
      <c r="H1079" s="51"/>
      <c r="I1079" s="51"/>
      <c r="J1079" s="51">
        <v>0</v>
      </c>
    </row>
    <row r="1080" spans="1:10" ht="18" customHeight="1">
      <c r="A1080" s="76" t="s">
        <v>898</v>
      </c>
      <c r="B1080" s="80" t="s">
        <v>6</v>
      </c>
      <c r="C1080" s="76" t="s">
        <v>7</v>
      </c>
      <c r="D1080" s="76" t="s">
        <v>8</v>
      </c>
      <c r="E1080" s="203" t="s">
        <v>262</v>
      </c>
      <c r="F1080" s="203"/>
      <c r="G1080" s="81" t="s">
        <v>9</v>
      </c>
      <c r="H1080" s="80" t="s">
        <v>10</v>
      </c>
      <c r="I1080" s="80" t="s">
        <v>11</v>
      </c>
      <c r="J1080" s="80" t="s">
        <v>13</v>
      </c>
    </row>
    <row r="1081" spans="1:10" ht="24" customHeight="1">
      <c r="A1081" s="77" t="s">
        <v>263</v>
      </c>
      <c r="B1081" s="48" t="s">
        <v>899</v>
      </c>
      <c r="C1081" s="77" t="s">
        <v>23</v>
      </c>
      <c r="D1081" s="77" t="s">
        <v>900</v>
      </c>
      <c r="E1081" s="200" t="s">
        <v>1632</v>
      </c>
      <c r="F1081" s="200"/>
      <c r="G1081" s="47" t="s">
        <v>27</v>
      </c>
      <c r="H1081" s="50">
        <v>1</v>
      </c>
      <c r="I1081" s="49">
        <v>1034.3899999999999</v>
      </c>
      <c r="J1081" s="49">
        <v>1034.3900000000001</v>
      </c>
    </row>
    <row r="1082" spans="1:10" ht="24" customHeight="1">
      <c r="A1082" s="82" t="s">
        <v>291</v>
      </c>
      <c r="B1082" s="53" t="s">
        <v>429</v>
      </c>
      <c r="C1082" s="82" t="s">
        <v>23</v>
      </c>
      <c r="D1082" s="82" t="s">
        <v>430</v>
      </c>
      <c r="E1082" s="206" t="s">
        <v>431</v>
      </c>
      <c r="F1082" s="206"/>
      <c r="G1082" s="52" t="s">
        <v>114</v>
      </c>
      <c r="H1082" s="55">
        <v>0.01</v>
      </c>
      <c r="I1082" s="54">
        <v>583.75</v>
      </c>
      <c r="J1082" s="54">
        <v>5.83</v>
      </c>
    </row>
    <row r="1083" spans="1:10" ht="24" customHeight="1">
      <c r="A1083" s="82" t="s">
        <v>291</v>
      </c>
      <c r="B1083" s="53" t="s">
        <v>1616</v>
      </c>
      <c r="C1083" s="82" t="s">
        <v>23</v>
      </c>
      <c r="D1083" s="82" t="s">
        <v>1617</v>
      </c>
      <c r="E1083" s="206" t="s">
        <v>505</v>
      </c>
      <c r="F1083" s="206"/>
      <c r="G1083" s="52" t="s">
        <v>20</v>
      </c>
      <c r="H1083" s="55">
        <v>2.7</v>
      </c>
      <c r="I1083" s="54">
        <v>5.21</v>
      </c>
      <c r="J1083" s="54">
        <v>14.06</v>
      </c>
    </row>
    <row r="1084" spans="1:10" ht="39" customHeight="1">
      <c r="A1084" s="78" t="s">
        <v>264</v>
      </c>
      <c r="B1084" s="57" t="s">
        <v>1513</v>
      </c>
      <c r="C1084" s="78" t="s">
        <v>23</v>
      </c>
      <c r="D1084" s="78" t="s">
        <v>1514</v>
      </c>
      <c r="E1084" s="201" t="s">
        <v>383</v>
      </c>
      <c r="F1084" s="201"/>
      <c r="G1084" s="56" t="s">
        <v>224</v>
      </c>
      <c r="H1084" s="59">
        <v>6.6669999999999993E-2</v>
      </c>
      <c r="I1084" s="58">
        <v>98.55</v>
      </c>
      <c r="J1084" s="58">
        <v>6.57</v>
      </c>
    </row>
    <row r="1085" spans="1:10" ht="39" customHeight="1">
      <c r="A1085" s="78" t="s">
        <v>264</v>
      </c>
      <c r="B1085" s="57" t="s">
        <v>236</v>
      </c>
      <c r="C1085" s="78" t="s">
        <v>23</v>
      </c>
      <c r="D1085" s="78" t="s">
        <v>1512</v>
      </c>
      <c r="E1085" s="201" t="s">
        <v>383</v>
      </c>
      <c r="F1085" s="201"/>
      <c r="G1085" s="56" t="s">
        <v>224</v>
      </c>
      <c r="H1085" s="59">
        <v>0.26667000000000002</v>
      </c>
      <c r="I1085" s="58">
        <v>227.32</v>
      </c>
      <c r="J1085" s="58">
        <v>60.61</v>
      </c>
    </row>
    <row r="1086" spans="1:10" ht="24" customHeight="1">
      <c r="A1086" s="78" t="s">
        <v>264</v>
      </c>
      <c r="B1086" s="57" t="s">
        <v>300</v>
      </c>
      <c r="C1086" s="78" t="s">
        <v>23</v>
      </c>
      <c r="D1086" s="78" t="s">
        <v>301</v>
      </c>
      <c r="E1086" s="201" t="s">
        <v>269</v>
      </c>
      <c r="F1086" s="201"/>
      <c r="G1086" s="56" t="s">
        <v>224</v>
      </c>
      <c r="H1086" s="59">
        <v>1.8</v>
      </c>
      <c r="I1086" s="58">
        <v>22.52</v>
      </c>
      <c r="J1086" s="58">
        <v>40.53</v>
      </c>
    </row>
    <row r="1087" spans="1:10" ht="24" customHeight="1">
      <c r="A1087" s="78" t="s">
        <v>264</v>
      </c>
      <c r="B1087" s="57" t="s">
        <v>270</v>
      </c>
      <c r="C1087" s="78" t="s">
        <v>23</v>
      </c>
      <c r="D1087" s="78" t="s">
        <v>271</v>
      </c>
      <c r="E1087" s="201" t="s">
        <v>269</v>
      </c>
      <c r="F1087" s="201"/>
      <c r="G1087" s="56" t="s">
        <v>224</v>
      </c>
      <c r="H1087" s="59">
        <v>3.2412919569347776</v>
      </c>
      <c r="I1087" s="58">
        <v>15.79</v>
      </c>
      <c r="J1087" s="58">
        <v>51.18</v>
      </c>
    </row>
    <row r="1088" spans="1:10" ht="26.1" customHeight="1">
      <c r="A1088" s="78" t="s">
        <v>264</v>
      </c>
      <c r="B1088" s="57" t="s">
        <v>1643</v>
      </c>
      <c r="C1088" s="78" t="s">
        <v>23</v>
      </c>
      <c r="D1088" s="78" t="s">
        <v>1644</v>
      </c>
      <c r="E1088" s="201" t="s">
        <v>274</v>
      </c>
      <c r="F1088" s="201"/>
      <c r="G1088" s="56" t="s">
        <v>27</v>
      </c>
      <c r="H1088" s="59">
        <v>1</v>
      </c>
      <c r="I1088" s="58">
        <v>740.06</v>
      </c>
      <c r="J1088" s="58">
        <v>740.06</v>
      </c>
    </row>
    <row r="1089" spans="1:10" ht="24" customHeight="1">
      <c r="A1089" s="78" t="s">
        <v>264</v>
      </c>
      <c r="B1089" s="57" t="s">
        <v>1590</v>
      </c>
      <c r="C1089" s="78" t="s">
        <v>23</v>
      </c>
      <c r="D1089" s="78" t="s">
        <v>1591</v>
      </c>
      <c r="E1089" s="201" t="s">
        <v>274</v>
      </c>
      <c r="F1089" s="201"/>
      <c r="G1089" s="56" t="s">
        <v>40</v>
      </c>
      <c r="H1089" s="59">
        <v>0.22222</v>
      </c>
      <c r="I1089" s="58">
        <v>520</v>
      </c>
      <c r="J1089" s="58">
        <v>115.55</v>
      </c>
    </row>
    <row r="1090" spans="1:10">
      <c r="A1090" s="79"/>
      <c r="B1090" s="79"/>
      <c r="C1090" s="79"/>
      <c r="D1090" s="79"/>
      <c r="E1090" s="79"/>
      <c r="F1090" s="61"/>
      <c r="G1090" s="79"/>
      <c r="H1090" s="204"/>
      <c r="I1090" s="204"/>
      <c r="J1090" s="61"/>
    </row>
    <row r="1091" spans="1:10" ht="30" customHeight="1" thickBot="1">
      <c r="A1091" s="66"/>
      <c r="B1091" s="66"/>
      <c r="C1091" s="66"/>
      <c r="D1091" s="66"/>
      <c r="E1091" s="66"/>
      <c r="F1091" s="66"/>
      <c r="G1091" s="66"/>
      <c r="H1091" s="60"/>
      <c r="I1091" s="66"/>
      <c r="J1091" s="85"/>
    </row>
    <row r="1092" spans="1:10" ht="0.95" customHeight="1" thickTop="1">
      <c r="A1092" s="51"/>
      <c r="B1092" s="51"/>
      <c r="C1092" s="51"/>
      <c r="D1092" s="51"/>
      <c r="E1092" s="51"/>
      <c r="F1092" s="51"/>
      <c r="G1092" s="51"/>
      <c r="H1092" s="51"/>
      <c r="I1092" s="51"/>
      <c r="J1092" s="51">
        <v>0</v>
      </c>
    </row>
    <row r="1093" spans="1:10" ht="18" customHeight="1">
      <c r="A1093" s="76" t="s">
        <v>901</v>
      </c>
      <c r="B1093" s="80" t="s">
        <v>6</v>
      </c>
      <c r="C1093" s="76" t="s">
        <v>7</v>
      </c>
      <c r="D1093" s="76" t="s">
        <v>8</v>
      </c>
      <c r="E1093" s="203" t="s">
        <v>262</v>
      </c>
      <c r="F1093" s="203"/>
      <c r="G1093" s="81" t="s">
        <v>9</v>
      </c>
      <c r="H1093" s="80" t="s">
        <v>10</v>
      </c>
      <c r="I1093" s="80" t="s">
        <v>11</v>
      </c>
      <c r="J1093" s="80" t="s">
        <v>13</v>
      </c>
    </row>
    <row r="1094" spans="1:10" ht="24" customHeight="1">
      <c r="A1094" s="77" t="s">
        <v>263</v>
      </c>
      <c r="B1094" s="48" t="s">
        <v>902</v>
      </c>
      <c r="C1094" s="77" t="s">
        <v>23</v>
      </c>
      <c r="D1094" s="77" t="s">
        <v>903</v>
      </c>
      <c r="E1094" s="200" t="s">
        <v>1645</v>
      </c>
      <c r="F1094" s="200"/>
      <c r="G1094" s="47" t="s">
        <v>27</v>
      </c>
      <c r="H1094" s="50">
        <v>1</v>
      </c>
      <c r="I1094" s="49">
        <v>379.15</v>
      </c>
      <c r="J1094" s="49">
        <v>379.15</v>
      </c>
    </row>
    <row r="1095" spans="1:10" ht="24" customHeight="1">
      <c r="A1095" s="82" t="s">
        <v>291</v>
      </c>
      <c r="B1095" s="53" t="s">
        <v>429</v>
      </c>
      <c r="C1095" s="82" t="s">
        <v>23</v>
      </c>
      <c r="D1095" s="82" t="s">
        <v>430</v>
      </c>
      <c r="E1095" s="206" t="s">
        <v>431</v>
      </c>
      <c r="F1095" s="206"/>
      <c r="G1095" s="52" t="s">
        <v>114</v>
      </c>
      <c r="H1095" s="55">
        <v>2E-3</v>
      </c>
      <c r="I1095" s="54">
        <v>583.75</v>
      </c>
      <c r="J1095" s="54">
        <v>1.1599999999999999</v>
      </c>
    </row>
    <row r="1096" spans="1:10" ht="24" customHeight="1">
      <c r="A1096" s="82" t="s">
        <v>291</v>
      </c>
      <c r="B1096" s="53" t="s">
        <v>1616</v>
      </c>
      <c r="C1096" s="82" t="s">
        <v>23</v>
      </c>
      <c r="D1096" s="82" t="s">
        <v>1617</v>
      </c>
      <c r="E1096" s="206" t="s">
        <v>505</v>
      </c>
      <c r="F1096" s="206"/>
      <c r="G1096" s="52" t="s">
        <v>20</v>
      </c>
      <c r="H1096" s="55">
        <v>1</v>
      </c>
      <c r="I1096" s="54">
        <v>5.21</v>
      </c>
      <c r="J1096" s="54">
        <v>5.21</v>
      </c>
    </row>
    <row r="1097" spans="1:10" ht="26.1" customHeight="1">
      <c r="A1097" s="78" t="s">
        <v>264</v>
      </c>
      <c r="B1097" s="57" t="s">
        <v>1618</v>
      </c>
      <c r="C1097" s="78" t="s">
        <v>23</v>
      </c>
      <c r="D1097" s="78" t="s">
        <v>1619</v>
      </c>
      <c r="E1097" s="201" t="s">
        <v>383</v>
      </c>
      <c r="F1097" s="201"/>
      <c r="G1097" s="56" t="s">
        <v>224</v>
      </c>
      <c r="H1097" s="59">
        <v>2.222E-2</v>
      </c>
      <c r="I1097" s="58">
        <v>61.84</v>
      </c>
      <c r="J1097" s="58">
        <v>1.37</v>
      </c>
    </row>
    <row r="1098" spans="1:10" ht="24" customHeight="1">
      <c r="A1098" s="78" t="s">
        <v>264</v>
      </c>
      <c r="B1098" s="57" t="s">
        <v>270</v>
      </c>
      <c r="C1098" s="78" t="s">
        <v>23</v>
      </c>
      <c r="D1098" s="78" t="s">
        <v>271</v>
      </c>
      <c r="E1098" s="201" t="s">
        <v>269</v>
      </c>
      <c r="F1098" s="201"/>
      <c r="G1098" s="56" t="s">
        <v>224</v>
      </c>
      <c r="H1098" s="59">
        <v>1.1329955668144418</v>
      </c>
      <c r="I1098" s="58">
        <v>15.79</v>
      </c>
      <c r="J1098" s="58">
        <v>17.89</v>
      </c>
    </row>
    <row r="1099" spans="1:10" ht="24" customHeight="1">
      <c r="A1099" s="78" t="s">
        <v>264</v>
      </c>
      <c r="B1099" s="57" t="s">
        <v>300</v>
      </c>
      <c r="C1099" s="78" t="s">
        <v>23</v>
      </c>
      <c r="D1099" s="78" t="s">
        <v>301</v>
      </c>
      <c r="E1099" s="201" t="s">
        <v>269</v>
      </c>
      <c r="F1099" s="201"/>
      <c r="G1099" s="56" t="s">
        <v>224</v>
      </c>
      <c r="H1099" s="59">
        <v>0.5</v>
      </c>
      <c r="I1099" s="58">
        <v>22.52</v>
      </c>
      <c r="J1099" s="58">
        <v>11.26</v>
      </c>
    </row>
    <row r="1100" spans="1:10" ht="26.1" customHeight="1">
      <c r="A1100" s="78" t="s">
        <v>264</v>
      </c>
      <c r="B1100" s="57" t="s">
        <v>234</v>
      </c>
      <c r="C1100" s="78" t="s">
        <v>23</v>
      </c>
      <c r="D1100" s="78" t="s">
        <v>1546</v>
      </c>
      <c r="E1100" s="201" t="s">
        <v>383</v>
      </c>
      <c r="F1100" s="201"/>
      <c r="G1100" s="56" t="s">
        <v>224</v>
      </c>
      <c r="H1100" s="59">
        <v>8.8889999999999997E-2</v>
      </c>
      <c r="I1100" s="58">
        <v>140.81</v>
      </c>
      <c r="J1100" s="58">
        <v>12.51</v>
      </c>
    </row>
    <row r="1101" spans="1:10" ht="26.1" customHeight="1">
      <c r="A1101" s="78" t="s">
        <v>264</v>
      </c>
      <c r="B1101" s="57" t="s">
        <v>1646</v>
      </c>
      <c r="C1101" s="78" t="s">
        <v>23</v>
      </c>
      <c r="D1101" s="78" t="s">
        <v>1647</v>
      </c>
      <c r="E1101" s="201" t="s">
        <v>274</v>
      </c>
      <c r="F1101" s="201"/>
      <c r="G1101" s="56" t="s">
        <v>27</v>
      </c>
      <c r="H1101" s="59">
        <v>1</v>
      </c>
      <c r="I1101" s="58">
        <v>314</v>
      </c>
      <c r="J1101" s="58">
        <v>314</v>
      </c>
    </row>
    <row r="1102" spans="1:10" ht="24" customHeight="1">
      <c r="A1102" s="78" t="s">
        <v>264</v>
      </c>
      <c r="B1102" s="57" t="s">
        <v>1590</v>
      </c>
      <c r="C1102" s="78" t="s">
        <v>23</v>
      </c>
      <c r="D1102" s="78" t="s">
        <v>1591</v>
      </c>
      <c r="E1102" s="201" t="s">
        <v>274</v>
      </c>
      <c r="F1102" s="201"/>
      <c r="G1102" s="56" t="s">
        <v>40</v>
      </c>
      <c r="H1102" s="59">
        <v>3.0300000000000001E-2</v>
      </c>
      <c r="I1102" s="58">
        <v>520</v>
      </c>
      <c r="J1102" s="58">
        <v>15.75</v>
      </c>
    </row>
    <row r="1103" spans="1:10">
      <c r="A1103" s="79"/>
      <c r="B1103" s="79"/>
      <c r="C1103" s="79"/>
      <c r="D1103" s="79"/>
      <c r="E1103" s="79"/>
      <c r="F1103" s="61"/>
      <c r="G1103" s="79"/>
      <c r="H1103" s="204"/>
      <c r="I1103" s="204"/>
      <c r="J1103" s="61"/>
    </row>
    <row r="1104" spans="1:10" ht="30" customHeight="1" thickBot="1">
      <c r="A1104" s="66"/>
      <c r="B1104" s="66"/>
      <c r="C1104" s="66"/>
      <c r="D1104" s="66"/>
      <c r="E1104" s="66"/>
      <c r="F1104" s="66"/>
      <c r="G1104" s="66"/>
      <c r="H1104" s="60"/>
      <c r="I1104" s="66"/>
      <c r="J1104" s="85"/>
    </row>
    <row r="1105" spans="1:10" ht="0.95" customHeight="1" thickTop="1">
      <c r="A1105" s="51"/>
      <c r="B1105" s="51"/>
      <c r="C1105" s="51"/>
      <c r="D1105" s="51"/>
      <c r="E1105" s="51"/>
      <c r="F1105" s="51"/>
      <c r="G1105" s="51"/>
      <c r="H1105" s="51"/>
      <c r="I1105" s="51"/>
      <c r="J1105" s="51">
        <v>0</v>
      </c>
    </row>
    <row r="1106" spans="1:10" ht="18" customHeight="1">
      <c r="A1106" s="76" t="s">
        <v>904</v>
      </c>
      <c r="B1106" s="80" t="s">
        <v>6</v>
      </c>
      <c r="C1106" s="76" t="s">
        <v>7</v>
      </c>
      <c r="D1106" s="76" t="s">
        <v>8</v>
      </c>
      <c r="E1106" s="203" t="s">
        <v>262</v>
      </c>
      <c r="F1106" s="203"/>
      <c r="G1106" s="81" t="s">
        <v>9</v>
      </c>
      <c r="H1106" s="80" t="s">
        <v>10</v>
      </c>
      <c r="I1106" s="80" t="s">
        <v>11</v>
      </c>
      <c r="J1106" s="80" t="s">
        <v>13</v>
      </c>
    </row>
    <row r="1107" spans="1:10" ht="24" customHeight="1">
      <c r="A1107" s="77" t="s">
        <v>263</v>
      </c>
      <c r="B1107" s="48" t="s">
        <v>905</v>
      </c>
      <c r="C1107" s="77" t="s">
        <v>23</v>
      </c>
      <c r="D1107" s="77" t="s">
        <v>906</v>
      </c>
      <c r="E1107" s="200" t="s">
        <v>1645</v>
      </c>
      <c r="F1107" s="200"/>
      <c r="G1107" s="47" t="s">
        <v>27</v>
      </c>
      <c r="H1107" s="50">
        <v>1</v>
      </c>
      <c r="I1107" s="49">
        <v>620.53</v>
      </c>
      <c r="J1107" s="49">
        <v>620.53</v>
      </c>
    </row>
    <row r="1108" spans="1:10" ht="24" customHeight="1">
      <c r="A1108" s="82" t="s">
        <v>291</v>
      </c>
      <c r="B1108" s="53" t="s">
        <v>429</v>
      </c>
      <c r="C1108" s="82" t="s">
        <v>23</v>
      </c>
      <c r="D1108" s="82" t="s">
        <v>430</v>
      </c>
      <c r="E1108" s="206" t="s">
        <v>431</v>
      </c>
      <c r="F1108" s="206"/>
      <c r="G1108" s="52" t="s">
        <v>114</v>
      </c>
      <c r="H1108" s="55">
        <v>5.0000000000000001E-3</v>
      </c>
      <c r="I1108" s="54">
        <v>583.75</v>
      </c>
      <c r="J1108" s="54">
        <v>2.91</v>
      </c>
    </row>
    <row r="1109" spans="1:10" ht="24" customHeight="1">
      <c r="A1109" s="82" t="s">
        <v>291</v>
      </c>
      <c r="B1109" s="53" t="s">
        <v>1616</v>
      </c>
      <c r="C1109" s="82" t="s">
        <v>23</v>
      </c>
      <c r="D1109" s="82" t="s">
        <v>1617</v>
      </c>
      <c r="E1109" s="206" t="s">
        <v>505</v>
      </c>
      <c r="F1109" s="206"/>
      <c r="G1109" s="52" t="s">
        <v>20</v>
      </c>
      <c r="H1109" s="55">
        <v>1.3</v>
      </c>
      <c r="I1109" s="54">
        <v>5.21</v>
      </c>
      <c r="J1109" s="54">
        <v>6.77</v>
      </c>
    </row>
    <row r="1110" spans="1:10" ht="26.1" customHeight="1">
      <c r="A1110" s="78" t="s">
        <v>264</v>
      </c>
      <c r="B1110" s="57" t="s">
        <v>1618</v>
      </c>
      <c r="C1110" s="78" t="s">
        <v>23</v>
      </c>
      <c r="D1110" s="78" t="s">
        <v>1619</v>
      </c>
      <c r="E1110" s="201" t="s">
        <v>383</v>
      </c>
      <c r="F1110" s="201"/>
      <c r="G1110" s="56" t="s">
        <v>224</v>
      </c>
      <c r="H1110" s="59">
        <v>2.8570000000000002E-2</v>
      </c>
      <c r="I1110" s="58">
        <v>61.84</v>
      </c>
      <c r="J1110" s="58">
        <v>1.76</v>
      </c>
    </row>
    <row r="1111" spans="1:10" ht="24" customHeight="1">
      <c r="A1111" s="78" t="s">
        <v>264</v>
      </c>
      <c r="B1111" s="57" t="s">
        <v>270</v>
      </c>
      <c r="C1111" s="78" t="s">
        <v>23</v>
      </c>
      <c r="D1111" s="78" t="s">
        <v>271</v>
      </c>
      <c r="E1111" s="201" t="s">
        <v>269</v>
      </c>
      <c r="F1111" s="201"/>
      <c r="G1111" s="56" t="s">
        <v>224</v>
      </c>
      <c r="H1111" s="59">
        <v>0.96390120329322537</v>
      </c>
      <c r="I1111" s="58">
        <v>15.79</v>
      </c>
      <c r="J1111" s="58">
        <v>15.22</v>
      </c>
    </row>
    <row r="1112" spans="1:10" ht="24" customHeight="1">
      <c r="A1112" s="78" t="s">
        <v>264</v>
      </c>
      <c r="B1112" s="57" t="s">
        <v>300</v>
      </c>
      <c r="C1112" s="78" t="s">
        <v>23</v>
      </c>
      <c r="D1112" s="78" t="s">
        <v>301</v>
      </c>
      <c r="E1112" s="201" t="s">
        <v>269</v>
      </c>
      <c r="F1112" s="201"/>
      <c r="G1112" s="56" t="s">
        <v>224</v>
      </c>
      <c r="H1112" s="59">
        <v>0.75</v>
      </c>
      <c r="I1112" s="58">
        <v>22.52</v>
      </c>
      <c r="J1112" s="58">
        <v>16.89</v>
      </c>
    </row>
    <row r="1113" spans="1:10" ht="26.1" customHeight="1">
      <c r="A1113" s="78" t="s">
        <v>264</v>
      </c>
      <c r="B1113" s="57" t="s">
        <v>234</v>
      </c>
      <c r="C1113" s="78" t="s">
        <v>23</v>
      </c>
      <c r="D1113" s="78" t="s">
        <v>1546</v>
      </c>
      <c r="E1113" s="201" t="s">
        <v>383</v>
      </c>
      <c r="F1113" s="201"/>
      <c r="G1113" s="56" t="s">
        <v>224</v>
      </c>
      <c r="H1113" s="59">
        <v>0.11429</v>
      </c>
      <c r="I1113" s="58">
        <v>140.81</v>
      </c>
      <c r="J1113" s="58">
        <v>16.09</v>
      </c>
    </row>
    <row r="1114" spans="1:10" ht="24" customHeight="1">
      <c r="A1114" s="78" t="s">
        <v>264</v>
      </c>
      <c r="B1114" s="57" t="s">
        <v>1590</v>
      </c>
      <c r="C1114" s="78" t="s">
        <v>23</v>
      </c>
      <c r="D1114" s="78" t="s">
        <v>1591</v>
      </c>
      <c r="E1114" s="201" t="s">
        <v>274</v>
      </c>
      <c r="F1114" s="201"/>
      <c r="G1114" s="56" t="s">
        <v>40</v>
      </c>
      <c r="H1114" s="59">
        <v>5.5559999999999998E-2</v>
      </c>
      <c r="I1114" s="58">
        <v>520</v>
      </c>
      <c r="J1114" s="58">
        <v>28.89</v>
      </c>
    </row>
    <row r="1115" spans="1:10" ht="26.1" customHeight="1">
      <c r="A1115" s="78" t="s">
        <v>264</v>
      </c>
      <c r="B1115" s="57" t="s">
        <v>1648</v>
      </c>
      <c r="C1115" s="78" t="s">
        <v>23</v>
      </c>
      <c r="D1115" s="78" t="s">
        <v>1649</v>
      </c>
      <c r="E1115" s="201" t="s">
        <v>274</v>
      </c>
      <c r="F1115" s="201"/>
      <c r="G1115" s="56" t="s">
        <v>27</v>
      </c>
      <c r="H1115" s="59">
        <v>1</v>
      </c>
      <c r="I1115" s="58">
        <v>532</v>
      </c>
      <c r="J1115" s="58">
        <v>532</v>
      </c>
    </row>
    <row r="1116" spans="1:10">
      <c r="A1116" s="79"/>
      <c r="B1116" s="79"/>
      <c r="C1116" s="79"/>
      <c r="D1116" s="79"/>
      <c r="E1116" s="79"/>
      <c r="F1116" s="61"/>
      <c r="G1116" s="79"/>
      <c r="H1116" s="204"/>
      <c r="I1116" s="204"/>
      <c r="J1116" s="61"/>
    </row>
    <row r="1117" spans="1:10" ht="30" customHeight="1" thickBot="1">
      <c r="A1117" s="66"/>
      <c r="B1117" s="66"/>
      <c r="C1117" s="66"/>
      <c r="D1117" s="66"/>
      <c r="E1117" s="66"/>
      <c r="F1117" s="66"/>
      <c r="G1117" s="66"/>
      <c r="H1117" s="60"/>
      <c r="I1117" s="66"/>
      <c r="J1117" s="85"/>
    </row>
    <row r="1118" spans="1:10" ht="0.95" customHeight="1" thickTop="1">
      <c r="A1118" s="51"/>
      <c r="B1118" s="51"/>
      <c r="C1118" s="51"/>
      <c r="D1118" s="51"/>
      <c r="E1118" s="51"/>
      <c r="F1118" s="51"/>
      <c r="G1118" s="51"/>
      <c r="H1118" s="51"/>
      <c r="I1118" s="51"/>
      <c r="J1118" s="51">
        <v>0</v>
      </c>
    </row>
    <row r="1119" spans="1:10" ht="18" customHeight="1">
      <c r="A1119" s="76" t="s">
        <v>907</v>
      </c>
      <c r="B1119" s="80" t="s">
        <v>6</v>
      </c>
      <c r="C1119" s="76" t="s">
        <v>7</v>
      </c>
      <c r="D1119" s="76" t="s">
        <v>8</v>
      </c>
      <c r="E1119" s="203" t="s">
        <v>262</v>
      </c>
      <c r="F1119" s="203"/>
      <c r="G1119" s="81" t="s">
        <v>9</v>
      </c>
      <c r="H1119" s="80" t="s">
        <v>10</v>
      </c>
      <c r="I1119" s="80" t="s">
        <v>11</v>
      </c>
      <c r="J1119" s="80" t="s">
        <v>13</v>
      </c>
    </row>
    <row r="1120" spans="1:10" ht="24" customHeight="1">
      <c r="A1120" s="77" t="s">
        <v>263</v>
      </c>
      <c r="B1120" s="48" t="s">
        <v>908</v>
      </c>
      <c r="C1120" s="77" t="s">
        <v>23</v>
      </c>
      <c r="D1120" s="77" t="s">
        <v>909</v>
      </c>
      <c r="E1120" s="200" t="s">
        <v>1645</v>
      </c>
      <c r="F1120" s="200"/>
      <c r="G1120" s="47" t="s">
        <v>27</v>
      </c>
      <c r="H1120" s="50">
        <v>1</v>
      </c>
      <c r="I1120" s="49">
        <v>643.81000000000006</v>
      </c>
      <c r="J1120" s="49">
        <v>643.80999999999995</v>
      </c>
    </row>
    <row r="1121" spans="1:10" ht="24" customHeight="1">
      <c r="A1121" s="82" t="s">
        <v>291</v>
      </c>
      <c r="B1121" s="53" t="s">
        <v>429</v>
      </c>
      <c r="C1121" s="82" t="s">
        <v>23</v>
      </c>
      <c r="D1121" s="82" t="s">
        <v>430</v>
      </c>
      <c r="E1121" s="206" t="s">
        <v>431</v>
      </c>
      <c r="F1121" s="206"/>
      <c r="G1121" s="52" t="s">
        <v>114</v>
      </c>
      <c r="H1121" s="55">
        <v>6.0000000000000001E-3</v>
      </c>
      <c r="I1121" s="54">
        <v>583.75</v>
      </c>
      <c r="J1121" s="54">
        <v>3.5</v>
      </c>
    </row>
    <row r="1122" spans="1:10" ht="24" customHeight="1">
      <c r="A1122" s="82" t="s">
        <v>291</v>
      </c>
      <c r="B1122" s="53" t="s">
        <v>1616</v>
      </c>
      <c r="C1122" s="82" t="s">
        <v>23</v>
      </c>
      <c r="D1122" s="82" t="s">
        <v>1617</v>
      </c>
      <c r="E1122" s="206" t="s">
        <v>505</v>
      </c>
      <c r="F1122" s="206"/>
      <c r="G1122" s="52" t="s">
        <v>20</v>
      </c>
      <c r="H1122" s="55">
        <v>1.9</v>
      </c>
      <c r="I1122" s="54">
        <v>5.21</v>
      </c>
      <c r="J1122" s="54">
        <v>9.89</v>
      </c>
    </row>
    <row r="1123" spans="1:10" ht="39" customHeight="1">
      <c r="A1123" s="78" t="s">
        <v>264</v>
      </c>
      <c r="B1123" s="57" t="s">
        <v>1513</v>
      </c>
      <c r="C1123" s="78" t="s">
        <v>23</v>
      </c>
      <c r="D1123" s="78" t="s">
        <v>1514</v>
      </c>
      <c r="E1123" s="201" t="s">
        <v>383</v>
      </c>
      <c r="F1123" s="201"/>
      <c r="G1123" s="56" t="s">
        <v>224</v>
      </c>
      <c r="H1123" s="59">
        <v>0.04</v>
      </c>
      <c r="I1123" s="58">
        <v>98.55</v>
      </c>
      <c r="J1123" s="58">
        <v>3.94</v>
      </c>
    </row>
    <row r="1124" spans="1:10" ht="39" customHeight="1">
      <c r="A1124" s="78" t="s">
        <v>264</v>
      </c>
      <c r="B1124" s="57" t="s">
        <v>236</v>
      </c>
      <c r="C1124" s="78" t="s">
        <v>23</v>
      </c>
      <c r="D1124" s="78" t="s">
        <v>1512</v>
      </c>
      <c r="E1124" s="201" t="s">
        <v>383</v>
      </c>
      <c r="F1124" s="201"/>
      <c r="G1124" s="56" t="s">
        <v>224</v>
      </c>
      <c r="H1124" s="59">
        <v>0.16</v>
      </c>
      <c r="I1124" s="58">
        <v>227.32</v>
      </c>
      <c r="J1124" s="58">
        <v>36.369999999999997</v>
      </c>
    </row>
    <row r="1125" spans="1:10" ht="24" customHeight="1">
      <c r="A1125" s="78" t="s">
        <v>264</v>
      </c>
      <c r="B1125" s="57" t="s">
        <v>300</v>
      </c>
      <c r="C1125" s="78" t="s">
        <v>23</v>
      </c>
      <c r="D1125" s="78" t="s">
        <v>301</v>
      </c>
      <c r="E1125" s="201" t="s">
        <v>269</v>
      </c>
      <c r="F1125" s="201"/>
      <c r="G1125" s="56" t="s">
        <v>224</v>
      </c>
      <c r="H1125" s="59">
        <v>1</v>
      </c>
      <c r="I1125" s="58">
        <v>22.52</v>
      </c>
      <c r="J1125" s="58">
        <v>22.52</v>
      </c>
    </row>
    <row r="1126" spans="1:10" ht="24" customHeight="1">
      <c r="A1126" s="78" t="s">
        <v>264</v>
      </c>
      <c r="B1126" s="57" t="s">
        <v>270</v>
      </c>
      <c r="C1126" s="78" t="s">
        <v>23</v>
      </c>
      <c r="D1126" s="78" t="s">
        <v>271</v>
      </c>
      <c r="E1126" s="201" t="s">
        <v>269</v>
      </c>
      <c r="F1126" s="201"/>
      <c r="G1126" s="56" t="s">
        <v>224</v>
      </c>
      <c r="H1126" s="59">
        <v>2.0000000000000018</v>
      </c>
      <c r="I1126" s="58">
        <v>15.79</v>
      </c>
      <c r="J1126" s="58">
        <v>31.58</v>
      </c>
    </row>
    <row r="1127" spans="1:10" ht="26.1" customHeight="1">
      <c r="A1127" s="78" t="s">
        <v>264</v>
      </c>
      <c r="B1127" s="57" t="s">
        <v>1650</v>
      </c>
      <c r="C1127" s="78" t="s">
        <v>23</v>
      </c>
      <c r="D1127" s="78" t="s">
        <v>1651</v>
      </c>
      <c r="E1127" s="201" t="s">
        <v>274</v>
      </c>
      <c r="F1127" s="201"/>
      <c r="G1127" s="56" t="s">
        <v>27</v>
      </c>
      <c r="H1127" s="59">
        <v>1</v>
      </c>
      <c r="I1127" s="58">
        <v>492.68</v>
      </c>
      <c r="J1127" s="58">
        <v>492.68</v>
      </c>
    </row>
    <row r="1128" spans="1:10" ht="24" customHeight="1">
      <c r="A1128" s="78" t="s">
        <v>264</v>
      </c>
      <c r="B1128" s="57" t="s">
        <v>1590</v>
      </c>
      <c r="C1128" s="78" t="s">
        <v>23</v>
      </c>
      <c r="D1128" s="78" t="s">
        <v>1591</v>
      </c>
      <c r="E1128" s="201" t="s">
        <v>274</v>
      </c>
      <c r="F1128" s="201"/>
      <c r="G1128" s="56" t="s">
        <v>40</v>
      </c>
      <c r="H1128" s="59">
        <v>8.3330000000000001E-2</v>
      </c>
      <c r="I1128" s="58">
        <v>520</v>
      </c>
      <c r="J1128" s="58">
        <v>43.33</v>
      </c>
    </row>
    <row r="1129" spans="1:10">
      <c r="A1129" s="79"/>
      <c r="B1129" s="79"/>
      <c r="C1129" s="79"/>
      <c r="D1129" s="79"/>
      <c r="E1129" s="79"/>
      <c r="F1129" s="61"/>
      <c r="G1129" s="79"/>
      <c r="H1129" s="204"/>
      <c r="I1129" s="204"/>
      <c r="J1129" s="61"/>
    </row>
    <row r="1130" spans="1:10" ht="30" customHeight="1" thickBot="1">
      <c r="A1130" s="66"/>
      <c r="B1130" s="66"/>
      <c r="C1130" s="66"/>
      <c r="D1130" s="66"/>
      <c r="E1130" s="66"/>
      <c r="F1130" s="66"/>
      <c r="G1130" s="66"/>
      <c r="H1130" s="60"/>
      <c r="I1130" s="66"/>
      <c r="J1130" s="85"/>
    </row>
    <row r="1131" spans="1:10" ht="0.95" customHeight="1" thickTop="1">
      <c r="A1131" s="51"/>
      <c r="B1131" s="51"/>
      <c r="C1131" s="51"/>
      <c r="D1131" s="51"/>
      <c r="E1131" s="51"/>
      <c r="F1131" s="51"/>
      <c r="G1131" s="51"/>
      <c r="H1131" s="51"/>
      <c r="I1131" s="51"/>
      <c r="J1131" s="51">
        <v>0</v>
      </c>
    </row>
    <row r="1132" spans="1:10" ht="18" customHeight="1">
      <c r="A1132" s="76" t="s">
        <v>910</v>
      </c>
      <c r="B1132" s="80" t="s">
        <v>6</v>
      </c>
      <c r="C1132" s="76" t="s">
        <v>7</v>
      </c>
      <c r="D1132" s="76" t="s">
        <v>8</v>
      </c>
      <c r="E1132" s="203" t="s">
        <v>262</v>
      </c>
      <c r="F1132" s="203"/>
      <c r="G1132" s="81" t="s">
        <v>9</v>
      </c>
      <c r="H1132" s="80" t="s">
        <v>10</v>
      </c>
      <c r="I1132" s="80" t="s">
        <v>11</v>
      </c>
      <c r="J1132" s="80" t="s">
        <v>13</v>
      </c>
    </row>
    <row r="1133" spans="1:10" ht="24" customHeight="1">
      <c r="A1133" s="77" t="s">
        <v>263</v>
      </c>
      <c r="B1133" s="48" t="s">
        <v>911</v>
      </c>
      <c r="C1133" s="77" t="s">
        <v>23</v>
      </c>
      <c r="D1133" s="77" t="s">
        <v>912</v>
      </c>
      <c r="E1133" s="200" t="s">
        <v>1645</v>
      </c>
      <c r="F1133" s="200"/>
      <c r="G1133" s="47" t="s">
        <v>27</v>
      </c>
      <c r="H1133" s="50">
        <v>1</v>
      </c>
      <c r="I1133" s="49">
        <v>996.6</v>
      </c>
      <c r="J1133" s="49">
        <v>996.6</v>
      </c>
    </row>
    <row r="1134" spans="1:10" ht="24" customHeight="1">
      <c r="A1134" s="82" t="s">
        <v>291</v>
      </c>
      <c r="B1134" s="53" t="s">
        <v>429</v>
      </c>
      <c r="C1134" s="82" t="s">
        <v>23</v>
      </c>
      <c r="D1134" s="82" t="s">
        <v>430</v>
      </c>
      <c r="E1134" s="206" t="s">
        <v>431</v>
      </c>
      <c r="F1134" s="206"/>
      <c r="G1134" s="52" t="s">
        <v>114</v>
      </c>
      <c r="H1134" s="55">
        <v>8.0000000000000002E-3</v>
      </c>
      <c r="I1134" s="54">
        <v>583.75</v>
      </c>
      <c r="J1134" s="54">
        <v>4.67</v>
      </c>
    </row>
    <row r="1135" spans="1:10" ht="24" customHeight="1">
      <c r="A1135" s="82" t="s">
        <v>291</v>
      </c>
      <c r="B1135" s="53" t="s">
        <v>1616</v>
      </c>
      <c r="C1135" s="82" t="s">
        <v>23</v>
      </c>
      <c r="D1135" s="82" t="s">
        <v>1617</v>
      </c>
      <c r="E1135" s="206" t="s">
        <v>505</v>
      </c>
      <c r="F1135" s="206"/>
      <c r="G1135" s="52" t="s">
        <v>20</v>
      </c>
      <c r="H1135" s="55">
        <v>2.2000000000000002</v>
      </c>
      <c r="I1135" s="54">
        <v>5.21</v>
      </c>
      <c r="J1135" s="54">
        <v>11.46</v>
      </c>
    </row>
    <row r="1136" spans="1:10" ht="39" customHeight="1">
      <c r="A1136" s="78" t="s">
        <v>264</v>
      </c>
      <c r="B1136" s="57" t="s">
        <v>236</v>
      </c>
      <c r="C1136" s="78" t="s">
        <v>23</v>
      </c>
      <c r="D1136" s="78" t="s">
        <v>1512</v>
      </c>
      <c r="E1136" s="201" t="s">
        <v>383</v>
      </c>
      <c r="F1136" s="201"/>
      <c r="G1136" s="56" t="s">
        <v>224</v>
      </c>
      <c r="H1136" s="59">
        <v>0.2</v>
      </c>
      <c r="I1136" s="58">
        <v>227.32</v>
      </c>
      <c r="J1136" s="58">
        <v>45.46</v>
      </c>
    </row>
    <row r="1137" spans="1:10" ht="39" customHeight="1">
      <c r="A1137" s="78" t="s">
        <v>264</v>
      </c>
      <c r="B1137" s="57" t="s">
        <v>1513</v>
      </c>
      <c r="C1137" s="78" t="s">
        <v>23</v>
      </c>
      <c r="D1137" s="78" t="s">
        <v>1514</v>
      </c>
      <c r="E1137" s="201" t="s">
        <v>383</v>
      </c>
      <c r="F1137" s="201"/>
      <c r="G1137" s="56" t="s">
        <v>224</v>
      </c>
      <c r="H1137" s="59">
        <v>0.05</v>
      </c>
      <c r="I1137" s="58">
        <v>98.55</v>
      </c>
      <c r="J1137" s="58">
        <v>4.92</v>
      </c>
    </row>
    <row r="1138" spans="1:10" ht="24" customHeight="1">
      <c r="A1138" s="78" t="s">
        <v>264</v>
      </c>
      <c r="B1138" s="57" t="s">
        <v>270</v>
      </c>
      <c r="C1138" s="78" t="s">
        <v>23</v>
      </c>
      <c r="D1138" s="78" t="s">
        <v>271</v>
      </c>
      <c r="E1138" s="201" t="s">
        <v>269</v>
      </c>
      <c r="F1138" s="201"/>
      <c r="G1138" s="56" t="s">
        <v>224</v>
      </c>
      <c r="H1138" s="59">
        <v>2.3628879037365431</v>
      </c>
      <c r="I1138" s="58">
        <v>15.79</v>
      </c>
      <c r="J1138" s="58">
        <v>37.31</v>
      </c>
    </row>
    <row r="1139" spans="1:10" ht="24" customHeight="1">
      <c r="A1139" s="78" t="s">
        <v>264</v>
      </c>
      <c r="B1139" s="57" t="s">
        <v>300</v>
      </c>
      <c r="C1139" s="78" t="s">
        <v>23</v>
      </c>
      <c r="D1139" s="78" t="s">
        <v>301</v>
      </c>
      <c r="E1139" s="201" t="s">
        <v>269</v>
      </c>
      <c r="F1139" s="201"/>
      <c r="G1139" s="56" t="s">
        <v>224</v>
      </c>
      <c r="H1139" s="59">
        <v>1</v>
      </c>
      <c r="I1139" s="58">
        <v>22.52</v>
      </c>
      <c r="J1139" s="58">
        <v>22.52</v>
      </c>
    </row>
    <row r="1140" spans="1:10" ht="26.1" customHeight="1">
      <c r="A1140" s="78" t="s">
        <v>264</v>
      </c>
      <c r="B1140" s="57" t="s">
        <v>1652</v>
      </c>
      <c r="C1140" s="78" t="s">
        <v>23</v>
      </c>
      <c r="D1140" s="78" t="s">
        <v>1653</v>
      </c>
      <c r="E1140" s="201" t="s">
        <v>274</v>
      </c>
      <c r="F1140" s="201"/>
      <c r="G1140" s="56" t="s">
        <v>27</v>
      </c>
      <c r="H1140" s="59">
        <v>1</v>
      </c>
      <c r="I1140" s="58">
        <v>783.6</v>
      </c>
      <c r="J1140" s="58">
        <v>783.6</v>
      </c>
    </row>
    <row r="1141" spans="1:10" ht="24" customHeight="1">
      <c r="A1141" s="78" t="s">
        <v>264</v>
      </c>
      <c r="B1141" s="57" t="s">
        <v>1590</v>
      </c>
      <c r="C1141" s="78" t="s">
        <v>23</v>
      </c>
      <c r="D1141" s="78" t="s">
        <v>1591</v>
      </c>
      <c r="E1141" s="201" t="s">
        <v>274</v>
      </c>
      <c r="F1141" s="201"/>
      <c r="G1141" s="56" t="s">
        <v>40</v>
      </c>
      <c r="H1141" s="59">
        <v>0.16667000000000001</v>
      </c>
      <c r="I1141" s="58">
        <v>520</v>
      </c>
      <c r="J1141" s="58">
        <v>86.66</v>
      </c>
    </row>
    <row r="1142" spans="1:10">
      <c r="A1142" s="79"/>
      <c r="B1142" s="79"/>
      <c r="C1142" s="79"/>
      <c r="D1142" s="79"/>
      <c r="E1142" s="79"/>
      <c r="F1142" s="61"/>
      <c r="G1142" s="79"/>
      <c r="H1142" s="204"/>
      <c r="I1142" s="204"/>
      <c r="J1142" s="61"/>
    </row>
    <row r="1143" spans="1:10" ht="30" customHeight="1" thickBot="1">
      <c r="A1143" s="66"/>
      <c r="B1143" s="66"/>
      <c r="C1143" s="66"/>
      <c r="D1143" s="66"/>
      <c r="E1143" s="66"/>
      <c r="F1143" s="66"/>
      <c r="G1143" s="66"/>
      <c r="H1143" s="60"/>
      <c r="I1143" s="66"/>
      <c r="J1143" s="85"/>
    </row>
    <row r="1144" spans="1:10" ht="0.95" customHeight="1" thickTop="1">
      <c r="A1144" s="51"/>
      <c r="B1144" s="51"/>
      <c r="C1144" s="51"/>
      <c r="D1144" s="51"/>
      <c r="E1144" s="51"/>
      <c r="F1144" s="51"/>
      <c r="G1144" s="51"/>
      <c r="H1144" s="51"/>
      <c r="I1144" s="51"/>
      <c r="J1144" s="51">
        <v>0</v>
      </c>
    </row>
    <row r="1145" spans="1:10" ht="18" customHeight="1">
      <c r="A1145" s="76" t="s">
        <v>913</v>
      </c>
      <c r="B1145" s="80" t="s">
        <v>6</v>
      </c>
      <c r="C1145" s="76" t="s">
        <v>7</v>
      </c>
      <c r="D1145" s="76" t="s">
        <v>8</v>
      </c>
      <c r="E1145" s="203" t="s">
        <v>262</v>
      </c>
      <c r="F1145" s="203"/>
      <c r="G1145" s="81" t="s">
        <v>9</v>
      </c>
      <c r="H1145" s="80" t="s">
        <v>10</v>
      </c>
      <c r="I1145" s="80" t="s">
        <v>11</v>
      </c>
      <c r="J1145" s="80" t="s">
        <v>13</v>
      </c>
    </row>
    <row r="1146" spans="1:10" ht="24" customHeight="1">
      <c r="A1146" s="77" t="s">
        <v>263</v>
      </c>
      <c r="B1146" s="48" t="s">
        <v>914</v>
      </c>
      <c r="C1146" s="77" t="s">
        <v>23</v>
      </c>
      <c r="D1146" s="77" t="s">
        <v>915</v>
      </c>
      <c r="E1146" s="200" t="s">
        <v>1645</v>
      </c>
      <c r="F1146" s="200"/>
      <c r="G1146" s="47" t="s">
        <v>27</v>
      </c>
      <c r="H1146" s="50">
        <v>1</v>
      </c>
      <c r="I1146" s="49">
        <v>1466.8</v>
      </c>
      <c r="J1146" s="49">
        <v>1466.8</v>
      </c>
    </row>
    <row r="1147" spans="1:10" ht="24" customHeight="1">
      <c r="A1147" s="82" t="s">
        <v>291</v>
      </c>
      <c r="B1147" s="53" t="s">
        <v>429</v>
      </c>
      <c r="C1147" s="82" t="s">
        <v>23</v>
      </c>
      <c r="D1147" s="82" t="s">
        <v>430</v>
      </c>
      <c r="E1147" s="206" t="s">
        <v>431</v>
      </c>
      <c r="F1147" s="206"/>
      <c r="G1147" s="52" t="s">
        <v>114</v>
      </c>
      <c r="H1147" s="55">
        <v>0.01</v>
      </c>
      <c r="I1147" s="54">
        <v>583.75</v>
      </c>
      <c r="J1147" s="54">
        <v>5.83</v>
      </c>
    </row>
    <row r="1148" spans="1:10" ht="24" customHeight="1">
      <c r="A1148" s="82" t="s">
        <v>291</v>
      </c>
      <c r="B1148" s="53" t="s">
        <v>1616</v>
      </c>
      <c r="C1148" s="82" t="s">
        <v>23</v>
      </c>
      <c r="D1148" s="82" t="s">
        <v>1617</v>
      </c>
      <c r="E1148" s="206" t="s">
        <v>505</v>
      </c>
      <c r="F1148" s="206"/>
      <c r="G1148" s="52" t="s">
        <v>20</v>
      </c>
      <c r="H1148" s="55">
        <v>2.7</v>
      </c>
      <c r="I1148" s="54">
        <v>5.21</v>
      </c>
      <c r="J1148" s="54">
        <v>14.06</v>
      </c>
    </row>
    <row r="1149" spans="1:10" ht="39" customHeight="1">
      <c r="A1149" s="78" t="s">
        <v>264</v>
      </c>
      <c r="B1149" s="57" t="s">
        <v>1513</v>
      </c>
      <c r="C1149" s="78" t="s">
        <v>23</v>
      </c>
      <c r="D1149" s="78" t="s">
        <v>1514</v>
      </c>
      <c r="E1149" s="201" t="s">
        <v>383</v>
      </c>
      <c r="F1149" s="201"/>
      <c r="G1149" s="56" t="s">
        <v>224</v>
      </c>
      <c r="H1149" s="59">
        <v>6.6669999999999993E-2</v>
      </c>
      <c r="I1149" s="58">
        <v>98.55</v>
      </c>
      <c r="J1149" s="58">
        <v>6.57</v>
      </c>
    </row>
    <row r="1150" spans="1:10" ht="39" customHeight="1">
      <c r="A1150" s="78" t="s">
        <v>264</v>
      </c>
      <c r="B1150" s="57" t="s">
        <v>236</v>
      </c>
      <c r="C1150" s="78" t="s">
        <v>23</v>
      </c>
      <c r="D1150" s="78" t="s">
        <v>1512</v>
      </c>
      <c r="E1150" s="201" t="s">
        <v>383</v>
      </c>
      <c r="F1150" s="201"/>
      <c r="G1150" s="56" t="s">
        <v>224</v>
      </c>
      <c r="H1150" s="59">
        <v>0.26667000000000002</v>
      </c>
      <c r="I1150" s="58">
        <v>227.32</v>
      </c>
      <c r="J1150" s="58">
        <v>60.61</v>
      </c>
    </row>
    <row r="1151" spans="1:10" ht="24" customHeight="1">
      <c r="A1151" s="78" t="s">
        <v>264</v>
      </c>
      <c r="B1151" s="57" t="s">
        <v>300</v>
      </c>
      <c r="C1151" s="78" t="s">
        <v>23</v>
      </c>
      <c r="D1151" s="78" t="s">
        <v>301</v>
      </c>
      <c r="E1151" s="201" t="s">
        <v>269</v>
      </c>
      <c r="F1151" s="201"/>
      <c r="G1151" s="56" t="s">
        <v>224</v>
      </c>
      <c r="H1151" s="59">
        <v>1.8</v>
      </c>
      <c r="I1151" s="58">
        <v>22.52</v>
      </c>
      <c r="J1151" s="58">
        <v>40.53</v>
      </c>
    </row>
    <row r="1152" spans="1:10" ht="24" customHeight="1">
      <c r="A1152" s="78" t="s">
        <v>264</v>
      </c>
      <c r="B1152" s="57" t="s">
        <v>270</v>
      </c>
      <c r="C1152" s="78" t="s">
        <v>23</v>
      </c>
      <c r="D1152" s="78" t="s">
        <v>271</v>
      </c>
      <c r="E1152" s="201" t="s">
        <v>269</v>
      </c>
      <c r="F1152" s="201"/>
      <c r="G1152" s="56" t="s">
        <v>224</v>
      </c>
      <c r="H1152" s="59">
        <v>2.1298290056998286</v>
      </c>
      <c r="I1152" s="58">
        <v>15.79</v>
      </c>
      <c r="J1152" s="58">
        <v>33.630000000000003</v>
      </c>
    </row>
    <row r="1153" spans="1:10" ht="26.1" customHeight="1">
      <c r="A1153" s="78" t="s">
        <v>264</v>
      </c>
      <c r="B1153" s="57" t="s">
        <v>1654</v>
      </c>
      <c r="C1153" s="78" t="s">
        <v>23</v>
      </c>
      <c r="D1153" s="78" t="s">
        <v>1655</v>
      </c>
      <c r="E1153" s="201" t="s">
        <v>274</v>
      </c>
      <c r="F1153" s="201"/>
      <c r="G1153" s="56" t="s">
        <v>27</v>
      </c>
      <c r="H1153" s="59">
        <v>1</v>
      </c>
      <c r="I1153" s="58">
        <v>1190.02</v>
      </c>
      <c r="J1153" s="58">
        <v>1190.02</v>
      </c>
    </row>
    <row r="1154" spans="1:10" ht="24" customHeight="1">
      <c r="A1154" s="78" t="s">
        <v>264</v>
      </c>
      <c r="B1154" s="57" t="s">
        <v>1590</v>
      </c>
      <c r="C1154" s="78" t="s">
        <v>23</v>
      </c>
      <c r="D1154" s="78" t="s">
        <v>1591</v>
      </c>
      <c r="E1154" s="201" t="s">
        <v>274</v>
      </c>
      <c r="F1154" s="201"/>
      <c r="G1154" s="56" t="s">
        <v>40</v>
      </c>
      <c r="H1154" s="59">
        <v>0.22222</v>
      </c>
      <c r="I1154" s="58">
        <v>520</v>
      </c>
      <c r="J1154" s="58">
        <v>115.55</v>
      </c>
    </row>
    <row r="1155" spans="1:10">
      <c r="A1155" s="79"/>
      <c r="B1155" s="79"/>
      <c r="C1155" s="79"/>
      <c r="D1155" s="79"/>
      <c r="E1155" s="79"/>
      <c r="F1155" s="61"/>
      <c r="G1155" s="79"/>
      <c r="H1155" s="204"/>
      <c r="I1155" s="204"/>
      <c r="J1155" s="61"/>
    </row>
    <row r="1156" spans="1:10" ht="30" customHeight="1" thickBot="1">
      <c r="A1156" s="66"/>
      <c r="B1156" s="66"/>
      <c r="C1156" s="66"/>
      <c r="D1156" s="66"/>
      <c r="E1156" s="66"/>
      <c r="F1156" s="66"/>
      <c r="G1156" s="66"/>
      <c r="H1156" s="60"/>
      <c r="I1156" s="66"/>
      <c r="J1156" s="85"/>
    </row>
    <row r="1157" spans="1:10" ht="0.95" customHeight="1" thickTop="1">
      <c r="A1157" s="51"/>
      <c r="B1157" s="51"/>
      <c r="C1157" s="51"/>
      <c r="D1157" s="51"/>
      <c r="E1157" s="51"/>
      <c r="F1157" s="51"/>
      <c r="G1157" s="51"/>
      <c r="H1157" s="51"/>
      <c r="I1157" s="51"/>
      <c r="J1157" s="51">
        <v>0</v>
      </c>
    </row>
    <row r="1158" spans="1:10" ht="18" customHeight="1">
      <c r="A1158" s="76" t="s">
        <v>916</v>
      </c>
      <c r="B1158" s="80" t="s">
        <v>6</v>
      </c>
      <c r="C1158" s="76" t="s">
        <v>7</v>
      </c>
      <c r="D1158" s="76" t="s">
        <v>8</v>
      </c>
      <c r="E1158" s="203" t="s">
        <v>262</v>
      </c>
      <c r="F1158" s="203"/>
      <c r="G1158" s="81" t="s">
        <v>9</v>
      </c>
      <c r="H1158" s="80" t="s">
        <v>10</v>
      </c>
      <c r="I1158" s="80" t="s">
        <v>11</v>
      </c>
      <c r="J1158" s="80" t="s">
        <v>13</v>
      </c>
    </row>
    <row r="1159" spans="1:10" ht="24" customHeight="1">
      <c r="A1159" s="77" t="s">
        <v>263</v>
      </c>
      <c r="B1159" s="48" t="s">
        <v>917</v>
      </c>
      <c r="C1159" s="77" t="s">
        <v>23</v>
      </c>
      <c r="D1159" s="77" t="s">
        <v>918</v>
      </c>
      <c r="E1159" s="200" t="s">
        <v>1656</v>
      </c>
      <c r="F1159" s="200"/>
      <c r="G1159" s="47" t="s">
        <v>114</v>
      </c>
      <c r="H1159" s="50">
        <v>1</v>
      </c>
      <c r="I1159" s="49">
        <v>577.6</v>
      </c>
      <c r="J1159" s="49">
        <v>577.6</v>
      </c>
    </row>
    <row r="1160" spans="1:10" ht="24" customHeight="1">
      <c r="A1160" s="78" t="s">
        <v>264</v>
      </c>
      <c r="B1160" s="57" t="s">
        <v>1657</v>
      </c>
      <c r="C1160" s="78" t="s">
        <v>23</v>
      </c>
      <c r="D1160" s="78" t="s">
        <v>1658</v>
      </c>
      <c r="E1160" s="201" t="s">
        <v>383</v>
      </c>
      <c r="F1160" s="201"/>
      <c r="G1160" s="56" t="s">
        <v>224</v>
      </c>
      <c r="H1160" s="59">
        <v>1</v>
      </c>
      <c r="I1160" s="58">
        <v>3.03</v>
      </c>
      <c r="J1160" s="58">
        <v>3.03</v>
      </c>
    </row>
    <row r="1161" spans="1:10" ht="24" customHeight="1">
      <c r="A1161" s="78" t="s">
        <v>264</v>
      </c>
      <c r="B1161" s="57" t="s">
        <v>270</v>
      </c>
      <c r="C1161" s="78" t="s">
        <v>23</v>
      </c>
      <c r="D1161" s="78" t="s">
        <v>271</v>
      </c>
      <c r="E1161" s="201" t="s">
        <v>269</v>
      </c>
      <c r="F1161" s="201"/>
      <c r="G1161" s="56" t="s">
        <v>224</v>
      </c>
      <c r="H1161" s="59">
        <v>9.5148828372387637</v>
      </c>
      <c r="I1161" s="58">
        <v>15.79</v>
      </c>
      <c r="J1161" s="58">
        <v>150.24</v>
      </c>
    </row>
    <row r="1162" spans="1:10" ht="24" customHeight="1">
      <c r="A1162" s="78" t="s">
        <v>264</v>
      </c>
      <c r="B1162" s="57" t="s">
        <v>300</v>
      </c>
      <c r="C1162" s="78" t="s">
        <v>23</v>
      </c>
      <c r="D1162" s="78" t="s">
        <v>301</v>
      </c>
      <c r="E1162" s="201" t="s">
        <v>269</v>
      </c>
      <c r="F1162" s="201"/>
      <c r="G1162" s="56" t="s">
        <v>224</v>
      </c>
      <c r="H1162" s="59">
        <v>2</v>
      </c>
      <c r="I1162" s="58">
        <v>22.52</v>
      </c>
      <c r="J1162" s="58">
        <v>45.04</v>
      </c>
    </row>
    <row r="1163" spans="1:10" ht="24" customHeight="1">
      <c r="A1163" s="78" t="s">
        <v>264</v>
      </c>
      <c r="B1163" s="57" t="s">
        <v>507</v>
      </c>
      <c r="C1163" s="78" t="s">
        <v>23</v>
      </c>
      <c r="D1163" s="78" t="s">
        <v>508</v>
      </c>
      <c r="E1163" s="201" t="s">
        <v>274</v>
      </c>
      <c r="F1163" s="201"/>
      <c r="G1163" s="56" t="s">
        <v>203</v>
      </c>
      <c r="H1163" s="59">
        <v>208</v>
      </c>
      <c r="I1163" s="58">
        <v>0.68</v>
      </c>
      <c r="J1163" s="58">
        <v>141.44</v>
      </c>
    </row>
    <row r="1164" spans="1:10" ht="24" customHeight="1">
      <c r="A1164" s="78" t="s">
        <v>264</v>
      </c>
      <c r="B1164" s="57" t="s">
        <v>509</v>
      </c>
      <c r="C1164" s="78" t="s">
        <v>23</v>
      </c>
      <c r="D1164" s="78" t="s">
        <v>510</v>
      </c>
      <c r="E1164" s="201" t="s">
        <v>274</v>
      </c>
      <c r="F1164" s="201"/>
      <c r="G1164" s="56" t="s">
        <v>114</v>
      </c>
      <c r="H1164" s="59">
        <v>0.56399999999999995</v>
      </c>
      <c r="I1164" s="58">
        <v>171.41</v>
      </c>
      <c r="J1164" s="58">
        <v>96.67</v>
      </c>
    </row>
    <row r="1165" spans="1:10" ht="24" customHeight="1">
      <c r="A1165" s="78" t="s">
        <v>264</v>
      </c>
      <c r="B1165" s="57" t="s">
        <v>483</v>
      </c>
      <c r="C1165" s="78" t="s">
        <v>23</v>
      </c>
      <c r="D1165" s="78" t="s">
        <v>484</v>
      </c>
      <c r="E1165" s="201" t="s">
        <v>274</v>
      </c>
      <c r="F1165" s="201"/>
      <c r="G1165" s="56" t="s">
        <v>114</v>
      </c>
      <c r="H1165" s="59">
        <v>0.88200000000000001</v>
      </c>
      <c r="I1165" s="58">
        <v>160.07</v>
      </c>
      <c r="J1165" s="58">
        <v>141.18</v>
      </c>
    </row>
    <row r="1166" spans="1:10">
      <c r="A1166" s="79"/>
      <c r="B1166" s="79"/>
      <c r="C1166" s="79"/>
      <c r="D1166" s="79"/>
      <c r="E1166" s="79"/>
      <c r="F1166" s="61"/>
      <c r="G1166" s="79"/>
      <c r="H1166" s="204"/>
      <c r="I1166" s="204"/>
      <c r="J1166" s="61"/>
    </row>
    <row r="1167" spans="1:10" ht="30" customHeight="1" thickBot="1">
      <c r="A1167" s="66"/>
      <c r="B1167" s="66"/>
      <c r="C1167" s="66"/>
      <c r="D1167" s="66"/>
      <c r="E1167" s="66"/>
      <c r="F1167" s="66"/>
      <c r="G1167" s="66"/>
      <c r="H1167" s="60"/>
      <c r="I1167" s="66"/>
      <c r="J1167" s="85"/>
    </row>
    <row r="1168" spans="1:10" ht="0.95" customHeight="1" thickTop="1">
      <c r="A1168" s="51"/>
      <c r="B1168" s="51"/>
      <c r="C1168" s="51"/>
      <c r="D1168" s="51"/>
      <c r="E1168" s="51"/>
      <c r="F1168" s="51"/>
      <c r="G1168" s="51"/>
      <c r="H1168" s="51"/>
      <c r="I1168" s="51"/>
      <c r="J1168" s="51">
        <v>0</v>
      </c>
    </row>
    <row r="1169" spans="1:10" ht="18" customHeight="1">
      <c r="A1169" s="76" t="s">
        <v>919</v>
      </c>
      <c r="B1169" s="80" t="s">
        <v>6</v>
      </c>
      <c r="C1169" s="76" t="s">
        <v>7</v>
      </c>
      <c r="D1169" s="76" t="s">
        <v>8</v>
      </c>
      <c r="E1169" s="203" t="s">
        <v>262</v>
      </c>
      <c r="F1169" s="203"/>
      <c r="G1169" s="81" t="s">
        <v>9</v>
      </c>
      <c r="H1169" s="80" t="s">
        <v>10</v>
      </c>
      <c r="I1169" s="80" t="s">
        <v>11</v>
      </c>
      <c r="J1169" s="80" t="s">
        <v>13</v>
      </c>
    </row>
    <row r="1170" spans="1:10" ht="24" customHeight="1">
      <c r="A1170" s="77" t="s">
        <v>263</v>
      </c>
      <c r="B1170" s="48" t="s">
        <v>920</v>
      </c>
      <c r="C1170" s="77" t="s">
        <v>23</v>
      </c>
      <c r="D1170" s="77" t="s">
        <v>921</v>
      </c>
      <c r="E1170" s="200" t="s">
        <v>1659</v>
      </c>
      <c r="F1170" s="200"/>
      <c r="G1170" s="47" t="s">
        <v>20</v>
      </c>
      <c r="H1170" s="50">
        <v>1</v>
      </c>
      <c r="I1170" s="49">
        <v>25.74</v>
      </c>
      <c r="J1170" s="49">
        <v>25.74</v>
      </c>
    </row>
    <row r="1171" spans="1:10" ht="24" customHeight="1">
      <c r="A1171" s="78" t="s">
        <v>264</v>
      </c>
      <c r="B1171" s="57" t="s">
        <v>267</v>
      </c>
      <c r="C1171" s="78" t="s">
        <v>23</v>
      </c>
      <c r="D1171" s="78" t="s">
        <v>268</v>
      </c>
      <c r="E1171" s="201" t="s">
        <v>269</v>
      </c>
      <c r="F1171" s="201"/>
      <c r="G1171" s="56" t="s">
        <v>224</v>
      </c>
      <c r="H1171" s="59">
        <v>0.5</v>
      </c>
      <c r="I1171" s="58">
        <v>22.52</v>
      </c>
      <c r="J1171" s="58">
        <v>11.26</v>
      </c>
    </row>
    <row r="1172" spans="1:10" ht="24" customHeight="1">
      <c r="A1172" s="78" t="s">
        <v>264</v>
      </c>
      <c r="B1172" s="57" t="s">
        <v>270</v>
      </c>
      <c r="C1172" s="78" t="s">
        <v>23</v>
      </c>
      <c r="D1172" s="78" t="s">
        <v>271</v>
      </c>
      <c r="E1172" s="201" t="s">
        <v>269</v>
      </c>
      <c r="F1172" s="201"/>
      <c r="G1172" s="56" t="s">
        <v>224</v>
      </c>
      <c r="H1172" s="59">
        <v>0.3818872704243193</v>
      </c>
      <c r="I1172" s="58">
        <v>15.79</v>
      </c>
      <c r="J1172" s="58">
        <v>6.03</v>
      </c>
    </row>
    <row r="1173" spans="1:10" ht="24" customHeight="1">
      <c r="A1173" s="78" t="s">
        <v>264</v>
      </c>
      <c r="B1173" s="57" t="s">
        <v>1552</v>
      </c>
      <c r="C1173" s="78" t="s">
        <v>23</v>
      </c>
      <c r="D1173" s="78" t="s">
        <v>1553</v>
      </c>
      <c r="E1173" s="201" t="s">
        <v>274</v>
      </c>
      <c r="F1173" s="201"/>
      <c r="G1173" s="56" t="s">
        <v>20</v>
      </c>
      <c r="H1173" s="59">
        <v>0.22</v>
      </c>
      <c r="I1173" s="58">
        <v>20.95</v>
      </c>
      <c r="J1173" s="58">
        <v>4.5999999999999996</v>
      </c>
    </row>
    <row r="1174" spans="1:10" ht="24" customHeight="1">
      <c r="A1174" s="78" t="s">
        <v>264</v>
      </c>
      <c r="B1174" s="57" t="s">
        <v>272</v>
      </c>
      <c r="C1174" s="78" t="s">
        <v>23</v>
      </c>
      <c r="D1174" s="78" t="s">
        <v>273</v>
      </c>
      <c r="E1174" s="201" t="s">
        <v>274</v>
      </c>
      <c r="F1174" s="201"/>
      <c r="G1174" s="56" t="s">
        <v>27</v>
      </c>
      <c r="H1174" s="59">
        <v>0.84</v>
      </c>
      <c r="I1174" s="58">
        <v>2.78</v>
      </c>
      <c r="J1174" s="58">
        <v>2.33</v>
      </c>
    </row>
    <row r="1175" spans="1:10" ht="26.1" customHeight="1">
      <c r="A1175" s="78" t="s">
        <v>264</v>
      </c>
      <c r="B1175" s="57" t="s">
        <v>281</v>
      </c>
      <c r="C1175" s="78" t="s">
        <v>23</v>
      </c>
      <c r="D1175" s="78" t="s">
        <v>282</v>
      </c>
      <c r="E1175" s="201" t="s">
        <v>274</v>
      </c>
      <c r="F1175" s="201"/>
      <c r="G1175" s="56" t="s">
        <v>203</v>
      </c>
      <c r="H1175" s="59">
        <v>0.1</v>
      </c>
      <c r="I1175" s="58">
        <v>15.22</v>
      </c>
      <c r="J1175" s="58">
        <v>1.52</v>
      </c>
    </row>
    <row r="1176" spans="1:10">
      <c r="A1176" s="79"/>
      <c r="B1176" s="79"/>
      <c r="C1176" s="79"/>
      <c r="D1176" s="79"/>
      <c r="E1176" s="79"/>
      <c r="F1176" s="61"/>
      <c r="G1176" s="79"/>
      <c r="H1176" s="204"/>
      <c r="I1176" s="204"/>
      <c r="J1176" s="61"/>
    </row>
    <row r="1177" spans="1:10" ht="30" customHeight="1" thickBot="1">
      <c r="A1177" s="66"/>
      <c r="B1177" s="66"/>
      <c r="C1177" s="66"/>
      <c r="D1177" s="66"/>
      <c r="E1177" s="66"/>
      <c r="F1177" s="66"/>
      <c r="G1177" s="66"/>
      <c r="H1177" s="60"/>
      <c r="I1177" s="66"/>
      <c r="J1177" s="85"/>
    </row>
    <row r="1178" spans="1:10" ht="0.95" customHeight="1" thickTop="1">
      <c r="A1178" s="51"/>
      <c r="B1178" s="51"/>
      <c r="C1178" s="51"/>
      <c r="D1178" s="51"/>
      <c r="E1178" s="51"/>
      <c r="F1178" s="51"/>
      <c r="G1178" s="51"/>
      <c r="H1178" s="51"/>
      <c r="I1178" s="51"/>
      <c r="J1178" s="51">
        <v>0</v>
      </c>
    </row>
    <row r="1179" spans="1:10" ht="18" customHeight="1">
      <c r="A1179" s="76" t="s">
        <v>922</v>
      </c>
      <c r="B1179" s="80" t="s">
        <v>6</v>
      </c>
      <c r="C1179" s="76" t="s">
        <v>7</v>
      </c>
      <c r="D1179" s="76" t="s">
        <v>8</v>
      </c>
      <c r="E1179" s="203" t="s">
        <v>262</v>
      </c>
      <c r="F1179" s="203"/>
      <c r="G1179" s="81" t="s">
        <v>9</v>
      </c>
      <c r="H1179" s="80" t="s">
        <v>10</v>
      </c>
      <c r="I1179" s="80" t="s">
        <v>11</v>
      </c>
      <c r="J1179" s="80" t="s">
        <v>13</v>
      </c>
    </row>
    <row r="1180" spans="1:10" ht="24" customHeight="1">
      <c r="A1180" s="77" t="s">
        <v>263</v>
      </c>
      <c r="B1180" s="48" t="s">
        <v>923</v>
      </c>
      <c r="C1180" s="77" t="s">
        <v>23</v>
      </c>
      <c r="D1180" s="77" t="s">
        <v>924</v>
      </c>
      <c r="E1180" s="200" t="s">
        <v>1660</v>
      </c>
      <c r="F1180" s="200"/>
      <c r="G1180" s="47" t="s">
        <v>40</v>
      </c>
      <c r="H1180" s="50">
        <v>1</v>
      </c>
      <c r="I1180" s="49">
        <v>1263.5800000000002</v>
      </c>
      <c r="J1180" s="49">
        <v>1263.58</v>
      </c>
    </row>
    <row r="1181" spans="1:10" ht="26.1" customHeight="1">
      <c r="A1181" s="82" t="s">
        <v>291</v>
      </c>
      <c r="B1181" s="53" t="s">
        <v>206</v>
      </c>
      <c r="C1181" s="82" t="s">
        <v>23</v>
      </c>
      <c r="D1181" s="82" t="s">
        <v>490</v>
      </c>
      <c r="E1181" s="206" t="s">
        <v>491</v>
      </c>
      <c r="F1181" s="206"/>
      <c r="G1181" s="52" t="s">
        <v>114</v>
      </c>
      <c r="H1181" s="55">
        <v>1.1499999999999999</v>
      </c>
      <c r="I1181" s="54">
        <v>671.33</v>
      </c>
      <c r="J1181" s="54">
        <v>772.02</v>
      </c>
    </row>
    <row r="1182" spans="1:10" ht="24" customHeight="1">
      <c r="A1182" s="82" t="s">
        <v>291</v>
      </c>
      <c r="B1182" s="53" t="s">
        <v>503</v>
      </c>
      <c r="C1182" s="82" t="s">
        <v>23</v>
      </c>
      <c r="D1182" s="82" t="s">
        <v>504</v>
      </c>
      <c r="E1182" s="206" t="s">
        <v>505</v>
      </c>
      <c r="F1182" s="206"/>
      <c r="G1182" s="52" t="s">
        <v>114</v>
      </c>
      <c r="H1182" s="55">
        <v>0.34</v>
      </c>
      <c r="I1182" s="54">
        <v>47.37</v>
      </c>
      <c r="J1182" s="54">
        <v>16.100000000000001</v>
      </c>
    </row>
    <row r="1183" spans="1:10" ht="26.1" customHeight="1">
      <c r="A1183" s="82" t="s">
        <v>291</v>
      </c>
      <c r="B1183" s="53" t="s">
        <v>1661</v>
      </c>
      <c r="C1183" s="82" t="s">
        <v>23</v>
      </c>
      <c r="D1183" s="82" t="s">
        <v>1662</v>
      </c>
      <c r="E1183" s="206" t="s">
        <v>294</v>
      </c>
      <c r="F1183" s="206"/>
      <c r="G1183" s="52" t="s">
        <v>20</v>
      </c>
      <c r="H1183" s="55">
        <v>5.8</v>
      </c>
      <c r="I1183" s="54">
        <v>76.73</v>
      </c>
      <c r="J1183" s="54">
        <v>445.03</v>
      </c>
    </row>
    <row r="1184" spans="1:10" ht="24" customHeight="1">
      <c r="A1184" s="82" t="s">
        <v>291</v>
      </c>
      <c r="B1184" s="53" t="s">
        <v>1616</v>
      </c>
      <c r="C1184" s="82" t="s">
        <v>23</v>
      </c>
      <c r="D1184" s="82" t="s">
        <v>1617</v>
      </c>
      <c r="E1184" s="206" t="s">
        <v>505</v>
      </c>
      <c r="F1184" s="206"/>
      <c r="G1184" s="52" t="s">
        <v>20</v>
      </c>
      <c r="H1184" s="55">
        <v>2.81</v>
      </c>
      <c r="I1184" s="54">
        <v>5.21</v>
      </c>
      <c r="J1184" s="54">
        <v>14.64</v>
      </c>
    </row>
    <row r="1185" spans="1:10" ht="24" customHeight="1">
      <c r="A1185" s="78" t="s">
        <v>264</v>
      </c>
      <c r="B1185" s="57" t="s">
        <v>270</v>
      </c>
      <c r="C1185" s="78" t="s">
        <v>23</v>
      </c>
      <c r="D1185" s="78" t="s">
        <v>271</v>
      </c>
      <c r="E1185" s="201" t="s">
        <v>269</v>
      </c>
      <c r="F1185" s="201"/>
      <c r="G1185" s="56" t="s">
        <v>224</v>
      </c>
      <c r="H1185" s="59">
        <v>1</v>
      </c>
      <c r="I1185" s="58">
        <v>15.79</v>
      </c>
      <c r="J1185" s="58">
        <v>15.79</v>
      </c>
    </row>
    <row r="1186" spans="1:10">
      <c r="A1186" s="79"/>
      <c r="B1186" s="79"/>
      <c r="C1186" s="79"/>
      <c r="D1186" s="79"/>
      <c r="E1186" s="79"/>
      <c r="F1186" s="61"/>
      <c r="G1186" s="79"/>
      <c r="H1186" s="204"/>
      <c r="I1186" s="204"/>
      <c r="J1186" s="61"/>
    </row>
    <row r="1187" spans="1:10" ht="30" customHeight="1" thickBot="1">
      <c r="A1187" s="66"/>
      <c r="B1187" s="66"/>
      <c r="C1187" s="66"/>
      <c r="D1187" s="66"/>
      <c r="E1187" s="66"/>
      <c r="F1187" s="66"/>
      <c r="G1187" s="66"/>
      <c r="H1187" s="60"/>
      <c r="I1187" s="66"/>
      <c r="J1187" s="85"/>
    </row>
    <row r="1188" spans="1:10" ht="0.95" customHeight="1" thickTop="1">
      <c r="A1188" s="51"/>
      <c r="B1188" s="51"/>
      <c r="C1188" s="51"/>
      <c r="D1188" s="51"/>
      <c r="E1188" s="51"/>
      <c r="F1188" s="51"/>
      <c r="G1188" s="51"/>
      <c r="H1188" s="51"/>
      <c r="I1188" s="51"/>
      <c r="J1188" s="51">
        <v>0</v>
      </c>
    </row>
    <row r="1189" spans="1:10" ht="18" customHeight="1">
      <c r="A1189" s="76" t="s">
        <v>925</v>
      </c>
      <c r="B1189" s="80" t="s">
        <v>6</v>
      </c>
      <c r="C1189" s="76" t="s">
        <v>7</v>
      </c>
      <c r="D1189" s="76" t="s">
        <v>8</v>
      </c>
      <c r="E1189" s="203" t="s">
        <v>262</v>
      </c>
      <c r="F1189" s="203"/>
      <c r="G1189" s="81" t="s">
        <v>9</v>
      </c>
      <c r="H1189" s="80" t="s">
        <v>10</v>
      </c>
      <c r="I1189" s="80" t="s">
        <v>11</v>
      </c>
      <c r="J1189" s="80" t="s">
        <v>13</v>
      </c>
    </row>
    <row r="1190" spans="1:10" ht="24" customHeight="1">
      <c r="A1190" s="77" t="s">
        <v>263</v>
      </c>
      <c r="B1190" s="48" t="s">
        <v>926</v>
      </c>
      <c r="C1190" s="77" t="s">
        <v>23</v>
      </c>
      <c r="D1190" s="77" t="s">
        <v>927</v>
      </c>
      <c r="E1190" s="200" t="s">
        <v>1660</v>
      </c>
      <c r="F1190" s="200"/>
      <c r="G1190" s="47" t="s">
        <v>40</v>
      </c>
      <c r="H1190" s="50">
        <v>1</v>
      </c>
      <c r="I1190" s="49">
        <v>1501.09</v>
      </c>
      <c r="J1190" s="49">
        <v>1501.09</v>
      </c>
    </row>
    <row r="1191" spans="1:10" ht="26.1" customHeight="1">
      <c r="A1191" s="82" t="s">
        <v>291</v>
      </c>
      <c r="B1191" s="53" t="s">
        <v>1661</v>
      </c>
      <c r="C1191" s="82" t="s">
        <v>23</v>
      </c>
      <c r="D1191" s="82" t="s">
        <v>1662</v>
      </c>
      <c r="E1191" s="206" t="s">
        <v>294</v>
      </c>
      <c r="F1191" s="206"/>
      <c r="G1191" s="52" t="s">
        <v>20</v>
      </c>
      <c r="H1191" s="55">
        <v>7.46</v>
      </c>
      <c r="I1191" s="54">
        <v>76.73</v>
      </c>
      <c r="J1191" s="54">
        <v>572.4</v>
      </c>
    </row>
    <row r="1192" spans="1:10" ht="24" customHeight="1">
      <c r="A1192" s="82" t="s">
        <v>291</v>
      </c>
      <c r="B1192" s="53" t="s">
        <v>1616</v>
      </c>
      <c r="C1192" s="82" t="s">
        <v>23</v>
      </c>
      <c r="D1192" s="82" t="s">
        <v>1617</v>
      </c>
      <c r="E1192" s="206" t="s">
        <v>505</v>
      </c>
      <c r="F1192" s="206"/>
      <c r="G1192" s="52" t="s">
        <v>20</v>
      </c>
      <c r="H1192" s="55">
        <v>3.15</v>
      </c>
      <c r="I1192" s="54">
        <v>5.21</v>
      </c>
      <c r="J1192" s="54">
        <v>16.41</v>
      </c>
    </row>
    <row r="1193" spans="1:10" ht="26.1" customHeight="1">
      <c r="A1193" s="82" t="s">
        <v>291</v>
      </c>
      <c r="B1193" s="53" t="s">
        <v>206</v>
      </c>
      <c r="C1193" s="82" t="s">
        <v>23</v>
      </c>
      <c r="D1193" s="82" t="s">
        <v>490</v>
      </c>
      <c r="E1193" s="206" t="s">
        <v>491</v>
      </c>
      <c r="F1193" s="206"/>
      <c r="G1193" s="52" t="s">
        <v>114</v>
      </c>
      <c r="H1193" s="55">
        <v>1.31</v>
      </c>
      <c r="I1193" s="54">
        <v>671.33</v>
      </c>
      <c r="J1193" s="54">
        <v>879.44</v>
      </c>
    </row>
    <row r="1194" spans="1:10" ht="24" customHeight="1">
      <c r="A1194" s="82" t="s">
        <v>291</v>
      </c>
      <c r="B1194" s="53" t="s">
        <v>503</v>
      </c>
      <c r="C1194" s="82" t="s">
        <v>23</v>
      </c>
      <c r="D1194" s="82" t="s">
        <v>504</v>
      </c>
      <c r="E1194" s="206" t="s">
        <v>505</v>
      </c>
      <c r="F1194" s="206"/>
      <c r="G1194" s="52" t="s">
        <v>114</v>
      </c>
      <c r="H1194" s="55">
        <v>0.36</v>
      </c>
      <c r="I1194" s="54">
        <v>47.37</v>
      </c>
      <c r="J1194" s="54">
        <v>17.05</v>
      </c>
    </row>
    <row r="1195" spans="1:10" ht="24" customHeight="1">
      <c r="A1195" s="78" t="s">
        <v>264</v>
      </c>
      <c r="B1195" s="57" t="s">
        <v>270</v>
      </c>
      <c r="C1195" s="78" t="s">
        <v>23</v>
      </c>
      <c r="D1195" s="78" t="s">
        <v>271</v>
      </c>
      <c r="E1195" s="201" t="s">
        <v>269</v>
      </c>
      <c r="F1195" s="201"/>
      <c r="G1195" s="56" t="s">
        <v>224</v>
      </c>
      <c r="H1195" s="59">
        <v>1</v>
      </c>
      <c r="I1195" s="58">
        <v>15.79</v>
      </c>
      <c r="J1195" s="58">
        <v>15.79</v>
      </c>
    </row>
    <row r="1196" spans="1:10">
      <c r="A1196" s="79"/>
      <c r="B1196" s="79"/>
      <c r="C1196" s="79"/>
      <c r="D1196" s="79"/>
      <c r="E1196" s="79"/>
      <c r="F1196" s="61"/>
      <c r="G1196" s="79"/>
      <c r="H1196" s="204"/>
      <c r="I1196" s="204"/>
      <c r="J1196" s="61"/>
    </row>
    <row r="1197" spans="1:10" ht="30" customHeight="1" thickBot="1">
      <c r="A1197" s="66"/>
      <c r="B1197" s="66"/>
      <c r="C1197" s="66"/>
      <c r="D1197" s="66"/>
      <c r="E1197" s="66"/>
      <c r="F1197" s="66"/>
      <c r="G1197" s="66"/>
      <c r="H1197" s="60"/>
      <c r="I1197" s="66"/>
      <c r="J1197" s="85"/>
    </row>
    <row r="1198" spans="1:10" ht="0.95" customHeight="1" thickTop="1">
      <c r="A1198" s="51"/>
      <c r="B1198" s="51"/>
      <c r="C1198" s="51"/>
      <c r="D1198" s="51"/>
      <c r="E1198" s="51"/>
      <c r="F1198" s="51"/>
      <c r="G1198" s="51"/>
      <c r="H1198" s="51"/>
      <c r="I1198" s="51"/>
      <c r="J1198" s="51">
        <v>0</v>
      </c>
    </row>
    <row r="1199" spans="1:10" ht="18" customHeight="1">
      <c r="A1199" s="76" t="s">
        <v>928</v>
      </c>
      <c r="B1199" s="80" t="s">
        <v>6</v>
      </c>
      <c r="C1199" s="76" t="s">
        <v>7</v>
      </c>
      <c r="D1199" s="76" t="s">
        <v>8</v>
      </c>
      <c r="E1199" s="203" t="s">
        <v>262</v>
      </c>
      <c r="F1199" s="203"/>
      <c r="G1199" s="81" t="s">
        <v>9</v>
      </c>
      <c r="H1199" s="80" t="s">
        <v>10</v>
      </c>
      <c r="I1199" s="80" t="s">
        <v>11</v>
      </c>
      <c r="J1199" s="80" t="s">
        <v>13</v>
      </c>
    </row>
    <row r="1200" spans="1:10" ht="24" customHeight="1">
      <c r="A1200" s="77" t="s">
        <v>263</v>
      </c>
      <c r="B1200" s="48" t="s">
        <v>929</v>
      </c>
      <c r="C1200" s="77" t="s">
        <v>23</v>
      </c>
      <c r="D1200" s="77" t="s">
        <v>930</v>
      </c>
      <c r="E1200" s="200" t="s">
        <v>1660</v>
      </c>
      <c r="F1200" s="200"/>
      <c r="G1200" s="47" t="s">
        <v>40</v>
      </c>
      <c r="H1200" s="50">
        <v>1</v>
      </c>
      <c r="I1200" s="49">
        <v>1760.35</v>
      </c>
      <c r="J1200" s="49">
        <v>1760.35</v>
      </c>
    </row>
    <row r="1201" spans="1:10" ht="26.1" customHeight="1">
      <c r="A1201" s="82" t="s">
        <v>291</v>
      </c>
      <c r="B1201" s="53" t="s">
        <v>1661</v>
      </c>
      <c r="C1201" s="82" t="s">
        <v>23</v>
      </c>
      <c r="D1201" s="82" t="s">
        <v>1662</v>
      </c>
      <c r="E1201" s="206" t="s">
        <v>294</v>
      </c>
      <c r="F1201" s="206"/>
      <c r="G1201" s="52" t="s">
        <v>20</v>
      </c>
      <c r="H1201" s="55">
        <v>9.31</v>
      </c>
      <c r="I1201" s="54">
        <v>76.73</v>
      </c>
      <c r="J1201" s="54">
        <v>714.35</v>
      </c>
    </row>
    <row r="1202" spans="1:10" ht="24" customHeight="1">
      <c r="A1202" s="82" t="s">
        <v>291</v>
      </c>
      <c r="B1202" s="53" t="s">
        <v>1616</v>
      </c>
      <c r="C1202" s="82" t="s">
        <v>23</v>
      </c>
      <c r="D1202" s="82" t="s">
        <v>1617</v>
      </c>
      <c r="E1202" s="206" t="s">
        <v>505</v>
      </c>
      <c r="F1202" s="206"/>
      <c r="G1202" s="52" t="s">
        <v>20</v>
      </c>
      <c r="H1202" s="55">
        <v>3.49</v>
      </c>
      <c r="I1202" s="54">
        <v>5.21</v>
      </c>
      <c r="J1202" s="54">
        <v>18.18</v>
      </c>
    </row>
    <row r="1203" spans="1:10" ht="26.1" customHeight="1">
      <c r="A1203" s="82" t="s">
        <v>291</v>
      </c>
      <c r="B1203" s="53" t="s">
        <v>206</v>
      </c>
      <c r="C1203" s="82" t="s">
        <v>23</v>
      </c>
      <c r="D1203" s="82" t="s">
        <v>490</v>
      </c>
      <c r="E1203" s="206" t="s">
        <v>491</v>
      </c>
      <c r="F1203" s="206"/>
      <c r="G1203" s="52" t="s">
        <v>114</v>
      </c>
      <c r="H1203" s="55">
        <v>1.48</v>
      </c>
      <c r="I1203" s="54">
        <v>671.33</v>
      </c>
      <c r="J1203" s="54">
        <v>993.56</v>
      </c>
    </row>
    <row r="1204" spans="1:10" ht="24" customHeight="1">
      <c r="A1204" s="82" t="s">
        <v>291</v>
      </c>
      <c r="B1204" s="53" t="s">
        <v>503</v>
      </c>
      <c r="C1204" s="82" t="s">
        <v>23</v>
      </c>
      <c r="D1204" s="82" t="s">
        <v>504</v>
      </c>
      <c r="E1204" s="206" t="s">
        <v>505</v>
      </c>
      <c r="F1204" s="206"/>
      <c r="G1204" s="52" t="s">
        <v>114</v>
      </c>
      <c r="H1204" s="55">
        <v>0.39</v>
      </c>
      <c r="I1204" s="54">
        <v>47.37</v>
      </c>
      <c r="J1204" s="54">
        <v>18.47</v>
      </c>
    </row>
    <row r="1205" spans="1:10" ht="24" customHeight="1">
      <c r="A1205" s="78" t="s">
        <v>264</v>
      </c>
      <c r="B1205" s="57" t="s">
        <v>270</v>
      </c>
      <c r="C1205" s="78" t="s">
        <v>23</v>
      </c>
      <c r="D1205" s="78" t="s">
        <v>271</v>
      </c>
      <c r="E1205" s="201" t="s">
        <v>269</v>
      </c>
      <c r="F1205" s="201"/>
      <c r="G1205" s="56" t="s">
        <v>224</v>
      </c>
      <c r="H1205" s="59">
        <v>1</v>
      </c>
      <c r="I1205" s="58">
        <v>15.79</v>
      </c>
      <c r="J1205" s="58">
        <v>15.79</v>
      </c>
    </row>
    <row r="1206" spans="1:10">
      <c r="A1206" s="79"/>
      <c r="B1206" s="79"/>
      <c r="C1206" s="79"/>
      <c r="D1206" s="79"/>
      <c r="E1206" s="79"/>
      <c r="F1206" s="61"/>
      <c r="G1206" s="79"/>
      <c r="H1206" s="204"/>
      <c r="I1206" s="204"/>
      <c r="J1206" s="61"/>
    </row>
    <row r="1207" spans="1:10" ht="30" customHeight="1" thickBot="1">
      <c r="A1207" s="66"/>
      <c r="B1207" s="66"/>
      <c r="C1207" s="66"/>
      <c r="D1207" s="66"/>
      <c r="E1207" s="66"/>
      <c r="F1207" s="66"/>
      <c r="G1207" s="66"/>
      <c r="H1207" s="60"/>
      <c r="I1207" s="66"/>
      <c r="J1207" s="85"/>
    </row>
    <row r="1208" spans="1:10" ht="0.95" customHeight="1" thickTop="1">
      <c r="A1208" s="51"/>
      <c r="B1208" s="51"/>
      <c r="C1208" s="51"/>
      <c r="D1208" s="51"/>
      <c r="E1208" s="51"/>
      <c r="F1208" s="51"/>
      <c r="G1208" s="51"/>
      <c r="H1208" s="51"/>
      <c r="I1208" s="51"/>
      <c r="J1208" s="51">
        <v>0</v>
      </c>
    </row>
    <row r="1209" spans="1:10" ht="18" customHeight="1">
      <c r="A1209" s="76" t="s">
        <v>931</v>
      </c>
      <c r="B1209" s="80" t="s">
        <v>6</v>
      </c>
      <c r="C1209" s="76" t="s">
        <v>7</v>
      </c>
      <c r="D1209" s="76" t="s">
        <v>8</v>
      </c>
      <c r="E1209" s="203" t="s">
        <v>262</v>
      </c>
      <c r="F1209" s="203"/>
      <c r="G1209" s="81" t="s">
        <v>9</v>
      </c>
      <c r="H1209" s="80" t="s">
        <v>10</v>
      </c>
      <c r="I1209" s="80" t="s">
        <v>11</v>
      </c>
      <c r="J1209" s="80" t="s">
        <v>13</v>
      </c>
    </row>
    <row r="1210" spans="1:10" ht="24" customHeight="1">
      <c r="A1210" s="77" t="s">
        <v>263</v>
      </c>
      <c r="B1210" s="48" t="s">
        <v>932</v>
      </c>
      <c r="C1210" s="77" t="s">
        <v>23</v>
      </c>
      <c r="D1210" s="77" t="s">
        <v>933</v>
      </c>
      <c r="E1210" s="200" t="s">
        <v>1660</v>
      </c>
      <c r="F1210" s="200"/>
      <c r="G1210" s="47" t="s">
        <v>40</v>
      </c>
      <c r="H1210" s="50">
        <v>1</v>
      </c>
      <c r="I1210" s="49">
        <v>2583.6200000000003</v>
      </c>
      <c r="J1210" s="49">
        <v>2583.62</v>
      </c>
    </row>
    <row r="1211" spans="1:10" ht="26.1" customHeight="1">
      <c r="A1211" s="82" t="s">
        <v>291</v>
      </c>
      <c r="B1211" s="53" t="s">
        <v>1661</v>
      </c>
      <c r="C1211" s="82" t="s">
        <v>23</v>
      </c>
      <c r="D1211" s="82" t="s">
        <v>1662</v>
      </c>
      <c r="E1211" s="206" t="s">
        <v>294</v>
      </c>
      <c r="F1211" s="206"/>
      <c r="G1211" s="52" t="s">
        <v>20</v>
      </c>
      <c r="H1211" s="55">
        <v>13.31</v>
      </c>
      <c r="I1211" s="54">
        <v>76.73</v>
      </c>
      <c r="J1211" s="54">
        <v>1021.27</v>
      </c>
    </row>
    <row r="1212" spans="1:10" ht="24" customHeight="1">
      <c r="A1212" s="82" t="s">
        <v>291</v>
      </c>
      <c r="B1212" s="53" t="s">
        <v>1616</v>
      </c>
      <c r="C1212" s="82" t="s">
        <v>23</v>
      </c>
      <c r="D1212" s="82" t="s">
        <v>1617</v>
      </c>
      <c r="E1212" s="206" t="s">
        <v>505</v>
      </c>
      <c r="F1212" s="206"/>
      <c r="G1212" s="52" t="s">
        <v>20</v>
      </c>
      <c r="H1212" s="55">
        <v>5.61</v>
      </c>
      <c r="I1212" s="54">
        <v>5.21</v>
      </c>
      <c r="J1212" s="54">
        <v>29.22</v>
      </c>
    </row>
    <row r="1213" spans="1:10" ht="26.1" customHeight="1">
      <c r="A1213" s="82" t="s">
        <v>291</v>
      </c>
      <c r="B1213" s="53" t="s">
        <v>206</v>
      </c>
      <c r="C1213" s="82" t="s">
        <v>23</v>
      </c>
      <c r="D1213" s="82" t="s">
        <v>490</v>
      </c>
      <c r="E1213" s="206" t="s">
        <v>491</v>
      </c>
      <c r="F1213" s="206"/>
      <c r="G1213" s="52" t="s">
        <v>114</v>
      </c>
      <c r="H1213" s="55">
        <v>2.2200000000000002</v>
      </c>
      <c r="I1213" s="54">
        <v>671.33</v>
      </c>
      <c r="J1213" s="54">
        <v>1490.35</v>
      </c>
    </row>
    <row r="1214" spans="1:10" ht="24" customHeight="1">
      <c r="A1214" s="82" t="s">
        <v>291</v>
      </c>
      <c r="B1214" s="53" t="s">
        <v>503</v>
      </c>
      <c r="C1214" s="82" t="s">
        <v>23</v>
      </c>
      <c r="D1214" s="82" t="s">
        <v>504</v>
      </c>
      <c r="E1214" s="206" t="s">
        <v>505</v>
      </c>
      <c r="F1214" s="206"/>
      <c r="G1214" s="52" t="s">
        <v>114</v>
      </c>
      <c r="H1214" s="55">
        <v>0.47</v>
      </c>
      <c r="I1214" s="54">
        <v>47.37</v>
      </c>
      <c r="J1214" s="54">
        <v>22.26</v>
      </c>
    </row>
    <row r="1215" spans="1:10" ht="24" customHeight="1">
      <c r="A1215" s="78" t="s">
        <v>264</v>
      </c>
      <c r="B1215" s="57" t="s">
        <v>270</v>
      </c>
      <c r="C1215" s="78" t="s">
        <v>23</v>
      </c>
      <c r="D1215" s="78" t="s">
        <v>271</v>
      </c>
      <c r="E1215" s="201" t="s">
        <v>269</v>
      </c>
      <c r="F1215" s="201"/>
      <c r="G1215" s="56" t="s">
        <v>224</v>
      </c>
      <c r="H1215" s="59">
        <v>1.3</v>
      </c>
      <c r="I1215" s="58">
        <v>15.79</v>
      </c>
      <c r="J1215" s="58">
        <v>20.52</v>
      </c>
    </row>
    <row r="1216" spans="1:10">
      <c r="A1216" s="79"/>
      <c r="B1216" s="79"/>
      <c r="C1216" s="79"/>
      <c r="D1216" s="79"/>
      <c r="E1216" s="79"/>
      <c r="F1216" s="61"/>
      <c r="G1216" s="79"/>
      <c r="H1216" s="204"/>
      <c r="I1216" s="204"/>
      <c r="J1216" s="61"/>
    </row>
    <row r="1217" spans="1:10" ht="30" customHeight="1" thickBot="1">
      <c r="A1217" s="66"/>
      <c r="B1217" s="66"/>
      <c r="C1217" s="66"/>
      <c r="D1217" s="66"/>
      <c r="E1217" s="66"/>
      <c r="F1217" s="66"/>
      <c r="G1217" s="66"/>
      <c r="H1217" s="60"/>
      <c r="I1217" s="66"/>
      <c r="J1217" s="85"/>
    </row>
    <row r="1218" spans="1:10" ht="0.95" customHeight="1" thickTop="1">
      <c r="A1218" s="51"/>
      <c r="B1218" s="51"/>
      <c r="C1218" s="51"/>
      <c r="D1218" s="51"/>
      <c r="E1218" s="51"/>
      <c r="F1218" s="51"/>
      <c r="G1218" s="51"/>
      <c r="H1218" s="51"/>
      <c r="I1218" s="51"/>
      <c r="J1218" s="51">
        <v>0</v>
      </c>
    </row>
    <row r="1219" spans="1:10" ht="18" customHeight="1">
      <c r="A1219" s="76" t="s">
        <v>934</v>
      </c>
      <c r="B1219" s="80" t="s">
        <v>6</v>
      </c>
      <c r="C1219" s="76" t="s">
        <v>7</v>
      </c>
      <c r="D1219" s="76" t="s">
        <v>8</v>
      </c>
      <c r="E1219" s="203" t="s">
        <v>262</v>
      </c>
      <c r="F1219" s="203"/>
      <c r="G1219" s="81" t="s">
        <v>9</v>
      </c>
      <c r="H1219" s="80" t="s">
        <v>10</v>
      </c>
      <c r="I1219" s="80" t="s">
        <v>11</v>
      </c>
      <c r="J1219" s="80" t="s">
        <v>13</v>
      </c>
    </row>
    <row r="1220" spans="1:10" ht="24" customHeight="1">
      <c r="A1220" s="77" t="s">
        <v>263</v>
      </c>
      <c r="B1220" s="48" t="s">
        <v>935</v>
      </c>
      <c r="C1220" s="77" t="s">
        <v>23</v>
      </c>
      <c r="D1220" s="77" t="s">
        <v>936</v>
      </c>
      <c r="E1220" s="200" t="s">
        <v>1660</v>
      </c>
      <c r="F1220" s="200"/>
      <c r="G1220" s="47" t="s">
        <v>40</v>
      </c>
      <c r="H1220" s="50">
        <v>1</v>
      </c>
      <c r="I1220" s="49">
        <v>3283.0699999999997</v>
      </c>
      <c r="J1220" s="49">
        <v>3283.07</v>
      </c>
    </row>
    <row r="1221" spans="1:10" ht="26.1" customHeight="1">
      <c r="A1221" s="82" t="s">
        <v>291</v>
      </c>
      <c r="B1221" s="53" t="s">
        <v>1661</v>
      </c>
      <c r="C1221" s="82" t="s">
        <v>23</v>
      </c>
      <c r="D1221" s="82" t="s">
        <v>1662</v>
      </c>
      <c r="E1221" s="206" t="s">
        <v>294</v>
      </c>
      <c r="F1221" s="206"/>
      <c r="G1221" s="52" t="s">
        <v>20</v>
      </c>
      <c r="H1221" s="55">
        <v>17.559999999999999</v>
      </c>
      <c r="I1221" s="54">
        <v>76.73</v>
      </c>
      <c r="J1221" s="54">
        <v>1347.37</v>
      </c>
    </row>
    <row r="1222" spans="1:10" ht="24" customHeight="1">
      <c r="A1222" s="82" t="s">
        <v>291</v>
      </c>
      <c r="B1222" s="53" t="s">
        <v>1616</v>
      </c>
      <c r="C1222" s="82" t="s">
        <v>23</v>
      </c>
      <c r="D1222" s="82" t="s">
        <v>1617</v>
      </c>
      <c r="E1222" s="206" t="s">
        <v>505</v>
      </c>
      <c r="F1222" s="206"/>
      <c r="G1222" s="52" t="s">
        <v>20</v>
      </c>
      <c r="H1222" s="55">
        <v>6.49</v>
      </c>
      <c r="I1222" s="54">
        <v>5.21</v>
      </c>
      <c r="J1222" s="54">
        <v>33.81</v>
      </c>
    </row>
    <row r="1223" spans="1:10" ht="26.1" customHeight="1">
      <c r="A1223" s="82" t="s">
        <v>291</v>
      </c>
      <c r="B1223" s="53" t="s">
        <v>206</v>
      </c>
      <c r="C1223" s="82" t="s">
        <v>23</v>
      </c>
      <c r="D1223" s="82" t="s">
        <v>490</v>
      </c>
      <c r="E1223" s="206" t="s">
        <v>491</v>
      </c>
      <c r="F1223" s="206"/>
      <c r="G1223" s="52" t="s">
        <v>114</v>
      </c>
      <c r="H1223" s="55">
        <v>2.77</v>
      </c>
      <c r="I1223" s="54">
        <v>671.33</v>
      </c>
      <c r="J1223" s="54">
        <v>1859.58</v>
      </c>
    </row>
    <row r="1224" spans="1:10" ht="24" customHeight="1">
      <c r="A1224" s="82" t="s">
        <v>291</v>
      </c>
      <c r="B1224" s="53" t="s">
        <v>503</v>
      </c>
      <c r="C1224" s="82" t="s">
        <v>23</v>
      </c>
      <c r="D1224" s="82" t="s">
        <v>504</v>
      </c>
      <c r="E1224" s="206" t="s">
        <v>505</v>
      </c>
      <c r="F1224" s="206"/>
      <c r="G1224" s="52" t="s">
        <v>114</v>
      </c>
      <c r="H1224" s="55">
        <v>0.46</v>
      </c>
      <c r="I1224" s="54">
        <v>47.37</v>
      </c>
      <c r="J1224" s="54">
        <v>21.79</v>
      </c>
    </row>
    <row r="1225" spans="1:10" ht="24" customHeight="1">
      <c r="A1225" s="78" t="s">
        <v>264</v>
      </c>
      <c r="B1225" s="57" t="s">
        <v>270</v>
      </c>
      <c r="C1225" s="78" t="s">
        <v>23</v>
      </c>
      <c r="D1225" s="78" t="s">
        <v>271</v>
      </c>
      <c r="E1225" s="201" t="s">
        <v>269</v>
      </c>
      <c r="F1225" s="201"/>
      <c r="G1225" s="56" t="s">
        <v>224</v>
      </c>
      <c r="H1225" s="59">
        <v>1.3</v>
      </c>
      <c r="I1225" s="58">
        <v>15.79</v>
      </c>
      <c r="J1225" s="58">
        <v>20.52</v>
      </c>
    </row>
    <row r="1226" spans="1:10">
      <c r="A1226" s="79"/>
      <c r="B1226" s="79"/>
      <c r="C1226" s="79"/>
      <c r="D1226" s="79"/>
      <c r="E1226" s="79"/>
      <c r="F1226" s="61"/>
      <c r="G1226" s="79"/>
      <c r="H1226" s="204"/>
      <c r="I1226" s="204"/>
      <c r="J1226" s="61"/>
    </row>
    <row r="1227" spans="1:10" ht="30" customHeight="1" thickBot="1">
      <c r="A1227" s="66"/>
      <c r="B1227" s="66"/>
      <c r="C1227" s="66"/>
      <c r="D1227" s="66"/>
      <c r="E1227" s="66"/>
      <c r="F1227" s="66"/>
      <c r="G1227" s="66"/>
      <c r="H1227" s="60"/>
      <c r="I1227" s="66"/>
      <c r="J1227" s="85"/>
    </row>
    <row r="1228" spans="1:10" ht="0.95" customHeight="1" thickTop="1">
      <c r="A1228" s="51"/>
      <c r="B1228" s="51"/>
      <c r="C1228" s="51"/>
      <c r="D1228" s="51"/>
      <c r="E1228" s="51"/>
      <c r="F1228" s="51"/>
      <c r="G1228" s="51"/>
      <c r="H1228" s="51"/>
      <c r="I1228" s="51"/>
      <c r="J1228" s="51">
        <v>0</v>
      </c>
    </row>
    <row r="1229" spans="1:10" ht="18" customHeight="1">
      <c r="A1229" s="76" t="s">
        <v>937</v>
      </c>
      <c r="B1229" s="80" t="s">
        <v>6</v>
      </c>
      <c r="C1229" s="76" t="s">
        <v>7</v>
      </c>
      <c r="D1229" s="76" t="s">
        <v>8</v>
      </c>
      <c r="E1229" s="203" t="s">
        <v>262</v>
      </c>
      <c r="F1229" s="203"/>
      <c r="G1229" s="81" t="s">
        <v>9</v>
      </c>
      <c r="H1229" s="80" t="s">
        <v>10</v>
      </c>
      <c r="I1229" s="80" t="s">
        <v>11</v>
      </c>
      <c r="J1229" s="80" t="s">
        <v>13</v>
      </c>
    </row>
    <row r="1230" spans="1:10" ht="24" customHeight="1">
      <c r="A1230" s="77" t="s">
        <v>263</v>
      </c>
      <c r="B1230" s="48" t="s">
        <v>938</v>
      </c>
      <c r="C1230" s="77" t="s">
        <v>23</v>
      </c>
      <c r="D1230" s="77" t="s">
        <v>939</v>
      </c>
      <c r="E1230" s="200" t="s">
        <v>1663</v>
      </c>
      <c r="F1230" s="200"/>
      <c r="G1230" s="47" t="s">
        <v>40</v>
      </c>
      <c r="H1230" s="50">
        <v>1</v>
      </c>
      <c r="I1230" s="49">
        <v>998.18000000000006</v>
      </c>
      <c r="J1230" s="49">
        <v>998.18</v>
      </c>
    </row>
    <row r="1231" spans="1:10" ht="24" customHeight="1">
      <c r="A1231" s="82" t="s">
        <v>291</v>
      </c>
      <c r="B1231" s="53" t="s">
        <v>429</v>
      </c>
      <c r="C1231" s="82" t="s">
        <v>23</v>
      </c>
      <c r="D1231" s="82" t="s">
        <v>430</v>
      </c>
      <c r="E1231" s="206" t="s">
        <v>431</v>
      </c>
      <c r="F1231" s="206"/>
      <c r="G1231" s="52" t="s">
        <v>114</v>
      </c>
      <c r="H1231" s="55">
        <v>6.0999999999999999E-2</v>
      </c>
      <c r="I1231" s="54">
        <v>583.75</v>
      </c>
      <c r="J1231" s="54">
        <v>35.6</v>
      </c>
    </row>
    <row r="1232" spans="1:10" ht="24" customHeight="1">
      <c r="A1232" s="82" t="s">
        <v>291</v>
      </c>
      <c r="B1232" s="53" t="s">
        <v>503</v>
      </c>
      <c r="C1232" s="82" t="s">
        <v>23</v>
      </c>
      <c r="D1232" s="82" t="s">
        <v>504</v>
      </c>
      <c r="E1232" s="206" t="s">
        <v>505</v>
      </c>
      <c r="F1232" s="206"/>
      <c r="G1232" s="52" t="s">
        <v>114</v>
      </c>
      <c r="H1232" s="55">
        <v>1.6839999999999999</v>
      </c>
      <c r="I1232" s="54">
        <v>47.37</v>
      </c>
      <c r="J1232" s="54">
        <v>79.77</v>
      </c>
    </row>
    <row r="1233" spans="1:10" ht="24" customHeight="1">
      <c r="A1233" s="82" t="s">
        <v>291</v>
      </c>
      <c r="B1233" s="53" t="s">
        <v>1664</v>
      </c>
      <c r="C1233" s="82" t="s">
        <v>23</v>
      </c>
      <c r="D1233" s="82" t="s">
        <v>1665</v>
      </c>
      <c r="E1233" s="206" t="s">
        <v>294</v>
      </c>
      <c r="F1233" s="206"/>
      <c r="G1233" s="52" t="s">
        <v>20</v>
      </c>
      <c r="H1233" s="55">
        <v>0.22</v>
      </c>
      <c r="I1233" s="54">
        <v>79</v>
      </c>
      <c r="J1233" s="54">
        <v>17.38</v>
      </c>
    </row>
    <row r="1234" spans="1:10" ht="24" customHeight="1">
      <c r="A1234" s="82" t="s">
        <v>291</v>
      </c>
      <c r="B1234" s="53" t="s">
        <v>1616</v>
      </c>
      <c r="C1234" s="82" t="s">
        <v>23</v>
      </c>
      <c r="D1234" s="82" t="s">
        <v>1617</v>
      </c>
      <c r="E1234" s="206" t="s">
        <v>505</v>
      </c>
      <c r="F1234" s="206"/>
      <c r="G1234" s="52" t="s">
        <v>20</v>
      </c>
      <c r="H1234" s="55">
        <v>1.242</v>
      </c>
      <c r="I1234" s="54">
        <v>5.21</v>
      </c>
      <c r="J1234" s="54">
        <v>6.47</v>
      </c>
    </row>
    <row r="1235" spans="1:10" ht="26.1" customHeight="1">
      <c r="A1235" s="82" t="s">
        <v>291</v>
      </c>
      <c r="B1235" s="53" t="s">
        <v>500</v>
      </c>
      <c r="C1235" s="82" t="s">
        <v>23</v>
      </c>
      <c r="D1235" s="82" t="s">
        <v>501</v>
      </c>
      <c r="E1235" s="206" t="s">
        <v>502</v>
      </c>
      <c r="F1235" s="206"/>
      <c r="G1235" s="52" t="s">
        <v>20</v>
      </c>
      <c r="H1235" s="55">
        <v>3.72</v>
      </c>
      <c r="I1235" s="54">
        <v>182.67</v>
      </c>
      <c r="J1235" s="54">
        <v>679.53</v>
      </c>
    </row>
    <row r="1236" spans="1:10" ht="26.1" customHeight="1">
      <c r="A1236" s="82" t="s">
        <v>291</v>
      </c>
      <c r="B1236" s="53" t="s">
        <v>206</v>
      </c>
      <c r="C1236" s="82" t="s">
        <v>23</v>
      </c>
      <c r="D1236" s="82" t="s">
        <v>490</v>
      </c>
      <c r="E1236" s="206" t="s">
        <v>491</v>
      </c>
      <c r="F1236" s="206"/>
      <c r="G1236" s="52" t="s">
        <v>114</v>
      </c>
      <c r="H1236" s="55">
        <v>0.185</v>
      </c>
      <c r="I1236" s="54">
        <v>671.33</v>
      </c>
      <c r="J1236" s="54">
        <v>124.19</v>
      </c>
    </row>
    <row r="1237" spans="1:10" ht="24" customHeight="1">
      <c r="A1237" s="78" t="s">
        <v>264</v>
      </c>
      <c r="B1237" s="57" t="s">
        <v>300</v>
      </c>
      <c r="C1237" s="78" t="s">
        <v>23</v>
      </c>
      <c r="D1237" s="78" t="s">
        <v>301</v>
      </c>
      <c r="E1237" s="201" t="s">
        <v>269</v>
      </c>
      <c r="F1237" s="201"/>
      <c r="G1237" s="56" t="s">
        <v>224</v>
      </c>
      <c r="H1237" s="59">
        <v>1.5</v>
      </c>
      <c r="I1237" s="58">
        <v>22.52</v>
      </c>
      <c r="J1237" s="58">
        <v>33.78</v>
      </c>
    </row>
    <row r="1238" spans="1:10" ht="24" customHeight="1">
      <c r="A1238" s="78" t="s">
        <v>264</v>
      </c>
      <c r="B1238" s="57" t="s">
        <v>270</v>
      </c>
      <c r="C1238" s="78" t="s">
        <v>23</v>
      </c>
      <c r="D1238" s="78" t="s">
        <v>271</v>
      </c>
      <c r="E1238" s="201" t="s">
        <v>269</v>
      </c>
      <c r="F1238" s="201"/>
      <c r="G1238" s="56" t="s">
        <v>224</v>
      </c>
      <c r="H1238" s="59">
        <v>1.3590880303989901</v>
      </c>
      <c r="I1238" s="58">
        <v>15.79</v>
      </c>
      <c r="J1238" s="58">
        <v>21.46</v>
      </c>
    </row>
    <row r="1239" spans="1:10">
      <c r="A1239" s="79"/>
      <c r="B1239" s="79"/>
      <c r="C1239" s="79"/>
      <c r="D1239" s="79"/>
      <c r="E1239" s="79"/>
      <c r="F1239" s="61"/>
      <c r="G1239" s="79"/>
      <c r="H1239" s="204"/>
      <c r="I1239" s="204"/>
      <c r="J1239" s="61"/>
    </row>
    <row r="1240" spans="1:10" ht="30" customHeight="1" thickBot="1">
      <c r="A1240" s="66"/>
      <c r="B1240" s="66"/>
      <c r="C1240" s="66"/>
      <c r="D1240" s="66"/>
      <c r="E1240" s="66"/>
      <c r="F1240" s="66"/>
      <c r="G1240" s="66"/>
      <c r="H1240" s="60"/>
      <c r="I1240" s="66"/>
      <c r="J1240" s="85"/>
    </row>
    <row r="1241" spans="1:10" ht="0.95" customHeight="1" thickTop="1">
      <c r="A1241" s="51"/>
      <c r="B1241" s="51"/>
      <c r="C1241" s="51"/>
      <c r="D1241" s="51"/>
      <c r="E1241" s="51"/>
      <c r="F1241" s="51"/>
      <c r="G1241" s="51"/>
      <c r="H1241" s="51"/>
      <c r="I1241" s="51"/>
      <c r="J1241" s="51">
        <v>0</v>
      </c>
    </row>
    <row r="1242" spans="1:10" ht="18" customHeight="1">
      <c r="A1242" s="76" t="s">
        <v>940</v>
      </c>
      <c r="B1242" s="80" t="s">
        <v>6</v>
      </c>
      <c r="C1242" s="76" t="s">
        <v>7</v>
      </c>
      <c r="D1242" s="76" t="s">
        <v>8</v>
      </c>
      <c r="E1242" s="203" t="s">
        <v>262</v>
      </c>
      <c r="F1242" s="203"/>
      <c r="G1242" s="81" t="s">
        <v>9</v>
      </c>
      <c r="H1242" s="80" t="s">
        <v>10</v>
      </c>
      <c r="I1242" s="80" t="s">
        <v>11</v>
      </c>
      <c r="J1242" s="80" t="s">
        <v>13</v>
      </c>
    </row>
    <row r="1243" spans="1:10" ht="24" customHeight="1">
      <c r="A1243" s="77" t="s">
        <v>263</v>
      </c>
      <c r="B1243" s="48" t="s">
        <v>941</v>
      </c>
      <c r="C1243" s="77" t="s">
        <v>23</v>
      </c>
      <c r="D1243" s="77" t="s">
        <v>942</v>
      </c>
      <c r="E1243" s="200" t="s">
        <v>1663</v>
      </c>
      <c r="F1243" s="200"/>
      <c r="G1243" s="47" t="s">
        <v>40</v>
      </c>
      <c r="H1243" s="50">
        <v>1</v>
      </c>
      <c r="I1243" s="49">
        <v>1848.1400000000003</v>
      </c>
      <c r="J1243" s="49">
        <v>1848.14</v>
      </c>
    </row>
    <row r="1244" spans="1:10" ht="26.1" customHeight="1">
      <c r="A1244" s="82" t="s">
        <v>291</v>
      </c>
      <c r="B1244" s="53" t="s">
        <v>500</v>
      </c>
      <c r="C1244" s="82" t="s">
        <v>23</v>
      </c>
      <c r="D1244" s="82" t="s">
        <v>501</v>
      </c>
      <c r="E1244" s="206" t="s">
        <v>502</v>
      </c>
      <c r="F1244" s="206"/>
      <c r="G1244" s="52" t="s">
        <v>20</v>
      </c>
      <c r="H1244" s="55">
        <v>6.12</v>
      </c>
      <c r="I1244" s="54">
        <v>182.67</v>
      </c>
      <c r="J1244" s="54">
        <v>1117.94</v>
      </c>
    </row>
    <row r="1245" spans="1:10" ht="26.1" customHeight="1">
      <c r="A1245" s="82" t="s">
        <v>291</v>
      </c>
      <c r="B1245" s="53" t="s">
        <v>1666</v>
      </c>
      <c r="C1245" s="82" t="s">
        <v>23</v>
      </c>
      <c r="D1245" s="82" t="s">
        <v>1667</v>
      </c>
      <c r="E1245" s="206" t="s">
        <v>534</v>
      </c>
      <c r="F1245" s="206"/>
      <c r="G1245" s="52" t="s">
        <v>203</v>
      </c>
      <c r="H1245" s="55">
        <v>5.6</v>
      </c>
      <c r="I1245" s="54">
        <v>12.3</v>
      </c>
      <c r="J1245" s="54">
        <v>68.88</v>
      </c>
    </row>
    <row r="1246" spans="1:10" ht="24" customHeight="1">
      <c r="A1246" s="82" t="s">
        <v>291</v>
      </c>
      <c r="B1246" s="53" t="s">
        <v>503</v>
      </c>
      <c r="C1246" s="82" t="s">
        <v>23</v>
      </c>
      <c r="D1246" s="82" t="s">
        <v>504</v>
      </c>
      <c r="E1246" s="206" t="s">
        <v>505</v>
      </c>
      <c r="F1246" s="206"/>
      <c r="G1246" s="52" t="s">
        <v>114</v>
      </c>
      <c r="H1246" s="55">
        <v>3.19</v>
      </c>
      <c r="I1246" s="54">
        <v>47.37</v>
      </c>
      <c r="J1246" s="54">
        <v>151.11000000000001</v>
      </c>
    </row>
    <row r="1247" spans="1:10" ht="24" customHeight="1">
      <c r="A1247" s="82" t="s">
        <v>291</v>
      </c>
      <c r="B1247" s="53" t="s">
        <v>429</v>
      </c>
      <c r="C1247" s="82" t="s">
        <v>23</v>
      </c>
      <c r="D1247" s="82" t="s">
        <v>430</v>
      </c>
      <c r="E1247" s="206" t="s">
        <v>431</v>
      </c>
      <c r="F1247" s="206"/>
      <c r="G1247" s="52" t="s">
        <v>114</v>
      </c>
      <c r="H1247" s="55">
        <v>0.11</v>
      </c>
      <c r="I1247" s="54">
        <v>583.75</v>
      </c>
      <c r="J1247" s="54">
        <v>64.209999999999994</v>
      </c>
    </row>
    <row r="1248" spans="1:10" ht="26.1" customHeight="1">
      <c r="A1248" s="82" t="s">
        <v>291</v>
      </c>
      <c r="B1248" s="53" t="s">
        <v>206</v>
      </c>
      <c r="C1248" s="82" t="s">
        <v>23</v>
      </c>
      <c r="D1248" s="82" t="s">
        <v>490</v>
      </c>
      <c r="E1248" s="206" t="s">
        <v>491</v>
      </c>
      <c r="F1248" s="206"/>
      <c r="G1248" s="52" t="s">
        <v>114</v>
      </c>
      <c r="H1248" s="55">
        <v>0.40799999999999997</v>
      </c>
      <c r="I1248" s="54">
        <v>671.33</v>
      </c>
      <c r="J1248" s="54">
        <v>273.89999999999998</v>
      </c>
    </row>
    <row r="1249" spans="1:10" ht="24" customHeight="1">
      <c r="A1249" s="82" t="s">
        <v>291</v>
      </c>
      <c r="B1249" s="53" t="s">
        <v>1616</v>
      </c>
      <c r="C1249" s="82" t="s">
        <v>23</v>
      </c>
      <c r="D1249" s="82" t="s">
        <v>1617</v>
      </c>
      <c r="E1249" s="206" t="s">
        <v>505</v>
      </c>
      <c r="F1249" s="206"/>
      <c r="G1249" s="52" t="s">
        <v>20</v>
      </c>
      <c r="H1249" s="55">
        <v>2.355</v>
      </c>
      <c r="I1249" s="54">
        <v>5.21</v>
      </c>
      <c r="J1249" s="54">
        <v>12.26</v>
      </c>
    </row>
    <row r="1250" spans="1:10" ht="24" customHeight="1">
      <c r="A1250" s="82" t="s">
        <v>291</v>
      </c>
      <c r="B1250" s="53" t="s">
        <v>1664</v>
      </c>
      <c r="C1250" s="82" t="s">
        <v>23</v>
      </c>
      <c r="D1250" s="82" t="s">
        <v>1665</v>
      </c>
      <c r="E1250" s="206" t="s">
        <v>294</v>
      </c>
      <c r="F1250" s="206"/>
      <c r="G1250" s="52" t="s">
        <v>20</v>
      </c>
      <c r="H1250" s="55">
        <v>0.79100000000000004</v>
      </c>
      <c r="I1250" s="54">
        <v>79</v>
      </c>
      <c r="J1250" s="54">
        <v>62.48</v>
      </c>
    </row>
    <row r="1251" spans="1:10" ht="24" customHeight="1">
      <c r="A1251" s="78" t="s">
        <v>264</v>
      </c>
      <c r="B1251" s="57" t="s">
        <v>300</v>
      </c>
      <c r="C1251" s="78" t="s">
        <v>23</v>
      </c>
      <c r="D1251" s="78" t="s">
        <v>301</v>
      </c>
      <c r="E1251" s="201" t="s">
        <v>269</v>
      </c>
      <c r="F1251" s="201"/>
      <c r="G1251" s="56" t="s">
        <v>224</v>
      </c>
      <c r="H1251" s="59">
        <v>2.5</v>
      </c>
      <c r="I1251" s="58">
        <v>22.52</v>
      </c>
      <c r="J1251" s="58">
        <v>56.3</v>
      </c>
    </row>
    <row r="1252" spans="1:10" ht="24" customHeight="1">
      <c r="A1252" s="78" t="s">
        <v>264</v>
      </c>
      <c r="B1252" s="57" t="s">
        <v>270</v>
      </c>
      <c r="C1252" s="78" t="s">
        <v>23</v>
      </c>
      <c r="D1252" s="78" t="s">
        <v>271</v>
      </c>
      <c r="E1252" s="201" t="s">
        <v>269</v>
      </c>
      <c r="F1252" s="201"/>
      <c r="G1252" s="56" t="s">
        <v>224</v>
      </c>
      <c r="H1252" s="59">
        <v>2.601013299556663</v>
      </c>
      <c r="I1252" s="58">
        <v>15.79</v>
      </c>
      <c r="J1252" s="58">
        <v>41.06</v>
      </c>
    </row>
    <row r="1253" spans="1:10">
      <c r="A1253" s="79"/>
      <c r="B1253" s="79"/>
      <c r="C1253" s="79"/>
      <c r="D1253" s="79"/>
      <c r="E1253" s="79"/>
      <c r="F1253" s="61"/>
      <c r="G1253" s="79"/>
      <c r="H1253" s="204"/>
      <c r="I1253" s="204"/>
      <c r="J1253" s="61"/>
    </row>
    <row r="1254" spans="1:10" ht="30" customHeight="1" thickBot="1">
      <c r="A1254" s="66"/>
      <c r="B1254" s="66"/>
      <c r="C1254" s="66"/>
      <c r="D1254" s="66"/>
      <c r="E1254" s="66"/>
      <c r="F1254" s="66"/>
      <c r="G1254" s="66"/>
      <c r="H1254" s="60"/>
      <c r="I1254" s="66"/>
      <c r="J1254" s="85"/>
    </row>
    <row r="1255" spans="1:10" ht="0.95" customHeight="1" thickTop="1">
      <c r="A1255" s="51"/>
      <c r="B1255" s="51"/>
      <c r="C1255" s="51"/>
      <c r="D1255" s="51"/>
      <c r="E1255" s="51"/>
      <c r="F1255" s="51"/>
      <c r="G1255" s="51"/>
      <c r="H1255" s="51"/>
      <c r="I1255" s="51"/>
      <c r="J1255" s="51">
        <v>0</v>
      </c>
    </row>
    <row r="1256" spans="1:10" ht="18" customHeight="1">
      <c r="A1256" s="76" t="s">
        <v>943</v>
      </c>
      <c r="B1256" s="80" t="s">
        <v>6</v>
      </c>
      <c r="C1256" s="76" t="s">
        <v>7</v>
      </c>
      <c r="D1256" s="76" t="s">
        <v>8</v>
      </c>
      <c r="E1256" s="203" t="s">
        <v>262</v>
      </c>
      <c r="F1256" s="203"/>
      <c r="G1256" s="81" t="s">
        <v>9</v>
      </c>
      <c r="H1256" s="80" t="s">
        <v>10</v>
      </c>
      <c r="I1256" s="80" t="s">
        <v>11</v>
      </c>
      <c r="J1256" s="80" t="s">
        <v>13</v>
      </c>
    </row>
    <row r="1257" spans="1:10" ht="24" customHeight="1">
      <c r="A1257" s="77" t="s">
        <v>263</v>
      </c>
      <c r="B1257" s="48" t="s">
        <v>170</v>
      </c>
      <c r="C1257" s="77" t="s">
        <v>23</v>
      </c>
      <c r="D1257" s="77" t="s">
        <v>171</v>
      </c>
      <c r="E1257" s="200" t="s">
        <v>499</v>
      </c>
      <c r="F1257" s="200"/>
      <c r="G1257" s="47" t="s">
        <v>27</v>
      </c>
      <c r="H1257" s="50">
        <v>1</v>
      </c>
      <c r="I1257" s="49">
        <v>874.33999999999992</v>
      </c>
      <c r="J1257" s="49">
        <v>874.34</v>
      </c>
    </row>
    <row r="1258" spans="1:10" ht="24" customHeight="1">
      <c r="A1258" s="82" t="s">
        <v>291</v>
      </c>
      <c r="B1258" s="53" t="s">
        <v>429</v>
      </c>
      <c r="C1258" s="82" t="s">
        <v>23</v>
      </c>
      <c r="D1258" s="82" t="s">
        <v>430</v>
      </c>
      <c r="E1258" s="206" t="s">
        <v>431</v>
      </c>
      <c r="F1258" s="206"/>
      <c r="G1258" s="52" t="s">
        <v>114</v>
      </c>
      <c r="H1258" s="55">
        <v>7.2999999999999995E-2</v>
      </c>
      <c r="I1258" s="54">
        <v>583.75</v>
      </c>
      <c r="J1258" s="54">
        <v>42.61</v>
      </c>
    </row>
    <row r="1259" spans="1:10" ht="24" customHeight="1">
      <c r="A1259" s="82" t="s">
        <v>291</v>
      </c>
      <c r="B1259" s="53" t="s">
        <v>503</v>
      </c>
      <c r="C1259" s="82" t="s">
        <v>23</v>
      </c>
      <c r="D1259" s="82" t="s">
        <v>504</v>
      </c>
      <c r="E1259" s="206" t="s">
        <v>505</v>
      </c>
      <c r="F1259" s="206"/>
      <c r="G1259" s="52" t="s">
        <v>114</v>
      </c>
      <c r="H1259" s="55">
        <v>1.242</v>
      </c>
      <c r="I1259" s="54">
        <v>47.37</v>
      </c>
      <c r="J1259" s="54">
        <v>58.83</v>
      </c>
    </row>
    <row r="1260" spans="1:10" ht="26.1" customHeight="1">
      <c r="A1260" s="82" t="s">
        <v>291</v>
      </c>
      <c r="B1260" s="53" t="s">
        <v>500</v>
      </c>
      <c r="C1260" s="82" t="s">
        <v>23</v>
      </c>
      <c r="D1260" s="82" t="s">
        <v>501</v>
      </c>
      <c r="E1260" s="206" t="s">
        <v>502</v>
      </c>
      <c r="F1260" s="206"/>
      <c r="G1260" s="52" t="s">
        <v>20</v>
      </c>
      <c r="H1260" s="55">
        <v>3.66</v>
      </c>
      <c r="I1260" s="54">
        <v>182.67</v>
      </c>
      <c r="J1260" s="54">
        <v>668.57</v>
      </c>
    </row>
    <row r="1261" spans="1:10" ht="24" customHeight="1">
      <c r="A1261" s="78" t="s">
        <v>264</v>
      </c>
      <c r="B1261" s="57" t="s">
        <v>300</v>
      </c>
      <c r="C1261" s="78" t="s">
        <v>23</v>
      </c>
      <c r="D1261" s="78" t="s">
        <v>301</v>
      </c>
      <c r="E1261" s="201" t="s">
        <v>269</v>
      </c>
      <c r="F1261" s="201"/>
      <c r="G1261" s="56" t="s">
        <v>224</v>
      </c>
      <c r="H1261" s="59">
        <v>3</v>
      </c>
      <c r="I1261" s="58">
        <v>22.52</v>
      </c>
      <c r="J1261" s="58">
        <v>67.56</v>
      </c>
    </row>
    <row r="1262" spans="1:10" ht="24" customHeight="1">
      <c r="A1262" s="78" t="s">
        <v>264</v>
      </c>
      <c r="B1262" s="57" t="s">
        <v>270</v>
      </c>
      <c r="C1262" s="78" t="s">
        <v>23</v>
      </c>
      <c r="D1262" s="78" t="s">
        <v>271</v>
      </c>
      <c r="E1262" s="201" t="s">
        <v>269</v>
      </c>
      <c r="F1262" s="201"/>
      <c r="G1262" s="56" t="s">
        <v>224</v>
      </c>
      <c r="H1262" s="59">
        <v>2.3293223559214642</v>
      </c>
      <c r="I1262" s="58">
        <v>15.79</v>
      </c>
      <c r="J1262" s="58">
        <v>36.770000000000003</v>
      </c>
    </row>
    <row r="1263" spans="1:10">
      <c r="A1263" s="79"/>
      <c r="B1263" s="79"/>
      <c r="C1263" s="79"/>
      <c r="D1263" s="79"/>
      <c r="E1263" s="79"/>
      <c r="F1263" s="61"/>
      <c r="G1263" s="79"/>
      <c r="H1263" s="204"/>
      <c r="I1263" s="204"/>
      <c r="J1263" s="61"/>
    </row>
    <row r="1264" spans="1:10" ht="30" customHeight="1" thickBot="1">
      <c r="A1264" s="66"/>
      <c r="B1264" s="66"/>
      <c r="C1264" s="66"/>
      <c r="D1264" s="66"/>
      <c r="E1264" s="66"/>
      <c r="F1264" s="66"/>
      <c r="G1264" s="66"/>
      <c r="H1264" s="60"/>
      <c r="I1264" s="66"/>
      <c r="J1264" s="85"/>
    </row>
    <row r="1265" spans="1:10" ht="0.95" customHeight="1" thickTop="1">
      <c r="A1265" s="51"/>
      <c r="B1265" s="51"/>
      <c r="C1265" s="51"/>
      <c r="D1265" s="51"/>
      <c r="E1265" s="51"/>
      <c r="F1265" s="51"/>
      <c r="G1265" s="51"/>
      <c r="H1265" s="51"/>
      <c r="I1265" s="51"/>
      <c r="J1265" s="51">
        <v>0</v>
      </c>
    </row>
    <row r="1266" spans="1:10" ht="18" customHeight="1">
      <c r="A1266" s="76" t="s">
        <v>944</v>
      </c>
      <c r="B1266" s="80" t="s">
        <v>6</v>
      </c>
      <c r="C1266" s="76" t="s">
        <v>7</v>
      </c>
      <c r="D1266" s="76" t="s">
        <v>8</v>
      </c>
      <c r="E1266" s="203" t="s">
        <v>262</v>
      </c>
      <c r="F1266" s="203"/>
      <c r="G1266" s="81" t="s">
        <v>9</v>
      </c>
      <c r="H1266" s="80" t="s">
        <v>10</v>
      </c>
      <c r="I1266" s="80" t="s">
        <v>11</v>
      </c>
      <c r="J1266" s="80" t="s">
        <v>13</v>
      </c>
    </row>
    <row r="1267" spans="1:10" ht="24" customHeight="1">
      <c r="A1267" s="77" t="s">
        <v>263</v>
      </c>
      <c r="B1267" s="48" t="s">
        <v>173</v>
      </c>
      <c r="C1267" s="77" t="s">
        <v>23</v>
      </c>
      <c r="D1267" s="77" t="s">
        <v>174</v>
      </c>
      <c r="E1267" s="200" t="s">
        <v>499</v>
      </c>
      <c r="F1267" s="200"/>
      <c r="G1267" s="47" t="s">
        <v>27</v>
      </c>
      <c r="H1267" s="50">
        <v>1</v>
      </c>
      <c r="I1267" s="49">
        <v>1457.3799999999999</v>
      </c>
      <c r="J1267" s="49">
        <v>1457.38</v>
      </c>
    </row>
    <row r="1268" spans="1:10" ht="26.1" customHeight="1">
      <c r="A1268" s="82" t="s">
        <v>291</v>
      </c>
      <c r="B1268" s="53" t="s">
        <v>500</v>
      </c>
      <c r="C1268" s="82" t="s">
        <v>23</v>
      </c>
      <c r="D1268" s="82" t="s">
        <v>501</v>
      </c>
      <c r="E1268" s="206" t="s">
        <v>502</v>
      </c>
      <c r="F1268" s="206"/>
      <c r="G1268" s="52" t="s">
        <v>20</v>
      </c>
      <c r="H1268" s="55">
        <v>6.04</v>
      </c>
      <c r="I1268" s="54">
        <v>182.67</v>
      </c>
      <c r="J1268" s="54">
        <v>1103.32</v>
      </c>
    </row>
    <row r="1269" spans="1:10" ht="24" customHeight="1">
      <c r="A1269" s="82" t="s">
        <v>291</v>
      </c>
      <c r="B1269" s="53" t="s">
        <v>503</v>
      </c>
      <c r="C1269" s="82" t="s">
        <v>23</v>
      </c>
      <c r="D1269" s="82" t="s">
        <v>504</v>
      </c>
      <c r="E1269" s="206" t="s">
        <v>505</v>
      </c>
      <c r="F1269" s="206"/>
      <c r="G1269" s="52" t="s">
        <v>114</v>
      </c>
      <c r="H1269" s="55">
        <v>2.34</v>
      </c>
      <c r="I1269" s="54">
        <v>47.37</v>
      </c>
      <c r="J1269" s="54">
        <v>110.84</v>
      </c>
    </row>
    <row r="1270" spans="1:10" ht="24" customHeight="1">
      <c r="A1270" s="82" t="s">
        <v>291</v>
      </c>
      <c r="B1270" s="53" t="s">
        <v>429</v>
      </c>
      <c r="C1270" s="82" t="s">
        <v>23</v>
      </c>
      <c r="D1270" s="82" t="s">
        <v>430</v>
      </c>
      <c r="E1270" s="206" t="s">
        <v>431</v>
      </c>
      <c r="F1270" s="206"/>
      <c r="G1270" s="52" t="s">
        <v>114</v>
      </c>
      <c r="H1270" s="55">
        <v>0.121</v>
      </c>
      <c r="I1270" s="54">
        <v>583.75</v>
      </c>
      <c r="J1270" s="54">
        <v>70.63</v>
      </c>
    </row>
    <row r="1271" spans="1:10" ht="24" customHeight="1">
      <c r="A1271" s="78" t="s">
        <v>264</v>
      </c>
      <c r="B1271" s="57" t="s">
        <v>300</v>
      </c>
      <c r="C1271" s="78" t="s">
        <v>23</v>
      </c>
      <c r="D1271" s="78" t="s">
        <v>301</v>
      </c>
      <c r="E1271" s="201" t="s">
        <v>269</v>
      </c>
      <c r="F1271" s="201"/>
      <c r="G1271" s="56" t="s">
        <v>224</v>
      </c>
      <c r="H1271" s="59">
        <v>4.5</v>
      </c>
      <c r="I1271" s="58">
        <v>22.52</v>
      </c>
      <c r="J1271" s="58">
        <v>101.34</v>
      </c>
    </row>
    <row r="1272" spans="1:10" ht="24" customHeight="1">
      <c r="A1272" s="78" t="s">
        <v>264</v>
      </c>
      <c r="B1272" s="57" t="s">
        <v>270</v>
      </c>
      <c r="C1272" s="78" t="s">
        <v>23</v>
      </c>
      <c r="D1272" s="78" t="s">
        <v>271</v>
      </c>
      <c r="E1272" s="201" t="s">
        <v>269</v>
      </c>
      <c r="F1272" s="201"/>
      <c r="G1272" s="56" t="s">
        <v>224</v>
      </c>
      <c r="H1272" s="59">
        <v>4.5123495883470666</v>
      </c>
      <c r="I1272" s="58">
        <v>15.79</v>
      </c>
      <c r="J1272" s="58">
        <v>71.25</v>
      </c>
    </row>
    <row r="1273" spans="1:10">
      <c r="A1273" s="79"/>
      <c r="B1273" s="79"/>
      <c r="C1273" s="79"/>
      <c r="D1273" s="79"/>
      <c r="E1273" s="79"/>
      <c r="F1273" s="61"/>
      <c r="G1273" s="79"/>
      <c r="H1273" s="204"/>
      <c r="I1273" s="204"/>
      <c r="J1273" s="61"/>
    </row>
    <row r="1274" spans="1:10" ht="30" customHeight="1" thickBot="1">
      <c r="A1274" s="66"/>
      <c r="B1274" s="66"/>
      <c r="C1274" s="66"/>
      <c r="D1274" s="66"/>
      <c r="E1274" s="66"/>
      <c r="F1274" s="66"/>
      <c r="G1274" s="66"/>
      <c r="H1274" s="60"/>
      <c r="I1274" s="66"/>
      <c r="J1274" s="85"/>
    </row>
    <row r="1275" spans="1:10" ht="0.95" customHeight="1" thickTop="1">
      <c r="A1275" s="51"/>
      <c r="B1275" s="51"/>
      <c r="C1275" s="51"/>
      <c r="D1275" s="51"/>
      <c r="E1275" s="51"/>
      <c r="F1275" s="51"/>
      <c r="G1275" s="51"/>
      <c r="H1275" s="51"/>
      <c r="I1275" s="51"/>
      <c r="J1275" s="51">
        <v>0</v>
      </c>
    </row>
    <row r="1276" spans="1:10" ht="18" customHeight="1">
      <c r="A1276" s="76" t="s">
        <v>945</v>
      </c>
      <c r="B1276" s="80" t="s">
        <v>6</v>
      </c>
      <c r="C1276" s="76" t="s">
        <v>7</v>
      </c>
      <c r="D1276" s="76" t="s">
        <v>8</v>
      </c>
      <c r="E1276" s="203" t="s">
        <v>262</v>
      </c>
      <c r="F1276" s="203"/>
      <c r="G1276" s="81" t="s">
        <v>9</v>
      </c>
      <c r="H1276" s="80" t="s">
        <v>10</v>
      </c>
      <c r="I1276" s="80" t="s">
        <v>11</v>
      </c>
      <c r="J1276" s="80" t="s">
        <v>13</v>
      </c>
    </row>
    <row r="1277" spans="1:10" ht="24" customHeight="1">
      <c r="A1277" s="77" t="s">
        <v>263</v>
      </c>
      <c r="B1277" s="48" t="s">
        <v>164</v>
      </c>
      <c r="C1277" s="77" t="s">
        <v>23</v>
      </c>
      <c r="D1277" s="77" t="s">
        <v>165</v>
      </c>
      <c r="E1277" s="200" t="s">
        <v>489</v>
      </c>
      <c r="F1277" s="200"/>
      <c r="G1277" s="47" t="s">
        <v>40</v>
      </c>
      <c r="H1277" s="50">
        <v>1</v>
      </c>
      <c r="I1277" s="49">
        <v>363.78</v>
      </c>
      <c r="J1277" s="49">
        <v>363.78</v>
      </c>
    </row>
    <row r="1278" spans="1:10" ht="24" customHeight="1">
      <c r="A1278" s="82" t="s">
        <v>291</v>
      </c>
      <c r="B1278" s="53" t="s">
        <v>429</v>
      </c>
      <c r="C1278" s="82" t="s">
        <v>23</v>
      </c>
      <c r="D1278" s="82" t="s">
        <v>430</v>
      </c>
      <c r="E1278" s="206" t="s">
        <v>431</v>
      </c>
      <c r="F1278" s="206"/>
      <c r="G1278" s="52" t="s">
        <v>114</v>
      </c>
      <c r="H1278" s="55">
        <v>5.0000000000000001E-3</v>
      </c>
      <c r="I1278" s="54">
        <v>583.75</v>
      </c>
      <c r="J1278" s="54">
        <v>2.91</v>
      </c>
    </row>
    <row r="1279" spans="1:10" ht="26.1" customHeight="1">
      <c r="A1279" s="82" t="s">
        <v>291</v>
      </c>
      <c r="B1279" s="53" t="s">
        <v>206</v>
      </c>
      <c r="C1279" s="82" t="s">
        <v>23</v>
      </c>
      <c r="D1279" s="82" t="s">
        <v>490</v>
      </c>
      <c r="E1279" s="206" t="s">
        <v>491</v>
      </c>
      <c r="F1279" s="206"/>
      <c r="G1279" s="52" t="s">
        <v>114</v>
      </c>
      <c r="H1279" s="55">
        <v>1.4999999999999999E-2</v>
      </c>
      <c r="I1279" s="54">
        <v>671.33</v>
      </c>
      <c r="J1279" s="54">
        <v>10.06</v>
      </c>
    </row>
    <row r="1280" spans="1:10" ht="24" customHeight="1">
      <c r="A1280" s="78" t="s">
        <v>264</v>
      </c>
      <c r="B1280" s="57" t="s">
        <v>300</v>
      </c>
      <c r="C1280" s="78" t="s">
        <v>23</v>
      </c>
      <c r="D1280" s="78" t="s">
        <v>301</v>
      </c>
      <c r="E1280" s="201" t="s">
        <v>269</v>
      </c>
      <c r="F1280" s="201"/>
      <c r="G1280" s="56" t="s">
        <v>224</v>
      </c>
      <c r="H1280" s="59">
        <v>0.8</v>
      </c>
      <c r="I1280" s="58">
        <v>22.52</v>
      </c>
      <c r="J1280" s="58">
        <v>18.010000000000002</v>
      </c>
    </row>
    <row r="1281" spans="1:10" ht="24" customHeight="1">
      <c r="A1281" s="78" t="s">
        <v>264</v>
      </c>
      <c r="B1281" s="57" t="s">
        <v>270</v>
      </c>
      <c r="C1281" s="78" t="s">
        <v>23</v>
      </c>
      <c r="D1281" s="78" t="s">
        <v>271</v>
      </c>
      <c r="E1281" s="201" t="s">
        <v>269</v>
      </c>
      <c r="F1281" s="201"/>
      <c r="G1281" s="56" t="s">
        <v>224</v>
      </c>
      <c r="H1281" s="59">
        <v>1.348955034832173</v>
      </c>
      <c r="I1281" s="58">
        <v>15.79</v>
      </c>
      <c r="J1281" s="58">
        <v>21.3</v>
      </c>
    </row>
    <row r="1282" spans="1:10" ht="24" customHeight="1">
      <c r="A1282" s="78" t="s">
        <v>264</v>
      </c>
      <c r="B1282" s="57" t="s">
        <v>494</v>
      </c>
      <c r="C1282" s="78" t="s">
        <v>23</v>
      </c>
      <c r="D1282" s="78" t="s">
        <v>495</v>
      </c>
      <c r="E1282" s="201" t="s">
        <v>274</v>
      </c>
      <c r="F1282" s="201"/>
      <c r="G1282" s="56" t="s">
        <v>40</v>
      </c>
      <c r="H1282" s="59">
        <v>1</v>
      </c>
      <c r="I1282" s="58">
        <v>150.25</v>
      </c>
      <c r="J1282" s="58">
        <v>150.25</v>
      </c>
    </row>
    <row r="1283" spans="1:10" ht="24" customHeight="1">
      <c r="A1283" s="78" t="s">
        <v>264</v>
      </c>
      <c r="B1283" s="57" t="s">
        <v>492</v>
      </c>
      <c r="C1283" s="78" t="s">
        <v>23</v>
      </c>
      <c r="D1283" s="78" t="s">
        <v>493</v>
      </c>
      <c r="E1283" s="201" t="s">
        <v>274</v>
      </c>
      <c r="F1283" s="201"/>
      <c r="G1283" s="56" t="s">
        <v>40</v>
      </c>
      <c r="H1283" s="59">
        <v>1</v>
      </c>
      <c r="I1283" s="58">
        <v>161.25</v>
      </c>
      <c r="J1283" s="58">
        <v>161.25</v>
      </c>
    </row>
    <row r="1284" spans="1:10">
      <c r="A1284" s="79"/>
      <c r="B1284" s="79"/>
      <c r="C1284" s="79"/>
      <c r="D1284" s="79"/>
      <c r="E1284" s="79"/>
      <c r="F1284" s="61"/>
      <c r="G1284" s="79"/>
      <c r="H1284" s="204"/>
      <c r="I1284" s="204"/>
      <c r="J1284" s="61"/>
    </row>
    <row r="1285" spans="1:10" ht="30" customHeight="1" thickBot="1">
      <c r="A1285" s="66"/>
      <c r="B1285" s="66"/>
      <c r="C1285" s="66"/>
      <c r="D1285" s="66"/>
      <c r="E1285" s="66"/>
      <c r="F1285" s="66"/>
      <c r="G1285" s="66"/>
      <c r="H1285" s="60"/>
      <c r="I1285" s="66"/>
      <c r="J1285" s="85"/>
    </row>
    <row r="1286" spans="1:10" ht="0.95" customHeight="1" thickTop="1">
      <c r="A1286" s="51"/>
      <c r="B1286" s="51"/>
      <c r="C1286" s="51"/>
      <c r="D1286" s="51"/>
      <c r="E1286" s="51"/>
      <c r="F1286" s="51"/>
      <c r="G1286" s="51"/>
      <c r="H1286" s="51"/>
      <c r="I1286" s="51"/>
      <c r="J1286" s="51">
        <v>0</v>
      </c>
    </row>
    <row r="1287" spans="1:10" ht="18" customHeight="1">
      <c r="A1287" s="76" t="s">
        <v>946</v>
      </c>
      <c r="B1287" s="80" t="s">
        <v>6</v>
      </c>
      <c r="C1287" s="76" t="s">
        <v>7</v>
      </c>
      <c r="D1287" s="76" t="s">
        <v>8</v>
      </c>
      <c r="E1287" s="203" t="s">
        <v>262</v>
      </c>
      <c r="F1287" s="203"/>
      <c r="G1287" s="81" t="s">
        <v>9</v>
      </c>
      <c r="H1287" s="80" t="s">
        <v>10</v>
      </c>
      <c r="I1287" s="80" t="s">
        <v>11</v>
      </c>
      <c r="J1287" s="80" t="s">
        <v>13</v>
      </c>
    </row>
    <row r="1288" spans="1:10" ht="24" customHeight="1">
      <c r="A1288" s="77" t="s">
        <v>263</v>
      </c>
      <c r="B1288" s="48" t="s">
        <v>167</v>
      </c>
      <c r="C1288" s="77" t="s">
        <v>23</v>
      </c>
      <c r="D1288" s="77" t="s">
        <v>168</v>
      </c>
      <c r="E1288" s="200" t="s">
        <v>496</v>
      </c>
      <c r="F1288" s="200"/>
      <c r="G1288" s="47" t="s">
        <v>40</v>
      </c>
      <c r="H1288" s="50">
        <v>1</v>
      </c>
      <c r="I1288" s="49">
        <v>122.1</v>
      </c>
      <c r="J1288" s="49">
        <v>122.1</v>
      </c>
    </row>
    <row r="1289" spans="1:10" ht="24" customHeight="1">
      <c r="A1289" s="82" t="s">
        <v>291</v>
      </c>
      <c r="B1289" s="53" t="s">
        <v>429</v>
      </c>
      <c r="C1289" s="82" t="s">
        <v>23</v>
      </c>
      <c r="D1289" s="82" t="s">
        <v>430</v>
      </c>
      <c r="E1289" s="206" t="s">
        <v>431</v>
      </c>
      <c r="F1289" s="206"/>
      <c r="G1289" s="52" t="s">
        <v>114</v>
      </c>
      <c r="H1289" s="55">
        <v>3.0000000000000001E-3</v>
      </c>
      <c r="I1289" s="54">
        <v>583.75</v>
      </c>
      <c r="J1289" s="54">
        <v>1.75</v>
      </c>
    </row>
    <row r="1290" spans="1:10" ht="24" customHeight="1">
      <c r="A1290" s="78" t="s">
        <v>264</v>
      </c>
      <c r="B1290" s="57" t="s">
        <v>300</v>
      </c>
      <c r="C1290" s="78" t="s">
        <v>23</v>
      </c>
      <c r="D1290" s="78" t="s">
        <v>301</v>
      </c>
      <c r="E1290" s="201" t="s">
        <v>269</v>
      </c>
      <c r="F1290" s="201"/>
      <c r="G1290" s="56" t="s">
        <v>224</v>
      </c>
      <c r="H1290" s="59">
        <v>0.5</v>
      </c>
      <c r="I1290" s="58">
        <v>22.52</v>
      </c>
      <c r="J1290" s="58">
        <v>11.26</v>
      </c>
    </row>
    <row r="1291" spans="1:10" ht="24" customHeight="1">
      <c r="A1291" s="78" t="s">
        <v>264</v>
      </c>
      <c r="B1291" s="57" t="s">
        <v>270</v>
      </c>
      <c r="C1291" s="78" t="s">
        <v>23</v>
      </c>
      <c r="D1291" s="78" t="s">
        <v>271</v>
      </c>
      <c r="E1291" s="201" t="s">
        <v>269</v>
      </c>
      <c r="F1291" s="201"/>
      <c r="G1291" s="56" t="s">
        <v>224</v>
      </c>
      <c r="H1291" s="59">
        <v>0.68651044965167762</v>
      </c>
      <c r="I1291" s="58">
        <v>15.79</v>
      </c>
      <c r="J1291" s="58">
        <v>10.84</v>
      </c>
    </row>
    <row r="1292" spans="1:10" ht="24" customHeight="1">
      <c r="A1292" s="78" t="s">
        <v>264</v>
      </c>
      <c r="B1292" s="57" t="s">
        <v>497</v>
      </c>
      <c r="C1292" s="78" t="s">
        <v>23</v>
      </c>
      <c r="D1292" s="78" t="s">
        <v>498</v>
      </c>
      <c r="E1292" s="201" t="s">
        <v>274</v>
      </c>
      <c r="F1292" s="201"/>
      <c r="G1292" s="56" t="s">
        <v>40</v>
      </c>
      <c r="H1292" s="59">
        <v>1</v>
      </c>
      <c r="I1292" s="58">
        <v>98.25</v>
      </c>
      <c r="J1292" s="58">
        <v>98.25</v>
      </c>
    </row>
    <row r="1293" spans="1:10">
      <c r="A1293" s="79"/>
      <c r="B1293" s="79"/>
      <c r="C1293" s="79"/>
      <c r="D1293" s="79"/>
      <c r="E1293" s="79"/>
      <c r="F1293" s="61"/>
      <c r="G1293" s="79"/>
      <c r="H1293" s="204"/>
      <c r="I1293" s="204"/>
      <c r="J1293" s="61"/>
    </row>
    <row r="1294" spans="1:10" ht="30" customHeight="1" thickBot="1">
      <c r="A1294" s="66"/>
      <c r="B1294" s="66"/>
      <c r="C1294" s="66"/>
      <c r="D1294" s="66"/>
      <c r="E1294" s="66"/>
      <c r="F1294" s="66"/>
      <c r="G1294" s="66"/>
      <c r="H1294" s="60"/>
      <c r="I1294" s="66"/>
      <c r="J1294" s="85"/>
    </row>
    <row r="1295" spans="1:10" ht="0.95" customHeight="1" thickTop="1">
      <c r="A1295" s="51"/>
      <c r="B1295" s="51"/>
      <c r="C1295" s="51"/>
      <c r="D1295" s="51"/>
      <c r="E1295" s="51"/>
      <c r="F1295" s="51"/>
      <c r="G1295" s="51"/>
      <c r="H1295" s="51"/>
      <c r="I1295" s="51"/>
      <c r="J1295" s="51">
        <v>0</v>
      </c>
    </row>
    <row r="1296" spans="1:10" ht="18" customHeight="1">
      <c r="A1296" s="76" t="s">
        <v>947</v>
      </c>
      <c r="B1296" s="80" t="s">
        <v>6</v>
      </c>
      <c r="C1296" s="76" t="s">
        <v>7</v>
      </c>
      <c r="D1296" s="76" t="s">
        <v>8</v>
      </c>
      <c r="E1296" s="203" t="s">
        <v>262</v>
      </c>
      <c r="F1296" s="203"/>
      <c r="G1296" s="81" t="s">
        <v>9</v>
      </c>
      <c r="H1296" s="80" t="s">
        <v>10</v>
      </c>
      <c r="I1296" s="80" t="s">
        <v>11</v>
      </c>
      <c r="J1296" s="80" t="s">
        <v>13</v>
      </c>
    </row>
    <row r="1297" spans="1:10" ht="24" customHeight="1">
      <c r="A1297" s="77" t="s">
        <v>263</v>
      </c>
      <c r="B1297" s="48" t="s">
        <v>948</v>
      </c>
      <c r="C1297" s="77" t="s">
        <v>23</v>
      </c>
      <c r="D1297" s="77" t="s">
        <v>949</v>
      </c>
      <c r="E1297" s="200" t="s">
        <v>1668</v>
      </c>
      <c r="F1297" s="200"/>
      <c r="G1297" s="47" t="s">
        <v>40</v>
      </c>
      <c r="H1297" s="50">
        <v>1</v>
      </c>
      <c r="I1297" s="49">
        <v>1671.2099999999998</v>
      </c>
      <c r="J1297" s="49">
        <v>1671.21</v>
      </c>
    </row>
    <row r="1298" spans="1:10" ht="24" customHeight="1">
      <c r="A1298" s="82" t="s">
        <v>291</v>
      </c>
      <c r="B1298" s="53" t="s">
        <v>429</v>
      </c>
      <c r="C1298" s="82" t="s">
        <v>23</v>
      </c>
      <c r="D1298" s="82" t="s">
        <v>430</v>
      </c>
      <c r="E1298" s="206" t="s">
        <v>431</v>
      </c>
      <c r="F1298" s="206"/>
      <c r="G1298" s="52" t="s">
        <v>114</v>
      </c>
      <c r="H1298" s="55">
        <v>1.6199999999999999E-2</v>
      </c>
      <c r="I1298" s="54">
        <v>583.75</v>
      </c>
      <c r="J1298" s="54">
        <v>9.4499999999999993</v>
      </c>
    </row>
    <row r="1299" spans="1:10" ht="26.1" customHeight="1">
      <c r="A1299" s="82" t="s">
        <v>291</v>
      </c>
      <c r="B1299" s="53" t="s">
        <v>1661</v>
      </c>
      <c r="C1299" s="82" t="s">
        <v>23</v>
      </c>
      <c r="D1299" s="82" t="s">
        <v>1662</v>
      </c>
      <c r="E1299" s="206" t="s">
        <v>294</v>
      </c>
      <c r="F1299" s="206"/>
      <c r="G1299" s="52" t="s">
        <v>20</v>
      </c>
      <c r="H1299" s="55">
        <v>10.55</v>
      </c>
      <c r="I1299" s="54">
        <v>76.73</v>
      </c>
      <c r="J1299" s="54">
        <v>809.5</v>
      </c>
    </row>
    <row r="1300" spans="1:10" ht="24" customHeight="1">
      <c r="A1300" s="82" t="s">
        <v>291</v>
      </c>
      <c r="B1300" s="53" t="s">
        <v>1616</v>
      </c>
      <c r="C1300" s="82" t="s">
        <v>23</v>
      </c>
      <c r="D1300" s="82" t="s">
        <v>1617</v>
      </c>
      <c r="E1300" s="206" t="s">
        <v>505</v>
      </c>
      <c r="F1300" s="206"/>
      <c r="G1300" s="52" t="s">
        <v>20</v>
      </c>
      <c r="H1300" s="55">
        <v>1.71</v>
      </c>
      <c r="I1300" s="54">
        <v>5.21</v>
      </c>
      <c r="J1300" s="54">
        <v>8.9</v>
      </c>
    </row>
    <row r="1301" spans="1:10" ht="26.1" customHeight="1">
      <c r="A1301" s="82" t="s">
        <v>291</v>
      </c>
      <c r="B1301" s="53" t="s">
        <v>206</v>
      </c>
      <c r="C1301" s="82" t="s">
        <v>23</v>
      </c>
      <c r="D1301" s="82" t="s">
        <v>490</v>
      </c>
      <c r="E1301" s="206" t="s">
        <v>491</v>
      </c>
      <c r="F1301" s="206"/>
      <c r="G1301" s="52" t="s">
        <v>114</v>
      </c>
      <c r="H1301" s="55">
        <v>1.1399999999999999</v>
      </c>
      <c r="I1301" s="54">
        <v>671.33</v>
      </c>
      <c r="J1301" s="54">
        <v>765.31</v>
      </c>
    </row>
    <row r="1302" spans="1:10" ht="26.1" customHeight="1">
      <c r="A1302" s="82" t="s">
        <v>291</v>
      </c>
      <c r="B1302" s="53" t="s">
        <v>1666</v>
      </c>
      <c r="C1302" s="82" t="s">
        <v>23</v>
      </c>
      <c r="D1302" s="82" t="s">
        <v>1667</v>
      </c>
      <c r="E1302" s="206" t="s">
        <v>534</v>
      </c>
      <c r="F1302" s="206"/>
      <c r="G1302" s="52" t="s">
        <v>203</v>
      </c>
      <c r="H1302" s="55">
        <v>3.6</v>
      </c>
      <c r="I1302" s="54">
        <v>12.3</v>
      </c>
      <c r="J1302" s="54">
        <v>44.28</v>
      </c>
    </row>
    <row r="1303" spans="1:10" ht="26.1" customHeight="1">
      <c r="A1303" s="78" t="s">
        <v>264</v>
      </c>
      <c r="B1303" s="57" t="s">
        <v>1618</v>
      </c>
      <c r="C1303" s="78" t="s">
        <v>23</v>
      </c>
      <c r="D1303" s="78" t="s">
        <v>1619</v>
      </c>
      <c r="E1303" s="201" t="s">
        <v>383</v>
      </c>
      <c r="F1303" s="201"/>
      <c r="G1303" s="56" t="s">
        <v>224</v>
      </c>
      <c r="H1303" s="59">
        <v>3.773E-2</v>
      </c>
      <c r="I1303" s="58">
        <v>61.84</v>
      </c>
      <c r="J1303" s="58">
        <v>2.33</v>
      </c>
    </row>
    <row r="1304" spans="1:10" ht="24" customHeight="1">
      <c r="A1304" s="78" t="s">
        <v>264</v>
      </c>
      <c r="B1304" s="57" t="s">
        <v>270</v>
      </c>
      <c r="C1304" s="78" t="s">
        <v>23</v>
      </c>
      <c r="D1304" s="78" t="s">
        <v>271</v>
      </c>
      <c r="E1304" s="201" t="s">
        <v>269</v>
      </c>
      <c r="F1304" s="201"/>
      <c r="G1304" s="56" t="s">
        <v>224</v>
      </c>
      <c r="H1304" s="59">
        <v>0.37735000000000002</v>
      </c>
      <c r="I1304" s="58">
        <v>15.79</v>
      </c>
      <c r="J1304" s="58">
        <v>5.95</v>
      </c>
    </row>
    <row r="1305" spans="1:10" ht="24" customHeight="1">
      <c r="A1305" s="78" t="s">
        <v>264</v>
      </c>
      <c r="B1305" s="57" t="s">
        <v>300</v>
      </c>
      <c r="C1305" s="78" t="s">
        <v>23</v>
      </c>
      <c r="D1305" s="78" t="s">
        <v>301</v>
      </c>
      <c r="E1305" s="201" t="s">
        <v>269</v>
      </c>
      <c r="F1305" s="201"/>
      <c r="G1305" s="56" t="s">
        <v>224</v>
      </c>
      <c r="H1305" s="59">
        <v>0.18867</v>
      </c>
      <c r="I1305" s="58">
        <v>22.52</v>
      </c>
      <c r="J1305" s="58">
        <v>4.24</v>
      </c>
    </row>
    <row r="1306" spans="1:10" ht="26.1" customHeight="1">
      <c r="A1306" s="78" t="s">
        <v>264</v>
      </c>
      <c r="B1306" s="57" t="s">
        <v>234</v>
      </c>
      <c r="C1306" s="78" t="s">
        <v>23</v>
      </c>
      <c r="D1306" s="78" t="s">
        <v>1546</v>
      </c>
      <c r="E1306" s="201" t="s">
        <v>383</v>
      </c>
      <c r="F1306" s="201"/>
      <c r="G1306" s="56" t="s">
        <v>224</v>
      </c>
      <c r="H1306" s="59">
        <v>0.15093999999999999</v>
      </c>
      <c r="I1306" s="58">
        <v>140.81</v>
      </c>
      <c r="J1306" s="58">
        <v>21.25</v>
      </c>
    </row>
    <row r="1307" spans="1:10">
      <c r="A1307" s="79"/>
      <c r="B1307" s="79"/>
      <c r="C1307" s="79"/>
      <c r="D1307" s="79"/>
      <c r="E1307" s="79"/>
      <c r="F1307" s="61"/>
      <c r="G1307" s="79"/>
      <c r="H1307" s="204"/>
      <c r="I1307" s="204"/>
      <c r="J1307" s="61"/>
    </row>
    <row r="1308" spans="1:10" ht="30" customHeight="1" thickBot="1">
      <c r="A1308" s="66"/>
      <c r="B1308" s="66"/>
      <c r="C1308" s="66"/>
      <c r="D1308" s="66"/>
      <c r="E1308" s="66"/>
      <c r="F1308" s="66"/>
      <c r="G1308" s="66"/>
      <c r="H1308" s="60"/>
      <c r="I1308" s="66"/>
      <c r="J1308" s="85"/>
    </row>
    <row r="1309" spans="1:10" ht="0.95" customHeight="1" thickTop="1">
      <c r="A1309" s="51"/>
      <c r="B1309" s="51"/>
      <c r="C1309" s="51"/>
      <c r="D1309" s="51"/>
      <c r="E1309" s="51"/>
      <c r="F1309" s="51"/>
      <c r="G1309" s="51"/>
      <c r="H1309" s="51"/>
      <c r="I1309" s="51"/>
      <c r="J1309" s="51">
        <v>0</v>
      </c>
    </row>
    <row r="1310" spans="1:10" ht="18" customHeight="1">
      <c r="A1310" s="76" t="s">
        <v>950</v>
      </c>
      <c r="B1310" s="80" t="s">
        <v>6</v>
      </c>
      <c r="C1310" s="76" t="s">
        <v>7</v>
      </c>
      <c r="D1310" s="76" t="s">
        <v>8</v>
      </c>
      <c r="E1310" s="203" t="s">
        <v>262</v>
      </c>
      <c r="F1310" s="203"/>
      <c r="G1310" s="81" t="s">
        <v>9</v>
      </c>
      <c r="H1310" s="80" t="s">
        <v>10</v>
      </c>
      <c r="I1310" s="80" t="s">
        <v>11</v>
      </c>
      <c r="J1310" s="80" t="s">
        <v>13</v>
      </c>
    </row>
    <row r="1311" spans="1:10" ht="24" customHeight="1">
      <c r="A1311" s="77" t="s">
        <v>263</v>
      </c>
      <c r="B1311" s="48" t="s">
        <v>951</v>
      </c>
      <c r="C1311" s="77" t="s">
        <v>23</v>
      </c>
      <c r="D1311" s="77" t="s">
        <v>952</v>
      </c>
      <c r="E1311" s="200" t="s">
        <v>1668</v>
      </c>
      <c r="F1311" s="200"/>
      <c r="G1311" s="47" t="s">
        <v>40</v>
      </c>
      <c r="H1311" s="50">
        <v>1</v>
      </c>
      <c r="I1311" s="49">
        <v>2338.66</v>
      </c>
      <c r="J1311" s="49">
        <v>2338.66</v>
      </c>
    </row>
    <row r="1312" spans="1:10" ht="24" customHeight="1">
      <c r="A1312" s="82" t="s">
        <v>291</v>
      </c>
      <c r="B1312" s="53" t="s">
        <v>429</v>
      </c>
      <c r="C1312" s="82" t="s">
        <v>23</v>
      </c>
      <c r="D1312" s="82" t="s">
        <v>430</v>
      </c>
      <c r="E1312" s="206" t="s">
        <v>431</v>
      </c>
      <c r="F1312" s="206"/>
      <c r="G1312" s="52" t="s">
        <v>114</v>
      </c>
      <c r="H1312" s="55">
        <v>2.1600000000000001E-2</v>
      </c>
      <c r="I1312" s="54">
        <v>583.75</v>
      </c>
      <c r="J1312" s="54">
        <v>12.6</v>
      </c>
    </row>
    <row r="1313" spans="1:10" ht="26.1" customHeight="1">
      <c r="A1313" s="82" t="s">
        <v>291</v>
      </c>
      <c r="B1313" s="53" t="s">
        <v>1661</v>
      </c>
      <c r="C1313" s="82" t="s">
        <v>23</v>
      </c>
      <c r="D1313" s="82" t="s">
        <v>1662</v>
      </c>
      <c r="E1313" s="206" t="s">
        <v>294</v>
      </c>
      <c r="F1313" s="206"/>
      <c r="G1313" s="52" t="s">
        <v>20</v>
      </c>
      <c r="H1313" s="55">
        <v>13.98</v>
      </c>
      <c r="I1313" s="54">
        <v>76.73</v>
      </c>
      <c r="J1313" s="54">
        <v>1072.68</v>
      </c>
    </row>
    <row r="1314" spans="1:10" ht="24" customHeight="1">
      <c r="A1314" s="82" t="s">
        <v>291</v>
      </c>
      <c r="B1314" s="53" t="s">
        <v>1616</v>
      </c>
      <c r="C1314" s="82" t="s">
        <v>23</v>
      </c>
      <c r="D1314" s="82" t="s">
        <v>1617</v>
      </c>
      <c r="E1314" s="206" t="s">
        <v>505</v>
      </c>
      <c r="F1314" s="206"/>
      <c r="G1314" s="52" t="s">
        <v>20</v>
      </c>
      <c r="H1314" s="55">
        <v>2.2799999999999998</v>
      </c>
      <c r="I1314" s="54">
        <v>5.21</v>
      </c>
      <c r="J1314" s="54">
        <v>11.87</v>
      </c>
    </row>
    <row r="1315" spans="1:10" ht="26.1" customHeight="1">
      <c r="A1315" s="82" t="s">
        <v>291</v>
      </c>
      <c r="B1315" s="53" t="s">
        <v>206</v>
      </c>
      <c r="C1315" s="82" t="s">
        <v>23</v>
      </c>
      <c r="D1315" s="82" t="s">
        <v>490</v>
      </c>
      <c r="E1315" s="206" t="s">
        <v>491</v>
      </c>
      <c r="F1315" s="206"/>
      <c r="G1315" s="52" t="s">
        <v>114</v>
      </c>
      <c r="H1315" s="55">
        <v>1.69</v>
      </c>
      <c r="I1315" s="54">
        <v>671.33</v>
      </c>
      <c r="J1315" s="54">
        <v>1134.54</v>
      </c>
    </row>
    <row r="1316" spans="1:10" ht="26.1" customHeight="1">
      <c r="A1316" s="82" t="s">
        <v>291</v>
      </c>
      <c r="B1316" s="53" t="s">
        <v>1666</v>
      </c>
      <c r="C1316" s="82" t="s">
        <v>23</v>
      </c>
      <c r="D1316" s="82" t="s">
        <v>1667</v>
      </c>
      <c r="E1316" s="206" t="s">
        <v>534</v>
      </c>
      <c r="F1316" s="206"/>
      <c r="G1316" s="52" t="s">
        <v>203</v>
      </c>
      <c r="H1316" s="55">
        <v>5.6</v>
      </c>
      <c r="I1316" s="54">
        <v>12.3</v>
      </c>
      <c r="J1316" s="54">
        <v>68.88</v>
      </c>
    </row>
    <row r="1317" spans="1:10" ht="26.1" customHeight="1">
      <c r="A1317" s="78" t="s">
        <v>264</v>
      </c>
      <c r="B1317" s="57" t="s">
        <v>234</v>
      </c>
      <c r="C1317" s="78" t="s">
        <v>23</v>
      </c>
      <c r="D1317" s="78" t="s">
        <v>1546</v>
      </c>
      <c r="E1317" s="201" t="s">
        <v>383</v>
      </c>
      <c r="F1317" s="201"/>
      <c r="G1317" s="56" t="s">
        <v>224</v>
      </c>
      <c r="H1317" s="59">
        <v>0.17021</v>
      </c>
      <c r="I1317" s="58">
        <v>140.81</v>
      </c>
      <c r="J1317" s="58">
        <v>23.96</v>
      </c>
    </row>
    <row r="1318" spans="1:10" ht="26.1" customHeight="1">
      <c r="A1318" s="78" t="s">
        <v>264</v>
      </c>
      <c r="B1318" s="57" t="s">
        <v>1618</v>
      </c>
      <c r="C1318" s="78" t="s">
        <v>23</v>
      </c>
      <c r="D1318" s="78" t="s">
        <v>1619</v>
      </c>
      <c r="E1318" s="201" t="s">
        <v>383</v>
      </c>
      <c r="F1318" s="201"/>
      <c r="G1318" s="56" t="s">
        <v>224</v>
      </c>
      <c r="H1318" s="59">
        <v>4.2549999999999998E-2</v>
      </c>
      <c r="I1318" s="58">
        <v>61.84</v>
      </c>
      <c r="J1318" s="58">
        <v>2.63</v>
      </c>
    </row>
    <row r="1319" spans="1:10" ht="24" customHeight="1">
      <c r="A1319" s="78" t="s">
        <v>264</v>
      </c>
      <c r="B1319" s="57" t="s">
        <v>300</v>
      </c>
      <c r="C1319" s="78" t="s">
        <v>23</v>
      </c>
      <c r="D1319" s="78" t="s">
        <v>301</v>
      </c>
      <c r="E1319" s="201" t="s">
        <v>269</v>
      </c>
      <c r="F1319" s="201"/>
      <c r="G1319" s="56" t="s">
        <v>224</v>
      </c>
      <c r="H1319" s="59">
        <v>0.21276</v>
      </c>
      <c r="I1319" s="58">
        <v>22.52</v>
      </c>
      <c r="J1319" s="58">
        <v>4.79</v>
      </c>
    </row>
    <row r="1320" spans="1:10" ht="24" customHeight="1">
      <c r="A1320" s="78" t="s">
        <v>264</v>
      </c>
      <c r="B1320" s="57" t="s">
        <v>270</v>
      </c>
      <c r="C1320" s="78" t="s">
        <v>23</v>
      </c>
      <c r="D1320" s="78" t="s">
        <v>271</v>
      </c>
      <c r="E1320" s="201" t="s">
        <v>269</v>
      </c>
      <c r="F1320" s="201"/>
      <c r="G1320" s="56" t="s">
        <v>224</v>
      </c>
      <c r="H1320" s="59">
        <v>0.42553000000000002</v>
      </c>
      <c r="I1320" s="58">
        <v>15.79</v>
      </c>
      <c r="J1320" s="58">
        <v>6.71</v>
      </c>
    </row>
    <row r="1321" spans="1:10">
      <c r="A1321" s="79"/>
      <c r="B1321" s="79"/>
      <c r="C1321" s="79"/>
      <c r="D1321" s="79"/>
      <c r="E1321" s="79"/>
      <c r="F1321" s="61"/>
      <c r="G1321" s="79"/>
      <c r="H1321" s="204"/>
      <c r="I1321" s="204"/>
      <c r="J1321" s="61"/>
    </row>
    <row r="1322" spans="1:10" ht="30" customHeight="1" thickBot="1">
      <c r="A1322" s="66"/>
      <c r="B1322" s="66"/>
      <c r="C1322" s="66"/>
      <c r="D1322" s="66"/>
      <c r="E1322" s="66"/>
      <c r="F1322" s="66"/>
      <c r="G1322" s="66"/>
      <c r="H1322" s="60"/>
      <c r="I1322" s="66"/>
      <c r="J1322" s="85"/>
    </row>
    <row r="1323" spans="1:10" ht="0.95" customHeight="1" thickTop="1">
      <c r="A1323" s="51"/>
      <c r="B1323" s="51"/>
      <c r="C1323" s="51"/>
      <c r="D1323" s="51"/>
      <c r="E1323" s="51"/>
      <c r="F1323" s="51"/>
      <c r="G1323" s="51"/>
      <c r="H1323" s="51"/>
      <c r="I1323" s="51"/>
      <c r="J1323" s="51">
        <v>0</v>
      </c>
    </row>
    <row r="1324" spans="1:10" ht="18" customHeight="1">
      <c r="A1324" s="76" t="s">
        <v>953</v>
      </c>
      <c r="B1324" s="80" t="s">
        <v>6</v>
      </c>
      <c r="C1324" s="76" t="s">
        <v>7</v>
      </c>
      <c r="D1324" s="76" t="s">
        <v>8</v>
      </c>
      <c r="E1324" s="203" t="s">
        <v>262</v>
      </c>
      <c r="F1324" s="203"/>
      <c r="G1324" s="81" t="s">
        <v>9</v>
      </c>
      <c r="H1324" s="80" t="s">
        <v>10</v>
      </c>
      <c r="I1324" s="80" t="s">
        <v>11</v>
      </c>
      <c r="J1324" s="80" t="s">
        <v>13</v>
      </c>
    </row>
    <row r="1325" spans="1:10" ht="24" customHeight="1">
      <c r="A1325" s="77" t="s">
        <v>263</v>
      </c>
      <c r="B1325" s="48" t="s">
        <v>954</v>
      </c>
      <c r="C1325" s="77" t="s">
        <v>23</v>
      </c>
      <c r="D1325" s="77" t="s">
        <v>955</v>
      </c>
      <c r="E1325" s="200" t="s">
        <v>1668</v>
      </c>
      <c r="F1325" s="200"/>
      <c r="G1325" s="47" t="s">
        <v>40</v>
      </c>
      <c r="H1325" s="50">
        <v>1</v>
      </c>
      <c r="I1325" s="49">
        <v>3038.77</v>
      </c>
      <c r="J1325" s="49">
        <v>3038.77</v>
      </c>
    </row>
    <row r="1326" spans="1:10" ht="24" customHeight="1">
      <c r="A1326" s="82" t="s">
        <v>291</v>
      </c>
      <c r="B1326" s="53" t="s">
        <v>429</v>
      </c>
      <c r="C1326" s="82" t="s">
        <v>23</v>
      </c>
      <c r="D1326" s="82" t="s">
        <v>430</v>
      </c>
      <c r="E1326" s="206" t="s">
        <v>431</v>
      </c>
      <c r="F1326" s="206"/>
      <c r="G1326" s="52" t="s">
        <v>114</v>
      </c>
      <c r="H1326" s="55">
        <v>2.3199999999999998E-2</v>
      </c>
      <c r="I1326" s="54">
        <v>583.75</v>
      </c>
      <c r="J1326" s="54">
        <v>13.54</v>
      </c>
    </row>
    <row r="1327" spans="1:10" ht="26.1" customHeight="1">
      <c r="A1327" s="82" t="s">
        <v>291</v>
      </c>
      <c r="B1327" s="53" t="s">
        <v>1661</v>
      </c>
      <c r="C1327" s="82" t="s">
        <v>23</v>
      </c>
      <c r="D1327" s="82" t="s">
        <v>1662</v>
      </c>
      <c r="E1327" s="206" t="s">
        <v>294</v>
      </c>
      <c r="F1327" s="206"/>
      <c r="G1327" s="52" t="s">
        <v>20</v>
      </c>
      <c r="H1327" s="55">
        <v>18.649999999999999</v>
      </c>
      <c r="I1327" s="54">
        <v>76.73</v>
      </c>
      <c r="J1327" s="54">
        <v>1431.01</v>
      </c>
    </row>
    <row r="1328" spans="1:10" ht="24" customHeight="1">
      <c r="A1328" s="82" t="s">
        <v>291</v>
      </c>
      <c r="B1328" s="53" t="s">
        <v>1616</v>
      </c>
      <c r="C1328" s="82" t="s">
        <v>23</v>
      </c>
      <c r="D1328" s="82" t="s">
        <v>1617</v>
      </c>
      <c r="E1328" s="206" t="s">
        <v>505</v>
      </c>
      <c r="F1328" s="206"/>
      <c r="G1328" s="52" t="s">
        <v>20</v>
      </c>
      <c r="H1328" s="55">
        <v>2.66</v>
      </c>
      <c r="I1328" s="54">
        <v>5.21</v>
      </c>
      <c r="J1328" s="54">
        <v>13.85</v>
      </c>
    </row>
    <row r="1329" spans="1:10" ht="26.1" customHeight="1">
      <c r="A1329" s="82" t="s">
        <v>291</v>
      </c>
      <c r="B1329" s="53" t="s">
        <v>206</v>
      </c>
      <c r="C1329" s="82" t="s">
        <v>23</v>
      </c>
      <c r="D1329" s="82" t="s">
        <v>490</v>
      </c>
      <c r="E1329" s="206" t="s">
        <v>491</v>
      </c>
      <c r="F1329" s="206"/>
      <c r="G1329" s="52" t="s">
        <v>114</v>
      </c>
      <c r="H1329" s="55">
        <v>2.15</v>
      </c>
      <c r="I1329" s="54">
        <v>671.33</v>
      </c>
      <c r="J1329" s="54">
        <v>1443.35</v>
      </c>
    </row>
    <row r="1330" spans="1:10" ht="26.1" customHeight="1">
      <c r="A1330" s="82" t="s">
        <v>291</v>
      </c>
      <c r="B1330" s="53" t="s">
        <v>1666</v>
      </c>
      <c r="C1330" s="82" t="s">
        <v>23</v>
      </c>
      <c r="D1330" s="82" t="s">
        <v>1667</v>
      </c>
      <c r="E1330" s="206" t="s">
        <v>534</v>
      </c>
      <c r="F1330" s="206"/>
      <c r="G1330" s="52" t="s">
        <v>203</v>
      </c>
      <c r="H1330" s="55">
        <v>7.5</v>
      </c>
      <c r="I1330" s="54">
        <v>12.3</v>
      </c>
      <c r="J1330" s="54">
        <v>92.25</v>
      </c>
    </row>
    <row r="1331" spans="1:10" ht="26.1" customHeight="1">
      <c r="A1331" s="78" t="s">
        <v>264</v>
      </c>
      <c r="B1331" s="57" t="s">
        <v>1618</v>
      </c>
      <c r="C1331" s="78" t="s">
        <v>23</v>
      </c>
      <c r="D1331" s="78" t="s">
        <v>1619</v>
      </c>
      <c r="E1331" s="201" t="s">
        <v>383</v>
      </c>
      <c r="F1331" s="201"/>
      <c r="G1331" s="56" t="s">
        <v>224</v>
      </c>
      <c r="H1331" s="59">
        <v>0.05</v>
      </c>
      <c r="I1331" s="58">
        <v>61.84</v>
      </c>
      <c r="J1331" s="58">
        <v>3.09</v>
      </c>
    </row>
    <row r="1332" spans="1:10" ht="24" customHeight="1">
      <c r="A1332" s="78" t="s">
        <v>264</v>
      </c>
      <c r="B1332" s="57" t="s">
        <v>270</v>
      </c>
      <c r="C1332" s="78" t="s">
        <v>23</v>
      </c>
      <c r="D1332" s="78" t="s">
        <v>271</v>
      </c>
      <c r="E1332" s="201" t="s">
        <v>269</v>
      </c>
      <c r="F1332" s="201"/>
      <c r="G1332" s="56" t="s">
        <v>224</v>
      </c>
      <c r="H1332" s="59">
        <v>0.5</v>
      </c>
      <c r="I1332" s="58">
        <v>15.79</v>
      </c>
      <c r="J1332" s="58">
        <v>7.89</v>
      </c>
    </row>
    <row r="1333" spans="1:10" ht="24" customHeight="1">
      <c r="A1333" s="78" t="s">
        <v>264</v>
      </c>
      <c r="B1333" s="57" t="s">
        <v>300</v>
      </c>
      <c r="C1333" s="78" t="s">
        <v>23</v>
      </c>
      <c r="D1333" s="78" t="s">
        <v>301</v>
      </c>
      <c r="E1333" s="201" t="s">
        <v>269</v>
      </c>
      <c r="F1333" s="201"/>
      <c r="G1333" s="56" t="s">
        <v>224</v>
      </c>
      <c r="H1333" s="59">
        <v>0.25</v>
      </c>
      <c r="I1333" s="58">
        <v>22.52</v>
      </c>
      <c r="J1333" s="58">
        <v>5.63</v>
      </c>
    </row>
    <row r="1334" spans="1:10" ht="26.1" customHeight="1">
      <c r="A1334" s="78" t="s">
        <v>264</v>
      </c>
      <c r="B1334" s="57" t="s">
        <v>234</v>
      </c>
      <c r="C1334" s="78" t="s">
        <v>23</v>
      </c>
      <c r="D1334" s="78" t="s">
        <v>1546</v>
      </c>
      <c r="E1334" s="201" t="s">
        <v>383</v>
      </c>
      <c r="F1334" s="201"/>
      <c r="G1334" s="56" t="s">
        <v>224</v>
      </c>
      <c r="H1334" s="59">
        <v>0.2</v>
      </c>
      <c r="I1334" s="58">
        <v>140.81</v>
      </c>
      <c r="J1334" s="58">
        <v>28.16</v>
      </c>
    </row>
    <row r="1335" spans="1:10">
      <c r="A1335" s="79"/>
      <c r="B1335" s="79"/>
      <c r="C1335" s="79"/>
      <c r="D1335" s="79"/>
      <c r="E1335" s="79"/>
      <c r="F1335" s="61"/>
      <c r="G1335" s="79"/>
      <c r="H1335" s="204"/>
      <c r="I1335" s="204"/>
      <c r="J1335" s="61"/>
    </row>
    <row r="1336" spans="1:10" ht="30" customHeight="1" thickBot="1">
      <c r="A1336" s="66"/>
      <c r="B1336" s="66"/>
      <c r="C1336" s="66"/>
      <c r="D1336" s="66"/>
      <c r="E1336" s="66"/>
      <c r="F1336" s="66"/>
      <c r="G1336" s="66"/>
      <c r="H1336" s="60"/>
      <c r="I1336" s="66"/>
      <c r="J1336" s="85"/>
    </row>
    <row r="1337" spans="1:10" ht="0.95" customHeight="1" thickTop="1">
      <c r="A1337" s="51"/>
      <c r="B1337" s="51"/>
      <c r="C1337" s="51"/>
      <c r="D1337" s="51"/>
      <c r="E1337" s="51"/>
      <c r="F1337" s="51"/>
      <c r="G1337" s="51"/>
      <c r="H1337" s="51"/>
      <c r="I1337" s="51"/>
      <c r="J1337" s="51">
        <v>0</v>
      </c>
    </row>
    <row r="1338" spans="1:10" ht="18" customHeight="1">
      <c r="A1338" s="76" t="s">
        <v>956</v>
      </c>
      <c r="B1338" s="80" t="s">
        <v>6</v>
      </c>
      <c r="C1338" s="76" t="s">
        <v>7</v>
      </c>
      <c r="D1338" s="76" t="s">
        <v>8</v>
      </c>
      <c r="E1338" s="203" t="s">
        <v>262</v>
      </c>
      <c r="F1338" s="203"/>
      <c r="G1338" s="81" t="s">
        <v>9</v>
      </c>
      <c r="H1338" s="80" t="s">
        <v>10</v>
      </c>
      <c r="I1338" s="80" t="s">
        <v>11</v>
      </c>
      <c r="J1338" s="80" t="s">
        <v>13</v>
      </c>
    </row>
    <row r="1339" spans="1:10" ht="24" customHeight="1">
      <c r="A1339" s="77" t="s">
        <v>263</v>
      </c>
      <c r="B1339" s="48" t="s">
        <v>957</v>
      </c>
      <c r="C1339" s="77" t="s">
        <v>23</v>
      </c>
      <c r="D1339" s="77" t="s">
        <v>958</v>
      </c>
      <c r="E1339" s="200" t="s">
        <v>1668</v>
      </c>
      <c r="F1339" s="200"/>
      <c r="G1339" s="47" t="s">
        <v>40</v>
      </c>
      <c r="H1339" s="50">
        <v>1</v>
      </c>
      <c r="I1339" s="49">
        <v>3916.56</v>
      </c>
      <c r="J1339" s="49">
        <v>3916.56</v>
      </c>
    </row>
    <row r="1340" spans="1:10" ht="24" customHeight="1">
      <c r="A1340" s="82" t="s">
        <v>291</v>
      </c>
      <c r="B1340" s="53" t="s">
        <v>429</v>
      </c>
      <c r="C1340" s="82" t="s">
        <v>23</v>
      </c>
      <c r="D1340" s="82" t="s">
        <v>430</v>
      </c>
      <c r="E1340" s="206" t="s">
        <v>431</v>
      </c>
      <c r="F1340" s="206"/>
      <c r="G1340" s="52" t="s">
        <v>114</v>
      </c>
      <c r="H1340" s="55">
        <v>2.86E-2</v>
      </c>
      <c r="I1340" s="54">
        <v>583.75</v>
      </c>
      <c r="J1340" s="54">
        <v>16.690000000000001</v>
      </c>
    </row>
    <row r="1341" spans="1:10" ht="26.1" customHeight="1">
      <c r="A1341" s="82" t="s">
        <v>291</v>
      </c>
      <c r="B1341" s="53" t="s">
        <v>1661</v>
      </c>
      <c r="C1341" s="82" t="s">
        <v>23</v>
      </c>
      <c r="D1341" s="82" t="s">
        <v>1662</v>
      </c>
      <c r="E1341" s="206" t="s">
        <v>294</v>
      </c>
      <c r="F1341" s="206"/>
      <c r="G1341" s="52" t="s">
        <v>20</v>
      </c>
      <c r="H1341" s="55">
        <v>22.93</v>
      </c>
      <c r="I1341" s="54">
        <v>76.73</v>
      </c>
      <c r="J1341" s="54">
        <v>1759.41</v>
      </c>
    </row>
    <row r="1342" spans="1:10" ht="24" customHeight="1">
      <c r="A1342" s="82" t="s">
        <v>291</v>
      </c>
      <c r="B1342" s="53" t="s">
        <v>1616</v>
      </c>
      <c r="C1342" s="82" t="s">
        <v>23</v>
      </c>
      <c r="D1342" s="82" t="s">
        <v>1617</v>
      </c>
      <c r="E1342" s="206" t="s">
        <v>505</v>
      </c>
      <c r="F1342" s="206"/>
      <c r="G1342" s="52" t="s">
        <v>20</v>
      </c>
      <c r="H1342" s="55">
        <v>3.23</v>
      </c>
      <c r="I1342" s="54">
        <v>5.21</v>
      </c>
      <c r="J1342" s="54">
        <v>16.82</v>
      </c>
    </row>
    <row r="1343" spans="1:10" ht="26.1" customHeight="1">
      <c r="A1343" s="82" t="s">
        <v>291</v>
      </c>
      <c r="B1343" s="53" t="s">
        <v>206</v>
      </c>
      <c r="C1343" s="82" t="s">
        <v>23</v>
      </c>
      <c r="D1343" s="82" t="s">
        <v>490</v>
      </c>
      <c r="E1343" s="206" t="s">
        <v>491</v>
      </c>
      <c r="F1343" s="206"/>
      <c r="G1343" s="52" t="s">
        <v>114</v>
      </c>
      <c r="H1343" s="55">
        <v>2.87</v>
      </c>
      <c r="I1343" s="54">
        <v>671.33</v>
      </c>
      <c r="J1343" s="54">
        <v>1926.71</v>
      </c>
    </row>
    <row r="1344" spans="1:10" ht="26.1" customHeight="1">
      <c r="A1344" s="82" t="s">
        <v>291</v>
      </c>
      <c r="B1344" s="53" t="s">
        <v>1666</v>
      </c>
      <c r="C1344" s="82" t="s">
        <v>23</v>
      </c>
      <c r="D1344" s="82" t="s">
        <v>1667</v>
      </c>
      <c r="E1344" s="206" t="s">
        <v>534</v>
      </c>
      <c r="F1344" s="206"/>
      <c r="G1344" s="52" t="s">
        <v>203</v>
      </c>
      <c r="H1344" s="55">
        <v>11.6</v>
      </c>
      <c r="I1344" s="54">
        <v>12.3</v>
      </c>
      <c r="J1344" s="54">
        <v>142.68</v>
      </c>
    </row>
    <row r="1345" spans="1:10" ht="26.1" customHeight="1">
      <c r="A1345" s="78" t="s">
        <v>264</v>
      </c>
      <c r="B1345" s="57" t="s">
        <v>1618</v>
      </c>
      <c r="C1345" s="78" t="s">
        <v>23</v>
      </c>
      <c r="D1345" s="78" t="s">
        <v>1619</v>
      </c>
      <c r="E1345" s="201" t="s">
        <v>383</v>
      </c>
      <c r="F1345" s="201"/>
      <c r="G1345" s="56" t="s">
        <v>224</v>
      </c>
      <c r="H1345" s="59">
        <v>6.0600000000000001E-2</v>
      </c>
      <c r="I1345" s="58">
        <v>61.84</v>
      </c>
      <c r="J1345" s="58">
        <v>3.74</v>
      </c>
    </row>
    <row r="1346" spans="1:10" ht="24" customHeight="1">
      <c r="A1346" s="78" t="s">
        <v>264</v>
      </c>
      <c r="B1346" s="57" t="s">
        <v>270</v>
      </c>
      <c r="C1346" s="78" t="s">
        <v>23</v>
      </c>
      <c r="D1346" s="78" t="s">
        <v>271</v>
      </c>
      <c r="E1346" s="201" t="s">
        <v>269</v>
      </c>
      <c r="F1346" s="201"/>
      <c r="G1346" s="56" t="s">
        <v>224</v>
      </c>
      <c r="H1346" s="59">
        <v>0.60606000000000004</v>
      </c>
      <c r="I1346" s="58">
        <v>15.79</v>
      </c>
      <c r="J1346" s="58">
        <v>9.56</v>
      </c>
    </row>
    <row r="1347" spans="1:10" ht="24" customHeight="1">
      <c r="A1347" s="78" t="s">
        <v>264</v>
      </c>
      <c r="B1347" s="57" t="s">
        <v>300</v>
      </c>
      <c r="C1347" s="78" t="s">
        <v>23</v>
      </c>
      <c r="D1347" s="78" t="s">
        <v>301</v>
      </c>
      <c r="E1347" s="201" t="s">
        <v>269</v>
      </c>
      <c r="F1347" s="201"/>
      <c r="G1347" s="56" t="s">
        <v>224</v>
      </c>
      <c r="H1347" s="59">
        <v>0.30303000000000002</v>
      </c>
      <c r="I1347" s="58">
        <v>22.52</v>
      </c>
      <c r="J1347" s="58">
        <v>6.82</v>
      </c>
    </row>
    <row r="1348" spans="1:10" ht="26.1" customHeight="1">
      <c r="A1348" s="78" t="s">
        <v>264</v>
      </c>
      <c r="B1348" s="57" t="s">
        <v>234</v>
      </c>
      <c r="C1348" s="78" t="s">
        <v>23</v>
      </c>
      <c r="D1348" s="78" t="s">
        <v>1546</v>
      </c>
      <c r="E1348" s="201" t="s">
        <v>383</v>
      </c>
      <c r="F1348" s="201"/>
      <c r="G1348" s="56" t="s">
        <v>224</v>
      </c>
      <c r="H1348" s="59">
        <v>0.24242</v>
      </c>
      <c r="I1348" s="58">
        <v>140.81</v>
      </c>
      <c r="J1348" s="58">
        <v>34.130000000000003</v>
      </c>
    </row>
    <row r="1349" spans="1:10">
      <c r="A1349" s="79"/>
      <c r="B1349" s="79"/>
      <c r="C1349" s="79"/>
      <c r="D1349" s="79"/>
      <c r="E1349" s="79"/>
      <c r="F1349" s="61"/>
      <c r="G1349" s="79"/>
      <c r="H1349" s="204"/>
      <c r="I1349" s="204"/>
      <c r="J1349" s="61"/>
    </row>
    <row r="1350" spans="1:10" ht="30" customHeight="1" thickBot="1">
      <c r="A1350" s="66"/>
      <c r="B1350" s="66"/>
      <c r="C1350" s="66"/>
      <c r="D1350" s="66"/>
      <c r="E1350" s="66"/>
      <c r="F1350" s="66"/>
      <c r="G1350" s="66"/>
      <c r="H1350" s="60"/>
      <c r="I1350" s="66"/>
      <c r="J1350" s="85"/>
    </row>
    <row r="1351" spans="1:10" ht="0.95" customHeight="1" thickTop="1">
      <c r="A1351" s="51"/>
      <c r="B1351" s="51"/>
      <c r="C1351" s="51"/>
      <c r="D1351" s="51"/>
      <c r="E1351" s="51"/>
      <c r="F1351" s="51"/>
      <c r="G1351" s="51"/>
      <c r="H1351" s="51"/>
      <c r="I1351" s="51"/>
      <c r="J1351" s="51">
        <v>0</v>
      </c>
    </row>
    <row r="1352" spans="1:10" ht="18" customHeight="1">
      <c r="A1352" s="76" t="s">
        <v>959</v>
      </c>
      <c r="B1352" s="80" t="s">
        <v>6</v>
      </c>
      <c r="C1352" s="76" t="s">
        <v>7</v>
      </c>
      <c r="D1352" s="76" t="s">
        <v>8</v>
      </c>
      <c r="E1352" s="203" t="s">
        <v>262</v>
      </c>
      <c r="F1352" s="203"/>
      <c r="G1352" s="81" t="s">
        <v>9</v>
      </c>
      <c r="H1352" s="80" t="s">
        <v>10</v>
      </c>
      <c r="I1352" s="80" t="s">
        <v>11</v>
      </c>
      <c r="J1352" s="80" t="s">
        <v>13</v>
      </c>
    </row>
    <row r="1353" spans="1:10" ht="24" customHeight="1">
      <c r="A1353" s="77" t="s">
        <v>263</v>
      </c>
      <c r="B1353" s="48" t="s">
        <v>960</v>
      </c>
      <c r="C1353" s="77" t="s">
        <v>23</v>
      </c>
      <c r="D1353" s="77" t="s">
        <v>961</v>
      </c>
      <c r="E1353" s="200" t="s">
        <v>1668</v>
      </c>
      <c r="F1353" s="200"/>
      <c r="G1353" s="47" t="s">
        <v>40</v>
      </c>
      <c r="H1353" s="50">
        <v>1</v>
      </c>
      <c r="I1353" s="49">
        <v>4927.0700000000006</v>
      </c>
      <c r="J1353" s="49">
        <v>4927.07</v>
      </c>
    </row>
    <row r="1354" spans="1:10" ht="24" customHeight="1">
      <c r="A1354" s="82" t="s">
        <v>291</v>
      </c>
      <c r="B1354" s="53" t="s">
        <v>429</v>
      </c>
      <c r="C1354" s="82" t="s">
        <v>23</v>
      </c>
      <c r="D1354" s="82" t="s">
        <v>430</v>
      </c>
      <c r="E1354" s="206" t="s">
        <v>431</v>
      </c>
      <c r="F1354" s="206"/>
      <c r="G1354" s="52" t="s">
        <v>114</v>
      </c>
      <c r="H1354" s="55">
        <v>3.1E-2</v>
      </c>
      <c r="I1354" s="54">
        <v>583.75</v>
      </c>
      <c r="J1354" s="54">
        <v>18.09</v>
      </c>
    </row>
    <row r="1355" spans="1:10" ht="26.1" customHeight="1">
      <c r="A1355" s="82" t="s">
        <v>291</v>
      </c>
      <c r="B1355" s="53" t="s">
        <v>1661</v>
      </c>
      <c r="C1355" s="82" t="s">
        <v>23</v>
      </c>
      <c r="D1355" s="82" t="s">
        <v>1662</v>
      </c>
      <c r="E1355" s="206" t="s">
        <v>294</v>
      </c>
      <c r="F1355" s="206"/>
      <c r="G1355" s="52" t="s">
        <v>20</v>
      </c>
      <c r="H1355" s="55">
        <v>29.46</v>
      </c>
      <c r="I1355" s="54">
        <v>76.73</v>
      </c>
      <c r="J1355" s="54">
        <v>2260.46</v>
      </c>
    </row>
    <row r="1356" spans="1:10" ht="24" customHeight="1">
      <c r="A1356" s="82" t="s">
        <v>291</v>
      </c>
      <c r="B1356" s="53" t="s">
        <v>1616</v>
      </c>
      <c r="C1356" s="82" t="s">
        <v>23</v>
      </c>
      <c r="D1356" s="82" t="s">
        <v>1617</v>
      </c>
      <c r="E1356" s="206" t="s">
        <v>505</v>
      </c>
      <c r="F1356" s="206"/>
      <c r="G1356" s="52" t="s">
        <v>20</v>
      </c>
      <c r="H1356" s="55">
        <v>3.8</v>
      </c>
      <c r="I1356" s="54">
        <v>5.21</v>
      </c>
      <c r="J1356" s="54">
        <v>19.79</v>
      </c>
    </row>
    <row r="1357" spans="1:10" ht="26.1" customHeight="1">
      <c r="A1357" s="82" t="s">
        <v>291</v>
      </c>
      <c r="B1357" s="53" t="s">
        <v>206</v>
      </c>
      <c r="C1357" s="82" t="s">
        <v>23</v>
      </c>
      <c r="D1357" s="82" t="s">
        <v>490</v>
      </c>
      <c r="E1357" s="206" t="s">
        <v>491</v>
      </c>
      <c r="F1357" s="206"/>
      <c r="G1357" s="52" t="s">
        <v>114</v>
      </c>
      <c r="H1357" s="55">
        <v>3.53</v>
      </c>
      <c r="I1357" s="54">
        <v>671.33</v>
      </c>
      <c r="J1357" s="54">
        <v>2369.79</v>
      </c>
    </row>
    <row r="1358" spans="1:10" ht="26.1" customHeight="1">
      <c r="A1358" s="82" t="s">
        <v>291</v>
      </c>
      <c r="B1358" s="53" t="s">
        <v>1666</v>
      </c>
      <c r="C1358" s="82" t="s">
        <v>23</v>
      </c>
      <c r="D1358" s="82" t="s">
        <v>1667</v>
      </c>
      <c r="E1358" s="206" t="s">
        <v>534</v>
      </c>
      <c r="F1358" s="206"/>
      <c r="G1358" s="52" t="s">
        <v>203</v>
      </c>
      <c r="H1358" s="55">
        <v>16.2</v>
      </c>
      <c r="I1358" s="54">
        <v>12.3</v>
      </c>
      <c r="J1358" s="54">
        <v>199.26</v>
      </c>
    </row>
    <row r="1359" spans="1:10" ht="26.1" customHeight="1">
      <c r="A1359" s="78" t="s">
        <v>264</v>
      </c>
      <c r="B1359" s="57" t="s">
        <v>234</v>
      </c>
      <c r="C1359" s="78" t="s">
        <v>23</v>
      </c>
      <c r="D1359" s="78" t="s">
        <v>1546</v>
      </c>
      <c r="E1359" s="201" t="s">
        <v>383</v>
      </c>
      <c r="F1359" s="201"/>
      <c r="G1359" s="56" t="s">
        <v>224</v>
      </c>
      <c r="H1359" s="59">
        <v>0.26666000000000001</v>
      </c>
      <c r="I1359" s="58">
        <v>140.81</v>
      </c>
      <c r="J1359" s="58">
        <v>37.54</v>
      </c>
    </row>
    <row r="1360" spans="1:10" ht="26.1" customHeight="1">
      <c r="A1360" s="78" t="s">
        <v>264</v>
      </c>
      <c r="B1360" s="57" t="s">
        <v>1618</v>
      </c>
      <c r="C1360" s="78" t="s">
        <v>23</v>
      </c>
      <c r="D1360" s="78" t="s">
        <v>1619</v>
      </c>
      <c r="E1360" s="201" t="s">
        <v>383</v>
      </c>
      <c r="F1360" s="201"/>
      <c r="G1360" s="56" t="s">
        <v>224</v>
      </c>
      <c r="H1360" s="59">
        <v>6.6659999999999997E-2</v>
      </c>
      <c r="I1360" s="58">
        <v>61.84</v>
      </c>
      <c r="J1360" s="58">
        <v>4.12</v>
      </c>
    </row>
    <row r="1361" spans="1:10" ht="24" customHeight="1">
      <c r="A1361" s="78" t="s">
        <v>264</v>
      </c>
      <c r="B1361" s="57" t="s">
        <v>300</v>
      </c>
      <c r="C1361" s="78" t="s">
        <v>23</v>
      </c>
      <c r="D1361" s="78" t="s">
        <v>301</v>
      </c>
      <c r="E1361" s="201" t="s">
        <v>269</v>
      </c>
      <c r="F1361" s="201"/>
      <c r="G1361" s="56" t="s">
        <v>224</v>
      </c>
      <c r="H1361" s="59">
        <v>0.33333000000000002</v>
      </c>
      <c r="I1361" s="58">
        <v>22.52</v>
      </c>
      <c r="J1361" s="58">
        <v>7.5</v>
      </c>
    </row>
    <row r="1362" spans="1:10" ht="24" customHeight="1">
      <c r="A1362" s="78" t="s">
        <v>264</v>
      </c>
      <c r="B1362" s="57" t="s">
        <v>270</v>
      </c>
      <c r="C1362" s="78" t="s">
        <v>23</v>
      </c>
      <c r="D1362" s="78" t="s">
        <v>271</v>
      </c>
      <c r="E1362" s="201" t="s">
        <v>269</v>
      </c>
      <c r="F1362" s="201"/>
      <c r="G1362" s="56" t="s">
        <v>224</v>
      </c>
      <c r="H1362" s="59">
        <v>0.66666000000000003</v>
      </c>
      <c r="I1362" s="58">
        <v>15.79</v>
      </c>
      <c r="J1362" s="58">
        <v>10.52</v>
      </c>
    </row>
    <row r="1363" spans="1:10">
      <c r="A1363" s="79"/>
      <c r="B1363" s="79"/>
      <c r="C1363" s="79"/>
      <c r="D1363" s="79"/>
      <c r="E1363" s="79"/>
      <c r="F1363" s="61"/>
      <c r="G1363" s="79"/>
      <c r="H1363" s="204"/>
      <c r="I1363" s="204"/>
      <c r="J1363" s="61"/>
    </row>
    <row r="1364" spans="1:10" ht="30" customHeight="1" thickBot="1">
      <c r="A1364" s="66"/>
      <c r="B1364" s="66"/>
      <c r="C1364" s="66"/>
      <c r="D1364" s="66"/>
      <c r="E1364" s="66"/>
      <c r="F1364" s="66"/>
      <c r="G1364" s="66"/>
      <c r="H1364" s="60"/>
      <c r="I1364" s="66"/>
      <c r="J1364" s="85"/>
    </row>
    <row r="1365" spans="1:10" ht="0.95" customHeight="1" thickTop="1">
      <c r="A1365" s="51"/>
      <c r="B1365" s="51"/>
      <c r="C1365" s="51"/>
      <c r="D1365" s="51"/>
      <c r="E1365" s="51"/>
      <c r="F1365" s="51"/>
      <c r="G1365" s="51"/>
      <c r="H1365" s="51"/>
      <c r="I1365" s="51"/>
      <c r="J1365" s="51">
        <v>0</v>
      </c>
    </row>
    <row r="1366" spans="1:10" ht="18" customHeight="1">
      <c r="A1366" s="76" t="s">
        <v>962</v>
      </c>
      <c r="B1366" s="80" t="s">
        <v>6</v>
      </c>
      <c r="C1366" s="76" t="s">
        <v>7</v>
      </c>
      <c r="D1366" s="76" t="s">
        <v>8</v>
      </c>
      <c r="E1366" s="203" t="s">
        <v>262</v>
      </c>
      <c r="F1366" s="203"/>
      <c r="G1366" s="81" t="s">
        <v>9</v>
      </c>
      <c r="H1366" s="80" t="s">
        <v>10</v>
      </c>
      <c r="I1366" s="80" t="s">
        <v>11</v>
      </c>
      <c r="J1366" s="80" t="s">
        <v>13</v>
      </c>
    </row>
    <row r="1367" spans="1:10" ht="24" customHeight="1">
      <c r="A1367" s="77" t="s">
        <v>263</v>
      </c>
      <c r="B1367" s="48" t="s">
        <v>963</v>
      </c>
      <c r="C1367" s="77" t="s">
        <v>23</v>
      </c>
      <c r="D1367" s="77" t="s">
        <v>964</v>
      </c>
      <c r="E1367" s="200" t="s">
        <v>1669</v>
      </c>
      <c r="F1367" s="200"/>
      <c r="G1367" s="47" t="s">
        <v>40</v>
      </c>
      <c r="H1367" s="50">
        <v>1</v>
      </c>
      <c r="I1367" s="49">
        <v>2240.0399999999995</v>
      </c>
      <c r="J1367" s="49">
        <v>2240.04</v>
      </c>
    </row>
    <row r="1368" spans="1:10" ht="24" customHeight="1">
      <c r="A1368" s="82" t="s">
        <v>291</v>
      </c>
      <c r="B1368" s="53" t="s">
        <v>429</v>
      </c>
      <c r="C1368" s="82" t="s">
        <v>23</v>
      </c>
      <c r="D1368" s="82" t="s">
        <v>430</v>
      </c>
      <c r="E1368" s="206" t="s">
        <v>431</v>
      </c>
      <c r="F1368" s="206"/>
      <c r="G1368" s="52" t="s">
        <v>114</v>
      </c>
      <c r="H1368" s="55">
        <v>0.02</v>
      </c>
      <c r="I1368" s="54">
        <v>583.75</v>
      </c>
      <c r="J1368" s="54">
        <v>11.67</v>
      </c>
    </row>
    <row r="1369" spans="1:10" ht="26.1" customHeight="1">
      <c r="A1369" s="82" t="s">
        <v>291</v>
      </c>
      <c r="B1369" s="53" t="s">
        <v>1661</v>
      </c>
      <c r="C1369" s="82" t="s">
        <v>23</v>
      </c>
      <c r="D1369" s="82" t="s">
        <v>1662</v>
      </c>
      <c r="E1369" s="206" t="s">
        <v>294</v>
      </c>
      <c r="F1369" s="206"/>
      <c r="G1369" s="52" t="s">
        <v>20</v>
      </c>
      <c r="H1369" s="55">
        <v>13.57</v>
      </c>
      <c r="I1369" s="54">
        <v>76.73</v>
      </c>
      <c r="J1369" s="54">
        <v>1041.22</v>
      </c>
    </row>
    <row r="1370" spans="1:10" ht="24" customHeight="1">
      <c r="A1370" s="82" t="s">
        <v>291</v>
      </c>
      <c r="B1370" s="53" t="s">
        <v>1616</v>
      </c>
      <c r="C1370" s="82" t="s">
        <v>23</v>
      </c>
      <c r="D1370" s="82" t="s">
        <v>1617</v>
      </c>
      <c r="E1370" s="206" t="s">
        <v>505</v>
      </c>
      <c r="F1370" s="206"/>
      <c r="G1370" s="52" t="s">
        <v>20</v>
      </c>
      <c r="H1370" s="55">
        <v>2</v>
      </c>
      <c r="I1370" s="54">
        <v>5.21</v>
      </c>
      <c r="J1370" s="54">
        <v>10.42</v>
      </c>
    </row>
    <row r="1371" spans="1:10" ht="26.1" customHeight="1">
      <c r="A1371" s="82" t="s">
        <v>291</v>
      </c>
      <c r="B1371" s="53" t="s">
        <v>206</v>
      </c>
      <c r="C1371" s="82" t="s">
        <v>23</v>
      </c>
      <c r="D1371" s="82" t="s">
        <v>490</v>
      </c>
      <c r="E1371" s="206" t="s">
        <v>491</v>
      </c>
      <c r="F1371" s="206"/>
      <c r="G1371" s="52" t="s">
        <v>114</v>
      </c>
      <c r="H1371" s="55">
        <v>1.63</v>
      </c>
      <c r="I1371" s="54">
        <v>671.33</v>
      </c>
      <c r="J1371" s="54">
        <v>1094.26</v>
      </c>
    </row>
    <row r="1372" spans="1:10" ht="26.1" customHeight="1">
      <c r="A1372" s="82" t="s">
        <v>291</v>
      </c>
      <c r="B1372" s="53" t="s">
        <v>1666</v>
      </c>
      <c r="C1372" s="82" t="s">
        <v>23</v>
      </c>
      <c r="D1372" s="82" t="s">
        <v>1667</v>
      </c>
      <c r="E1372" s="206" t="s">
        <v>534</v>
      </c>
      <c r="F1372" s="206"/>
      <c r="G1372" s="52" t="s">
        <v>203</v>
      </c>
      <c r="H1372" s="55">
        <v>3.96</v>
      </c>
      <c r="I1372" s="54">
        <v>12.3</v>
      </c>
      <c r="J1372" s="54">
        <v>48.7</v>
      </c>
    </row>
    <row r="1373" spans="1:10" ht="26.1" customHeight="1">
      <c r="A1373" s="78" t="s">
        <v>264</v>
      </c>
      <c r="B1373" s="57" t="s">
        <v>234</v>
      </c>
      <c r="C1373" s="78" t="s">
        <v>23</v>
      </c>
      <c r="D1373" s="78" t="s">
        <v>1546</v>
      </c>
      <c r="E1373" s="201" t="s">
        <v>383</v>
      </c>
      <c r="F1373" s="201"/>
      <c r="G1373" s="56" t="s">
        <v>224</v>
      </c>
      <c r="H1373" s="59">
        <v>0.15093999999999999</v>
      </c>
      <c r="I1373" s="58">
        <v>140.81</v>
      </c>
      <c r="J1373" s="58">
        <v>21.25</v>
      </c>
    </row>
    <row r="1374" spans="1:10" ht="26.1" customHeight="1">
      <c r="A1374" s="78" t="s">
        <v>264</v>
      </c>
      <c r="B1374" s="57" t="s">
        <v>1618</v>
      </c>
      <c r="C1374" s="78" t="s">
        <v>23</v>
      </c>
      <c r="D1374" s="78" t="s">
        <v>1619</v>
      </c>
      <c r="E1374" s="201" t="s">
        <v>383</v>
      </c>
      <c r="F1374" s="201"/>
      <c r="G1374" s="56" t="s">
        <v>224</v>
      </c>
      <c r="H1374" s="59">
        <v>3.773E-2</v>
      </c>
      <c r="I1374" s="58">
        <v>61.84</v>
      </c>
      <c r="J1374" s="58">
        <v>2.33</v>
      </c>
    </row>
    <row r="1375" spans="1:10" ht="24" customHeight="1">
      <c r="A1375" s="78" t="s">
        <v>264</v>
      </c>
      <c r="B1375" s="57" t="s">
        <v>300</v>
      </c>
      <c r="C1375" s="78" t="s">
        <v>23</v>
      </c>
      <c r="D1375" s="78" t="s">
        <v>301</v>
      </c>
      <c r="E1375" s="201" t="s">
        <v>269</v>
      </c>
      <c r="F1375" s="201"/>
      <c r="G1375" s="56" t="s">
        <v>224</v>
      </c>
      <c r="H1375" s="59">
        <v>0.18867</v>
      </c>
      <c r="I1375" s="58">
        <v>22.52</v>
      </c>
      <c r="J1375" s="58">
        <v>4.24</v>
      </c>
    </row>
    <row r="1376" spans="1:10" ht="24" customHeight="1">
      <c r="A1376" s="78" t="s">
        <v>264</v>
      </c>
      <c r="B1376" s="57" t="s">
        <v>270</v>
      </c>
      <c r="C1376" s="78" t="s">
        <v>23</v>
      </c>
      <c r="D1376" s="78" t="s">
        <v>271</v>
      </c>
      <c r="E1376" s="201" t="s">
        <v>269</v>
      </c>
      <c r="F1376" s="201"/>
      <c r="G1376" s="56" t="s">
        <v>224</v>
      </c>
      <c r="H1376" s="59">
        <v>0.37735000000000002</v>
      </c>
      <c r="I1376" s="58">
        <v>15.79</v>
      </c>
      <c r="J1376" s="58">
        <v>5.95</v>
      </c>
    </row>
    <row r="1377" spans="1:10">
      <c r="A1377" s="79"/>
      <c r="B1377" s="79"/>
      <c r="C1377" s="79"/>
      <c r="D1377" s="79"/>
      <c r="E1377" s="79"/>
      <c r="F1377" s="61"/>
      <c r="G1377" s="79"/>
      <c r="H1377" s="204"/>
      <c r="I1377" s="204"/>
      <c r="J1377" s="61"/>
    </row>
    <row r="1378" spans="1:10" ht="30" customHeight="1" thickBot="1">
      <c r="A1378" s="66"/>
      <c r="B1378" s="66"/>
      <c r="C1378" s="66"/>
      <c r="D1378" s="66"/>
      <c r="E1378" s="66"/>
      <c r="F1378" s="66"/>
      <c r="G1378" s="66"/>
      <c r="H1378" s="60"/>
      <c r="I1378" s="66"/>
      <c r="J1378" s="85"/>
    </row>
    <row r="1379" spans="1:10" ht="0.95" customHeight="1" thickTop="1">
      <c r="A1379" s="51"/>
      <c r="B1379" s="51"/>
      <c r="C1379" s="51"/>
      <c r="D1379" s="51"/>
      <c r="E1379" s="51"/>
      <c r="F1379" s="51"/>
      <c r="G1379" s="51"/>
      <c r="H1379" s="51"/>
      <c r="I1379" s="51"/>
      <c r="J1379" s="51">
        <v>0</v>
      </c>
    </row>
    <row r="1380" spans="1:10" ht="18" customHeight="1">
      <c r="A1380" s="76" t="s">
        <v>965</v>
      </c>
      <c r="B1380" s="80" t="s">
        <v>6</v>
      </c>
      <c r="C1380" s="76" t="s">
        <v>7</v>
      </c>
      <c r="D1380" s="76" t="s">
        <v>8</v>
      </c>
      <c r="E1380" s="203" t="s">
        <v>262</v>
      </c>
      <c r="F1380" s="203"/>
      <c r="G1380" s="81" t="s">
        <v>9</v>
      </c>
      <c r="H1380" s="80" t="s">
        <v>10</v>
      </c>
      <c r="I1380" s="80" t="s">
        <v>11</v>
      </c>
      <c r="J1380" s="80" t="s">
        <v>13</v>
      </c>
    </row>
    <row r="1381" spans="1:10" ht="24" customHeight="1">
      <c r="A1381" s="77" t="s">
        <v>263</v>
      </c>
      <c r="B1381" s="48" t="s">
        <v>966</v>
      </c>
      <c r="C1381" s="77" t="s">
        <v>23</v>
      </c>
      <c r="D1381" s="77" t="s">
        <v>967</v>
      </c>
      <c r="E1381" s="200" t="s">
        <v>1669</v>
      </c>
      <c r="F1381" s="200"/>
      <c r="G1381" s="47" t="s">
        <v>40</v>
      </c>
      <c r="H1381" s="50">
        <v>1</v>
      </c>
      <c r="I1381" s="49">
        <v>2766.29</v>
      </c>
      <c r="J1381" s="49">
        <v>2766.29</v>
      </c>
    </row>
    <row r="1382" spans="1:10" ht="26.1" customHeight="1">
      <c r="A1382" s="82" t="s">
        <v>291</v>
      </c>
      <c r="B1382" s="53" t="s">
        <v>206</v>
      </c>
      <c r="C1382" s="82" t="s">
        <v>23</v>
      </c>
      <c r="D1382" s="82" t="s">
        <v>490</v>
      </c>
      <c r="E1382" s="206" t="s">
        <v>491</v>
      </c>
      <c r="F1382" s="206"/>
      <c r="G1382" s="52" t="s">
        <v>114</v>
      </c>
      <c r="H1382" s="55">
        <v>1.98</v>
      </c>
      <c r="I1382" s="54">
        <v>671.33</v>
      </c>
      <c r="J1382" s="54">
        <v>1329.23</v>
      </c>
    </row>
    <row r="1383" spans="1:10" ht="26.1" customHeight="1">
      <c r="A1383" s="82" t="s">
        <v>291</v>
      </c>
      <c r="B1383" s="53" t="s">
        <v>1661</v>
      </c>
      <c r="C1383" s="82" t="s">
        <v>23</v>
      </c>
      <c r="D1383" s="82" t="s">
        <v>1662</v>
      </c>
      <c r="E1383" s="206" t="s">
        <v>294</v>
      </c>
      <c r="F1383" s="206"/>
      <c r="G1383" s="52" t="s">
        <v>20</v>
      </c>
      <c r="H1383" s="55">
        <v>16.989999999999998</v>
      </c>
      <c r="I1383" s="54">
        <v>76.73</v>
      </c>
      <c r="J1383" s="54">
        <v>1303.6400000000001</v>
      </c>
    </row>
    <row r="1384" spans="1:10" ht="26.1" customHeight="1">
      <c r="A1384" s="82" t="s">
        <v>291</v>
      </c>
      <c r="B1384" s="53" t="s">
        <v>1666</v>
      </c>
      <c r="C1384" s="82" t="s">
        <v>23</v>
      </c>
      <c r="D1384" s="82" t="s">
        <v>1667</v>
      </c>
      <c r="E1384" s="206" t="s">
        <v>534</v>
      </c>
      <c r="F1384" s="206"/>
      <c r="G1384" s="52" t="s">
        <v>203</v>
      </c>
      <c r="H1384" s="55">
        <v>5.71</v>
      </c>
      <c r="I1384" s="54">
        <v>12.3</v>
      </c>
      <c r="J1384" s="54">
        <v>70.23</v>
      </c>
    </row>
    <row r="1385" spans="1:10" ht="24" customHeight="1">
      <c r="A1385" s="82" t="s">
        <v>291</v>
      </c>
      <c r="B1385" s="53" t="s">
        <v>429</v>
      </c>
      <c r="C1385" s="82" t="s">
        <v>23</v>
      </c>
      <c r="D1385" s="82" t="s">
        <v>430</v>
      </c>
      <c r="E1385" s="206" t="s">
        <v>431</v>
      </c>
      <c r="F1385" s="206"/>
      <c r="G1385" s="52" t="s">
        <v>114</v>
      </c>
      <c r="H1385" s="55">
        <v>2.1600000000000001E-2</v>
      </c>
      <c r="I1385" s="54">
        <v>583.75</v>
      </c>
      <c r="J1385" s="54">
        <v>12.6</v>
      </c>
    </row>
    <row r="1386" spans="1:10" ht="24" customHeight="1">
      <c r="A1386" s="82" t="s">
        <v>291</v>
      </c>
      <c r="B1386" s="53" t="s">
        <v>1616</v>
      </c>
      <c r="C1386" s="82" t="s">
        <v>23</v>
      </c>
      <c r="D1386" s="82" t="s">
        <v>1617</v>
      </c>
      <c r="E1386" s="206" t="s">
        <v>505</v>
      </c>
      <c r="F1386" s="206"/>
      <c r="G1386" s="52" t="s">
        <v>20</v>
      </c>
      <c r="H1386" s="55">
        <v>2.4</v>
      </c>
      <c r="I1386" s="54">
        <v>5.21</v>
      </c>
      <c r="J1386" s="54">
        <v>12.5</v>
      </c>
    </row>
    <row r="1387" spans="1:10" ht="26.1" customHeight="1">
      <c r="A1387" s="78" t="s">
        <v>264</v>
      </c>
      <c r="B1387" s="57" t="s">
        <v>1618</v>
      </c>
      <c r="C1387" s="78" t="s">
        <v>23</v>
      </c>
      <c r="D1387" s="78" t="s">
        <v>1619</v>
      </c>
      <c r="E1387" s="201" t="s">
        <v>383</v>
      </c>
      <c r="F1387" s="201"/>
      <c r="G1387" s="56" t="s">
        <v>224</v>
      </c>
      <c r="H1387" s="59">
        <v>4.2549999999999998E-2</v>
      </c>
      <c r="I1387" s="58">
        <v>61.84</v>
      </c>
      <c r="J1387" s="58">
        <v>2.63</v>
      </c>
    </row>
    <row r="1388" spans="1:10" ht="24" customHeight="1">
      <c r="A1388" s="78" t="s">
        <v>264</v>
      </c>
      <c r="B1388" s="57" t="s">
        <v>270</v>
      </c>
      <c r="C1388" s="78" t="s">
        <v>23</v>
      </c>
      <c r="D1388" s="78" t="s">
        <v>271</v>
      </c>
      <c r="E1388" s="201" t="s">
        <v>269</v>
      </c>
      <c r="F1388" s="201"/>
      <c r="G1388" s="56" t="s">
        <v>224</v>
      </c>
      <c r="H1388" s="59">
        <v>0.42553000000000002</v>
      </c>
      <c r="I1388" s="58">
        <v>15.79</v>
      </c>
      <c r="J1388" s="58">
        <v>6.71</v>
      </c>
    </row>
    <row r="1389" spans="1:10" ht="24" customHeight="1">
      <c r="A1389" s="78" t="s">
        <v>264</v>
      </c>
      <c r="B1389" s="57" t="s">
        <v>300</v>
      </c>
      <c r="C1389" s="78" t="s">
        <v>23</v>
      </c>
      <c r="D1389" s="78" t="s">
        <v>301</v>
      </c>
      <c r="E1389" s="201" t="s">
        <v>269</v>
      </c>
      <c r="F1389" s="201"/>
      <c r="G1389" s="56" t="s">
        <v>224</v>
      </c>
      <c r="H1389" s="59">
        <v>0.21276</v>
      </c>
      <c r="I1389" s="58">
        <v>22.52</v>
      </c>
      <c r="J1389" s="58">
        <v>4.79</v>
      </c>
    </row>
    <row r="1390" spans="1:10" ht="26.1" customHeight="1">
      <c r="A1390" s="78" t="s">
        <v>264</v>
      </c>
      <c r="B1390" s="57" t="s">
        <v>234</v>
      </c>
      <c r="C1390" s="78" t="s">
        <v>23</v>
      </c>
      <c r="D1390" s="78" t="s">
        <v>1546</v>
      </c>
      <c r="E1390" s="201" t="s">
        <v>383</v>
      </c>
      <c r="F1390" s="201"/>
      <c r="G1390" s="56" t="s">
        <v>224</v>
      </c>
      <c r="H1390" s="59">
        <v>0.17021</v>
      </c>
      <c r="I1390" s="58">
        <v>140.81</v>
      </c>
      <c r="J1390" s="58">
        <v>23.96</v>
      </c>
    </row>
    <row r="1391" spans="1:10">
      <c r="A1391" s="79"/>
      <c r="B1391" s="79"/>
      <c r="C1391" s="79"/>
      <c r="D1391" s="79"/>
      <c r="E1391" s="79"/>
      <c r="F1391" s="61"/>
      <c r="G1391" s="79"/>
      <c r="H1391" s="204"/>
      <c r="I1391" s="204"/>
      <c r="J1391" s="61"/>
    </row>
    <row r="1392" spans="1:10" ht="30" customHeight="1" thickBot="1">
      <c r="A1392" s="66"/>
      <c r="B1392" s="66"/>
      <c r="C1392" s="66"/>
      <c r="D1392" s="66"/>
      <c r="E1392" s="66"/>
      <c r="F1392" s="66"/>
      <c r="G1392" s="66"/>
      <c r="H1392" s="60"/>
      <c r="I1392" s="66"/>
      <c r="J1392" s="85"/>
    </row>
    <row r="1393" spans="1:10" ht="0.95" customHeight="1" thickTop="1">
      <c r="A1393" s="51"/>
      <c r="B1393" s="51"/>
      <c r="C1393" s="51"/>
      <c r="D1393" s="51"/>
      <c r="E1393" s="51"/>
      <c r="F1393" s="51"/>
      <c r="G1393" s="51"/>
      <c r="H1393" s="51"/>
      <c r="I1393" s="51"/>
      <c r="J1393" s="51">
        <v>0</v>
      </c>
    </row>
    <row r="1394" spans="1:10" ht="18" customHeight="1">
      <c r="A1394" s="76" t="s">
        <v>968</v>
      </c>
      <c r="B1394" s="80" t="s">
        <v>6</v>
      </c>
      <c r="C1394" s="76" t="s">
        <v>7</v>
      </c>
      <c r="D1394" s="76" t="s">
        <v>8</v>
      </c>
      <c r="E1394" s="203" t="s">
        <v>262</v>
      </c>
      <c r="F1394" s="203"/>
      <c r="G1394" s="81" t="s">
        <v>9</v>
      </c>
      <c r="H1394" s="80" t="s">
        <v>10</v>
      </c>
      <c r="I1394" s="80" t="s">
        <v>11</v>
      </c>
      <c r="J1394" s="80" t="s">
        <v>13</v>
      </c>
    </row>
    <row r="1395" spans="1:10" ht="24" customHeight="1">
      <c r="A1395" s="77" t="s">
        <v>263</v>
      </c>
      <c r="B1395" s="48" t="s">
        <v>969</v>
      </c>
      <c r="C1395" s="77" t="s">
        <v>23</v>
      </c>
      <c r="D1395" s="77" t="s">
        <v>970</v>
      </c>
      <c r="E1395" s="200" t="s">
        <v>1669</v>
      </c>
      <c r="F1395" s="200"/>
      <c r="G1395" s="47" t="s">
        <v>40</v>
      </c>
      <c r="H1395" s="50">
        <v>1</v>
      </c>
      <c r="I1395" s="49">
        <v>3629.7600000000007</v>
      </c>
      <c r="J1395" s="49">
        <v>3629.76</v>
      </c>
    </row>
    <row r="1396" spans="1:10" ht="26.1" customHeight="1">
      <c r="A1396" s="82" t="s">
        <v>291</v>
      </c>
      <c r="B1396" s="53" t="s">
        <v>206</v>
      </c>
      <c r="C1396" s="82" t="s">
        <v>23</v>
      </c>
      <c r="D1396" s="82" t="s">
        <v>490</v>
      </c>
      <c r="E1396" s="206" t="s">
        <v>491</v>
      </c>
      <c r="F1396" s="206"/>
      <c r="G1396" s="52" t="s">
        <v>114</v>
      </c>
      <c r="H1396" s="55">
        <v>2.6</v>
      </c>
      <c r="I1396" s="54">
        <v>671.33</v>
      </c>
      <c r="J1396" s="54">
        <v>1745.45</v>
      </c>
    </row>
    <row r="1397" spans="1:10" ht="26.1" customHeight="1">
      <c r="A1397" s="82" t="s">
        <v>291</v>
      </c>
      <c r="B1397" s="53" t="s">
        <v>1661</v>
      </c>
      <c r="C1397" s="82" t="s">
        <v>23</v>
      </c>
      <c r="D1397" s="82" t="s">
        <v>1662</v>
      </c>
      <c r="E1397" s="206" t="s">
        <v>294</v>
      </c>
      <c r="F1397" s="206"/>
      <c r="G1397" s="52" t="s">
        <v>20</v>
      </c>
      <c r="H1397" s="55">
        <v>22.27</v>
      </c>
      <c r="I1397" s="54">
        <v>76.73</v>
      </c>
      <c r="J1397" s="54">
        <v>1708.77</v>
      </c>
    </row>
    <row r="1398" spans="1:10" ht="26.1" customHeight="1">
      <c r="A1398" s="82" t="s">
        <v>291</v>
      </c>
      <c r="B1398" s="53" t="s">
        <v>1666</v>
      </c>
      <c r="C1398" s="82" t="s">
        <v>23</v>
      </c>
      <c r="D1398" s="82" t="s">
        <v>1667</v>
      </c>
      <c r="E1398" s="206" t="s">
        <v>534</v>
      </c>
      <c r="F1398" s="206"/>
      <c r="G1398" s="52" t="s">
        <v>203</v>
      </c>
      <c r="H1398" s="55">
        <v>8.08</v>
      </c>
      <c r="I1398" s="54">
        <v>12.3</v>
      </c>
      <c r="J1398" s="54">
        <v>99.38</v>
      </c>
    </row>
    <row r="1399" spans="1:10" ht="24" customHeight="1">
      <c r="A1399" s="82" t="s">
        <v>291</v>
      </c>
      <c r="B1399" s="53" t="s">
        <v>429</v>
      </c>
      <c r="C1399" s="82" t="s">
        <v>23</v>
      </c>
      <c r="D1399" s="82" t="s">
        <v>430</v>
      </c>
      <c r="E1399" s="206" t="s">
        <v>431</v>
      </c>
      <c r="F1399" s="206"/>
      <c r="G1399" s="52" t="s">
        <v>114</v>
      </c>
      <c r="H1399" s="55">
        <v>2.7E-2</v>
      </c>
      <c r="I1399" s="54">
        <v>583.75</v>
      </c>
      <c r="J1399" s="54">
        <v>15.76</v>
      </c>
    </row>
    <row r="1400" spans="1:10" ht="24" customHeight="1">
      <c r="A1400" s="82" t="s">
        <v>291</v>
      </c>
      <c r="B1400" s="53" t="s">
        <v>1616</v>
      </c>
      <c r="C1400" s="82" t="s">
        <v>23</v>
      </c>
      <c r="D1400" s="82" t="s">
        <v>1617</v>
      </c>
      <c r="E1400" s="206" t="s">
        <v>505</v>
      </c>
      <c r="F1400" s="206"/>
      <c r="G1400" s="52" t="s">
        <v>20</v>
      </c>
      <c r="H1400" s="55">
        <v>3</v>
      </c>
      <c r="I1400" s="54">
        <v>5.21</v>
      </c>
      <c r="J1400" s="54">
        <v>15.63</v>
      </c>
    </row>
    <row r="1401" spans="1:10" ht="26.1" customHeight="1">
      <c r="A1401" s="78" t="s">
        <v>264</v>
      </c>
      <c r="B1401" s="57" t="s">
        <v>1618</v>
      </c>
      <c r="C1401" s="78" t="s">
        <v>23</v>
      </c>
      <c r="D1401" s="78" t="s">
        <v>1619</v>
      </c>
      <c r="E1401" s="201" t="s">
        <v>383</v>
      </c>
      <c r="F1401" s="201"/>
      <c r="G1401" s="56" t="s">
        <v>224</v>
      </c>
      <c r="H1401" s="59">
        <v>0.05</v>
      </c>
      <c r="I1401" s="58">
        <v>61.84</v>
      </c>
      <c r="J1401" s="58">
        <v>3.09</v>
      </c>
    </row>
    <row r="1402" spans="1:10" ht="24" customHeight="1">
      <c r="A1402" s="78" t="s">
        <v>264</v>
      </c>
      <c r="B1402" s="57" t="s">
        <v>270</v>
      </c>
      <c r="C1402" s="78" t="s">
        <v>23</v>
      </c>
      <c r="D1402" s="78" t="s">
        <v>271</v>
      </c>
      <c r="E1402" s="201" t="s">
        <v>269</v>
      </c>
      <c r="F1402" s="201"/>
      <c r="G1402" s="56" t="s">
        <v>224</v>
      </c>
      <c r="H1402" s="59">
        <v>0.5</v>
      </c>
      <c r="I1402" s="58">
        <v>15.79</v>
      </c>
      <c r="J1402" s="58">
        <v>7.89</v>
      </c>
    </row>
    <row r="1403" spans="1:10" ht="24" customHeight="1">
      <c r="A1403" s="78" t="s">
        <v>264</v>
      </c>
      <c r="B1403" s="57" t="s">
        <v>300</v>
      </c>
      <c r="C1403" s="78" t="s">
        <v>23</v>
      </c>
      <c r="D1403" s="78" t="s">
        <v>301</v>
      </c>
      <c r="E1403" s="201" t="s">
        <v>269</v>
      </c>
      <c r="F1403" s="201"/>
      <c r="G1403" s="56" t="s">
        <v>224</v>
      </c>
      <c r="H1403" s="59">
        <v>0.25</v>
      </c>
      <c r="I1403" s="58">
        <v>22.52</v>
      </c>
      <c r="J1403" s="58">
        <v>5.63</v>
      </c>
    </row>
    <row r="1404" spans="1:10" ht="26.1" customHeight="1">
      <c r="A1404" s="78" t="s">
        <v>264</v>
      </c>
      <c r="B1404" s="57" t="s">
        <v>234</v>
      </c>
      <c r="C1404" s="78" t="s">
        <v>23</v>
      </c>
      <c r="D1404" s="78" t="s">
        <v>1546</v>
      </c>
      <c r="E1404" s="201" t="s">
        <v>383</v>
      </c>
      <c r="F1404" s="201"/>
      <c r="G1404" s="56" t="s">
        <v>224</v>
      </c>
      <c r="H1404" s="59">
        <v>0.2</v>
      </c>
      <c r="I1404" s="58">
        <v>140.81</v>
      </c>
      <c r="J1404" s="58">
        <v>28.16</v>
      </c>
    </row>
    <row r="1405" spans="1:10">
      <c r="A1405" s="79"/>
      <c r="B1405" s="79"/>
      <c r="C1405" s="79"/>
      <c r="D1405" s="79"/>
      <c r="E1405" s="79"/>
      <c r="F1405" s="61"/>
      <c r="G1405" s="79"/>
      <c r="H1405" s="204"/>
      <c r="I1405" s="204"/>
      <c r="J1405" s="61"/>
    </row>
    <row r="1406" spans="1:10" ht="30" customHeight="1" thickBot="1">
      <c r="A1406" s="66"/>
      <c r="B1406" s="66"/>
      <c r="C1406" s="66"/>
      <c r="D1406" s="66"/>
      <c r="E1406" s="66"/>
      <c r="F1406" s="66"/>
      <c r="G1406" s="66"/>
      <c r="H1406" s="60"/>
      <c r="I1406" s="66"/>
      <c r="J1406" s="85"/>
    </row>
    <row r="1407" spans="1:10" ht="0.95" customHeight="1" thickTop="1">
      <c r="A1407" s="51"/>
      <c r="B1407" s="51"/>
      <c r="C1407" s="51"/>
      <c r="D1407" s="51"/>
      <c r="E1407" s="51"/>
      <c r="F1407" s="51"/>
      <c r="G1407" s="51"/>
      <c r="H1407" s="51"/>
      <c r="I1407" s="51"/>
      <c r="J1407" s="51">
        <v>0</v>
      </c>
    </row>
    <row r="1408" spans="1:10" ht="18" customHeight="1">
      <c r="A1408" s="76" t="s">
        <v>971</v>
      </c>
      <c r="B1408" s="80" t="s">
        <v>6</v>
      </c>
      <c r="C1408" s="76" t="s">
        <v>7</v>
      </c>
      <c r="D1408" s="76" t="s">
        <v>8</v>
      </c>
      <c r="E1408" s="203" t="s">
        <v>262</v>
      </c>
      <c r="F1408" s="203"/>
      <c r="G1408" s="81" t="s">
        <v>9</v>
      </c>
      <c r="H1408" s="80" t="s">
        <v>10</v>
      </c>
      <c r="I1408" s="80" t="s">
        <v>11</v>
      </c>
      <c r="J1408" s="80" t="s">
        <v>13</v>
      </c>
    </row>
    <row r="1409" spans="1:10" ht="24" customHeight="1">
      <c r="A1409" s="77" t="s">
        <v>263</v>
      </c>
      <c r="B1409" s="48" t="s">
        <v>972</v>
      </c>
      <c r="C1409" s="77" t="s">
        <v>23</v>
      </c>
      <c r="D1409" s="77" t="s">
        <v>973</v>
      </c>
      <c r="E1409" s="200" t="s">
        <v>1669</v>
      </c>
      <c r="F1409" s="200"/>
      <c r="G1409" s="47" t="s">
        <v>40</v>
      </c>
      <c r="H1409" s="50">
        <v>1</v>
      </c>
      <c r="I1409" s="49">
        <v>4244.21</v>
      </c>
      <c r="J1409" s="49">
        <v>4244.21</v>
      </c>
    </row>
    <row r="1410" spans="1:10" ht="26.1" customHeight="1">
      <c r="A1410" s="82" t="s">
        <v>291</v>
      </c>
      <c r="B1410" s="53" t="s">
        <v>206</v>
      </c>
      <c r="C1410" s="82" t="s">
        <v>23</v>
      </c>
      <c r="D1410" s="82" t="s">
        <v>490</v>
      </c>
      <c r="E1410" s="206" t="s">
        <v>491</v>
      </c>
      <c r="F1410" s="206"/>
      <c r="G1410" s="52" t="s">
        <v>114</v>
      </c>
      <c r="H1410" s="55">
        <v>2.99</v>
      </c>
      <c r="I1410" s="54">
        <v>671.33</v>
      </c>
      <c r="J1410" s="54">
        <v>2007.27</v>
      </c>
    </row>
    <row r="1411" spans="1:10" ht="26.1" customHeight="1">
      <c r="A1411" s="82" t="s">
        <v>291</v>
      </c>
      <c r="B1411" s="53" t="s">
        <v>1661</v>
      </c>
      <c r="C1411" s="82" t="s">
        <v>23</v>
      </c>
      <c r="D1411" s="82" t="s">
        <v>1662</v>
      </c>
      <c r="E1411" s="206" t="s">
        <v>294</v>
      </c>
      <c r="F1411" s="206"/>
      <c r="G1411" s="52" t="s">
        <v>20</v>
      </c>
      <c r="H1411" s="55">
        <v>26.44</v>
      </c>
      <c r="I1411" s="54">
        <v>76.73</v>
      </c>
      <c r="J1411" s="54">
        <v>2028.74</v>
      </c>
    </row>
    <row r="1412" spans="1:10" ht="26.1" customHeight="1">
      <c r="A1412" s="82" t="s">
        <v>291</v>
      </c>
      <c r="B1412" s="53" t="s">
        <v>1666</v>
      </c>
      <c r="C1412" s="82" t="s">
        <v>23</v>
      </c>
      <c r="D1412" s="82" t="s">
        <v>1667</v>
      </c>
      <c r="E1412" s="206" t="s">
        <v>534</v>
      </c>
      <c r="F1412" s="206"/>
      <c r="G1412" s="52" t="s">
        <v>203</v>
      </c>
      <c r="H1412" s="55">
        <v>9.7200000000000006</v>
      </c>
      <c r="I1412" s="54">
        <v>12.3</v>
      </c>
      <c r="J1412" s="54">
        <v>119.55</v>
      </c>
    </row>
    <row r="1413" spans="1:10" ht="24" customHeight="1">
      <c r="A1413" s="82" t="s">
        <v>291</v>
      </c>
      <c r="B1413" s="53" t="s">
        <v>429</v>
      </c>
      <c r="C1413" s="82" t="s">
        <v>23</v>
      </c>
      <c r="D1413" s="82" t="s">
        <v>430</v>
      </c>
      <c r="E1413" s="206" t="s">
        <v>431</v>
      </c>
      <c r="F1413" s="206"/>
      <c r="G1413" s="52" t="s">
        <v>114</v>
      </c>
      <c r="H1413" s="55">
        <v>2.86E-2</v>
      </c>
      <c r="I1413" s="54">
        <v>583.75</v>
      </c>
      <c r="J1413" s="54">
        <v>16.690000000000001</v>
      </c>
    </row>
    <row r="1414" spans="1:10" ht="24" customHeight="1">
      <c r="A1414" s="82" t="s">
        <v>291</v>
      </c>
      <c r="B1414" s="53" t="s">
        <v>1616</v>
      </c>
      <c r="C1414" s="82" t="s">
        <v>23</v>
      </c>
      <c r="D1414" s="82" t="s">
        <v>1617</v>
      </c>
      <c r="E1414" s="206" t="s">
        <v>505</v>
      </c>
      <c r="F1414" s="206"/>
      <c r="G1414" s="52" t="s">
        <v>20</v>
      </c>
      <c r="H1414" s="55">
        <v>3.4</v>
      </c>
      <c r="I1414" s="54">
        <v>5.21</v>
      </c>
      <c r="J1414" s="54">
        <v>17.71</v>
      </c>
    </row>
    <row r="1415" spans="1:10" ht="26.1" customHeight="1">
      <c r="A1415" s="78" t="s">
        <v>264</v>
      </c>
      <c r="B1415" s="57" t="s">
        <v>1618</v>
      </c>
      <c r="C1415" s="78" t="s">
        <v>23</v>
      </c>
      <c r="D1415" s="78" t="s">
        <v>1619</v>
      </c>
      <c r="E1415" s="201" t="s">
        <v>383</v>
      </c>
      <c r="F1415" s="201"/>
      <c r="G1415" s="56" t="s">
        <v>224</v>
      </c>
      <c r="H1415" s="59">
        <v>6.0600000000000001E-2</v>
      </c>
      <c r="I1415" s="58">
        <v>61.84</v>
      </c>
      <c r="J1415" s="58">
        <v>3.74</v>
      </c>
    </row>
    <row r="1416" spans="1:10" ht="24" customHeight="1">
      <c r="A1416" s="78" t="s">
        <v>264</v>
      </c>
      <c r="B1416" s="57" t="s">
        <v>270</v>
      </c>
      <c r="C1416" s="78" t="s">
        <v>23</v>
      </c>
      <c r="D1416" s="78" t="s">
        <v>271</v>
      </c>
      <c r="E1416" s="201" t="s">
        <v>269</v>
      </c>
      <c r="F1416" s="201"/>
      <c r="G1416" s="56" t="s">
        <v>224</v>
      </c>
      <c r="H1416" s="59">
        <v>0.60606000000000004</v>
      </c>
      <c r="I1416" s="58">
        <v>15.79</v>
      </c>
      <c r="J1416" s="58">
        <v>9.56</v>
      </c>
    </row>
    <row r="1417" spans="1:10" ht="24" customHeight="1">
      <c r="A1417" s="78" t="s">
        <v>264</v>
      </c>
      <c r="B1417" s="57" t="s">
        <v>300</v>
      </c>
      <c r="C1417" s="78" t="s">
        <v>23</v>
      </c>
      <c r="D1417" s="78" t="s">
        <v>301</v>
      </c>
      <c r="E1417" s="201" t="s">
        <v>269</v>
      </c>
      <c r="F1417" s="201"/>
      <c r="G1417" s="56" t="s">
        <v>224</v>
      </c>
      <c r="H1417" s="59">
        <v>0.30303000000000002</v>
      </c>
      <c r="I1417" s="58">
        <v>22.52</v>
      </c>
      <c r="J1417" s="58">
        <v>6.82</v>
      </c>
    </row>
    <row r="1418" spans="1:10" ht="26.1" customHeight="1">
      <c r="A1418" s="78" t="s">
        <v>264</v>
      </c>
      <c r="B1418" s="57" t="s">
        <v>234</v>
      </c>
      <c r="C1418" s="78" t="s">
        <v>23</v>
      </c>
      <c r="D1418" s="78" t="s">
        <v>1546</v>
      </c>
      <c r="E1418" s="201" t="s">
        <v>383</v>
      </c>
      <c r="F1418" s="201"/>
      <c r="G1418" s="56" t="s">
        <v>224</v>
      </c>
      <c r="H1418" s="59">
        <v>0.24242</v>
      </c>
      <c r="I1418" s="58">
        <v>140.81</v>
      </c>
      <c r="J1418" s="58">
        <v>34.130000000000003</v>
      </c>
    </row>
    <row r="1419" spans="1:10">
      <c r="A1419" s="79"/>
      <c r="B1419" s="79"/>
      <c r="C1419" s="79"/>
      <c r="D1419" s="79"/>
      <c r="E1419" s="79"/>
      <c r="F1419" s="61"/>
      <c r="G1419" s="79"/>
      <c r="H1419" s="204"/>
      <c r="I1419" s="204"/>
      <c r="J1419" s="61"/>
    </row>
    <row r="1420" spans="1:10" ht="30" customHeight="1" thickBot="1">
      <c r="A1420" s="66"/>
      <c r="B1420" s="66"/>
      <c r="C1420" s="66"/>
      <c r="D1420" s="66"/>
      <c r="E1420" s="66"/>
      <c r="F1420" s="66"/>
      <c r="G1420" s="66"/>
      <c r="H1420" s="60"/>
      <c r="I1420" s="66"/>
      <c r="J1420" s="85"/>
    </row>
    <row r="1421" spans="1:10" ht="0.95" customHeight="1" thickTop="1">
      <c r="A1421" s="51"/>
      <c r="B1421" s="51"/>
      <c r="C1421" s="51"/>
      <c r="D1421" s="51"/>
      <c r="E1421" s="51"/>
      <c r="F1421" s="51"/>
      <c r="G1421" s="51"/>
      <c r="H1421" s="51"/>
      <c r="I1421" s="51"/>
      <c r="J1421" s="51">
        <v>0</v>
      </c>
    </row>
    <row r="1422" spans="1:10" ht="18" customHeight="1">
      <c r="A1422" s="76" t="s">
        <v>974</v>
      </c>
      <c r="B1422" s="80" t="s">
        <v>6</v>
      </c>
      <c r="C1422" s="76" t="s">
        <v>7</v>
      </c>
      <c r="D1422" s="76" t="s">
        <v>8</v>
      </c>
      <c r="E1422" s="203" t="s">
        <v>262</v>
      </c>
      <c r="F1422" s="203"/>
      <c r="G1422" s="81" t="s">
        <v>9</v>
      </c>
      <c r="H1422" s="80" t="s">
        <v>10</v>
      </c>
      <c r="I1422" s="80" t="s">
        <v>11</v>
      </c>
      <c r="J1422" s="80" t="s">
        <v>13</v>
      </c>
    </row>
    <row r="1423" spans="1:10" ht="24" customHeight="1">
      <c r="A1423" s="77" t="s">
        <v>263</v>
      </c>
      <c r="B1423" s="48" t="s">
        <v>975</v>
      </c>
      <c r="C1423" s="77" t="s">
        <v>23</v>
      </c>
      <c r="D1423" s="77" t="s">
        <v>976</v>
      </c>
      <c r="E1423" s="200" t="s">
        <v>1669</v>
      </c>
      <c r="F1423" s="200"/>
      <c r="G1423" s="47" t="s">
        <v>40</v>
      </c>
      <c r="H1423" s="50">
        <v>1</v>
      </c>
      <c r="I1423" s="49">
        <v>5281</v>
      </c>
      <c r="J1423" s="49">
        <v>5281</v>
      </c>
    </row>
    <row r="1424" spans="1:10" ht="26.1" customHeight="1">
      <c r="A1424" s="82" t="s">
        <v>291</v>
      </c>
      <c r="B1424" s="53" t="s">
        <v>206</v>
      </c>
      <c r="C1424" s="82" t="s">
        <v>23</v>
      </c>
      <c r="D1424" s="82" t="s">
        <v>490</v>
      </c>
      <c r="E1424" s="206" t="s">
        <v>491</v>
      </c>
      <c r="F1424" s="206"/>
      <c r="G1424" s="52" t="s">
        <v>114</v>
      </c>
      <c r="H1424" s="55">
        <v>3.66</v>
      </c>
      <c r="I1424" s="54">
        <v>671.33</v>
      </c>
      <c r="J1424" s="54">
        <v>2457.06</v>
      </c>
    </row>
    <row r="1425" spans="1:10" ht="26.1" customHeight="1">
      <c r="A1425" s="82" t="s">
        <v>291</v>
      </c>
      <c r="B1425" s="53" t="s">
        <v>1661</v>
      </c>
      <c r="C1425" s="82" t="s">
        <v>23</v>
      </c>
      <c r="D1425" s="82" t="s">
        <v>1662</v>
      </c>
      <c r="E1425" s="206" t="s">
        <v>294</v>
      </c>
      <c r="F1425" s="206"/>
      <c r="G1425" s="52" t="s">
        <v>20</v>
      </c>
      <c r="H1425" s="55">
        <v>33.299999999999997</v>
      </c>
      <c r="I1425" s="54">
        <v>76.73</v>
      </c>
      <c r="J1425" s="54">
        <v>2555.1</v>
      </c>
    </row>
    <row r="1426" spans="1:10" ht="26.1" customHeight="1">
      <c r="A1426" s="82" t="s">
        <v>291</v>
      </c>
      <c r="B1426" s="53" t="s">
        <v>1666</v>
      </c>
      <c r="C1426" s="82" t="s">
        <v>23</v>
      </c>
      <c r="D1426" s="82" t="s">
        <v>1667</v>
      </c>
      <c r="E1426" s="206" t="s">
        <v>534</v>
      </c>
      <c r="F1426" s="206"/>
      <c r="G1426" s="52" t="s">
        <v>203</v>
      </c>
      <c r="H1426" s="55">
        <v>13.84</v>
      </c>
      <c r="I1426" s="54">
        <v>12.3</v>
      </c>
      <c r="J1426" s="54">
        <v>170.23</v>
      </c>
    </row>
    <row r="1427" spans="1:10" ht="24" customHeight="1">
      <c r="A1427" s="82" t="s">
        <v>291</v>
      </c>
      <c r="B1427" s="53" t="s">
        <v>429</v>
      </c>
      <c r="C1427" s="82" t="s">
        <v>23</v>
      </c>
      <c r="D1427" s="82" t="s">
        <v>430</v>
      </c>
      <c r="E1427" s="206" t="s">
        <v>431</v>
      </c>
      <c r="F1427" s="206"/>
      <c r="G1427" s="52" t="s">
        <v>114</v>
      </c>
      <c r="H1427" s="55">
        <v>3.1E-2</v>
      </c>
      <c r="I1427" s="54">
        <v>583.75</v>
      </c>
      <c r="J1427" s="54">
        <v>18.09</v>
      </c>
    </row>
    <row r="1428" spans="1:10" ht="24" customHeight="1">
      <c r="A1428" s="82" t="s">
        <v>291</v>
      </c>
      <c r="B1428" s="53" t="s">
        <v>1616</v>
      </c>
      <c r="C1428" s="82" t="s">
        <v>23</v>
      </c>
      <c r="D1428" s="82" t="s">
        <v>1617</v>
      </c>
      <c r="E1428" s="206" t="s">
        <v>505</v>
      </c>
      <c r="F1428" s="206"/>
      <c r="G1428" s="52" t="s">
        <v>20</v>
      </c>
      <c r="H1428" s="55">
        <v>4</v>
      </c>
      <c r="I1428" s="54">
        <v>5.21</v>
      </c>
      <c r="J1428" s="54">
        <v>20.84</v>
      </c>
    </row>
    <row r="1429" spans="1:10" ht="26.1" customHeight="1">
      <c r="A1429" s="78" t="s">
        <v>264</v>
      </c>
      <c r="B1429" s="57" t="s">
        <v>234</v>
      </c>
      <c r="C1429" s="78" t="s">
        <v>23</v>
      </c>
      <c r="D1429" s="78" t="s">
        <v>1546</v>
      </c>
      <c r="E1429" s="201" t="s">
        <v>383</v>
      </c>
      <c r="F1429" s="201"/>
      <c r="G1429" s="56" t="s">
        <v>224</v>
      </c>
      <c r="H1429" s="59">
        <v>0.26666000000000001</v>
      </c>
      <c r="I1429" s="58">
        <v>140.81</v>
      </c>
      <c r="J1429" s="58">
        <v>37.54</v>
      </c>
    </row>
    <row r="1430" spans="1:10" ht="26.1" customHeight="1">
      <c r="A1430" s="78" t="s">
        <v>264</v>
      </c>
      <c r="B1430" s="57" t="s">
        <v>1618</v>
      </c>
      <c r="C1430" s="78" t="s">
        <v>23</v>
      </c>
      <c r="D1430" s="78" t="s">
        <v>1619</v>
      </c>
      <c r="E1430" s="201" t="s">
        <v>383</v>
      </c>
      <c r="F1430" s="201"/>
      <c r="G1430" s="56" t="s">
        <v>224</v>
      </c>
      <c r="H1430" s="59">
        <v>6.6659999999999997E-2</v>
      </c>
      <c r="I1430" s="58">
        <v>61.84</v>
      </c>
      <c r="J1430" s="58">
        <v>4.12</v>
      </c>
    </row>
    <row r="1431" spans="1:10" ht="24" customHeight="1">
      <c r="A1431" s="78" t="s">
        <v>264</v>
      </c>
      <c r="B1431" s="57" t="s">
        <v>300</v>
      </c>
      <c r="C1431" s="78" t="s">
        <v>23</v>
      </c>
      <c r="D1431" s="78" t="s">
        <v>301</v>
      </c>
      <c r="E1431" s="201" t="s">
        <v>269</v>
      </c>
      <c r="F1431" s="201"/>
      <c r="G1431" s="56" t="s">
        <v>224</v>
      </c>
      <c r="H1431" s="59">
        <v>0.33333000000000002</v>
      </c>
      <c r="I1431" s="58">
        <v>22.52</v>
      </c>
      <c r="J1431" s="58">
        <v>7.5</v>
      </c>
    </row>
    <row r="1432" spans="1:10" ht="24" customHeight="1">
      <c r="A1432" s="78" t="s">
        <v>264</v>
      </c>
      <c r="B1432" s="57" t="s">
        <v>270</v>
      </c>
      <c r="C1432" s="78" t="s">
        <v>23</v>
      </c>
      <c r="D1432" s="78" t="s">
        <v>271</v>
      </c>
      <c r="E1432" s="201" t="s">
        <v>269</v>
      </c>
      <c r="F1432" s="201"/>
      <c r="G1432" s="56" t="s">
        <v>224</v>
      </c>
      <c r="H1432" s="59">
        <v>0.66666000000000003</v>
      </c>
      <c r="I1432" s="58">
        <v>15.79</v>
      </c>
      <c r="J1432" s="58">
        <v>10.52</v>
      </c>
    </row>
    <row r="1433" spans="1:10">
      <c r="A1433" s="79"/>
      <c r="B1433" s="79"/>
      <c r="C1433" s="79"/>
      <c r="D1433" s="79"/>
      <c r="E1433" s="79"/>
      <c r="F1433" s="61"/>
      <c r="G1433" s="79"/>
      <c r="H1433" s="204"/>
      <c r="I1433" s="204"/>
      <c r="J1433" s="61"/>
    </row>
    <row r="1434" spans="1:10" ht="30" customHeight="1" thickBot="1">
      <c r="A1434" s="66"/>
      <c r="B1434" s="66"/>
      <c r="C1434" s="66"/>
      <c r="D1434" s="66"/>
      <c r="E1434" s="66"/>
      <c r="F1434" s="66"/>
      <c r="G1434" s="66"/>
      <c r="H1434" s="60"/>
      <c r="I1434" s="66"/>
      <c r="J1434" s="85"/>
    </row>
    <row r="1435" spans="1:10" ht="0.95" customHeight="1" thickTop="1">
      <c r="A1435" s="51"/>
      <c r="B1435" s="51"/>
      <c r="C1435" s="51"/>
      <c r="D1435" s="51"/>
      <c r="E1435" s="51"/>
      <c r="F1435" s="51"/>
      <c r="G1435" s="51"/>
      <c r="H1435" s="51"/>
      <c r="I1435" s="51"/>
      <c r="J1435" s="51">
        <v>0</v>
      </c>
    </row>
    <row r="1436" spans="1:10" ht="18" customHeight="1">
      <c r="A1436" s="76" t="s">
        <v>977</v>
      </c>
      <c r="B1436" s="80" t="s">
        <v>6</v>
      </c>
      <c r="C1436" s="76" t="s">
        <v>7</v>
      </c>
      <c r="D1436" s="76" t="s">
        <v>8</v>
      </c>
      <c r="E1436" s="203" t="s">
        <v>262</v>
      </c>
      <c r="F1436" s="203"/>
      <c r="G1436" s="81" t="s">
        <v>9</v>
      </c>
      <c r="H1436" s="80" t="s">
        <v>10</v>
      </c>
      <c r="I1436" s="80" t="s">
        <v>11</v>
      </c>
      <c r="J1436" s="80" t="s">
        <v>13</v>
      </c>
    </row>
    <row r="1437" spans="1:10" ht="24" customHeight="1">
      <c r="A1437" s="77" t="s">
        <v>263</v>
      </c>
      <c r="B1437" s="48" t="s">
        <v>978</v>
      </c>
      <c r="C1437" s="77" t="s">
        <v>23</v>
      </c>
      <c r="D1437" s="77" t="s">
        <v>979</v>
      </c>
      <c r="E1437" s="200" t="s">
        <v>1670</v>
      </c>
      <c r="F1437" s="200"/>
      <c r="G1437" s="47" t="s">
        <v>40</v>
      </c>
      <c r="H1437" s="50">
        <v>1</v>
      </c>
      <c r="I1437" s="49">
        <v>2573.8099999999995</v>
      </c>
      <c r="J1437" s="49">
        <v>2573.81</v>
      </c>
    </row>
    <row r="1438" spans="1:10" ht="24" customHeight="1">
      <c r="A1438" s="82" t="s">
        <v>291</v>
      </c>
      <c r="B1438" s="53" t="s">
        <v>429</v>
      </c>
      <c r="C1438" s="82" t="s">
        <v>23</v>
      </c>
      <c r="D1438" s="82" t="s">
        <v>430</v>
      </c>
      <c r="E1438" s="206" t="s">
        <v>431</v>
      </c>
      <c r="F1438" s="206"/>
      <c r="G1438" s="52" t="s">
        <v>114</v>
      </c>
      <c r="H1438" s="55">
        <v>0.02</v>
      </c>
      <c r="I1438" s="54">
        <v>583.75</v>
      </c>
      <c r="J1438" s="54">
        <v>11.67</v>
      </c>
    </row>
    <row r="1439" spans="1:10" ht="26.1" customHeight="1">
      <c r="A1439" s="82" t="s">
        <v>291</v>
      </c>
      <c r="B1439" s="53" t="s">
        <v>1661</v>
      </c>
      <c r="C1439" s="82" t="s">
        <v>23</v>
      </c>
      <c r="D1439" s="82" t="s">
        <v>1662</v>
      </c>
      <c r="E1439" s="206" t="s">
        <v>294</v>
      </c>
      <c r="F1439" s="206"/>
      <c r="G1439" s="52" t="s">
        <v>20</v>
      </c>
      <c r="H1439" s="55">
        <v>15.36</v>
      </c>
      <c r="I1439" s="54">
        <v>76.73</v>
      </c>
      <c r="J1439" s="54">
        <v>1178.57</v>
      </c>
    </row>
    <row r="1440" spans="1:10" ht="24" customHeight="1">
      <c r="A1440" s="82" t="s">
        <v>291</v>
      </c>
      <c r="B1440" s="53" t="s">
        <v>1616</v>
      </c>
      <c r="C1440" s="82" t="s">
        <v>23</v>
      </c>
      <c r="D1440" s="82" t="s">
        <v>1617</v>
      </c>
      <c r="E1440" s="206" t="s">
        <v>505</v>
      </c>
      <c r="F1440" s="206"/>
      <c r="G1440" s="52" t="s">
        <v>20</v>
      </c>
      <c r="H1440" s="55">
        <v>2</v>
      </c>
      <c r="I1440" s="54">
        <v>5.21</v>
      </c>
      <c r="J1440" s="54">
        <v>10.42</v>
      </c>
    </row>
    <row r="1441" spans="1:10" ht="26.1" customHeight="1">
      <c r="A1441" s="82" t="s">
        <v>291</v>
      </c>
      <c r="B1441" s="53" t="s">
        <v>206</v>
      </c>
      <c r="C1441" s="82" t="s">
        <v>23</v>
      </c>
      <c r="D1441" s="82" t="s">
        <v>490</v>
      </c>
      <c r="E1441" s="206" t="s">
        <v>491</v>
      </c>
      <c r="F1441" s="206"/>
      <c r="G1441" s="52" t="s">
        <v>114</v>
      </c>
      <c r="H1441" s="55">
        <v>1.92</v>
      </c>
      <c r="I1441" s="54">
        <v>671.33</v>
      </c>
      <c r="J1441" s="54">
        <v>1288.95</v>
      </c>
    </row>
    <row r="1442" spans="1:10" ht="26.1" customHeight="1">
      <c r="A1442" s="82" t="s">
        <v>291</v>
      </c>
      <c r="B1442" s="53" t="s">
        <v>1666</v>
      </c>
      <c r="C1442" s="82" t="s">
        <v>23</v>
      </c>
      <c r="D1442" s="82" t="s">
        <v>1667</v>
      </c>
      <c r="E1442" s="206" t="s">
        <v>534</v>
      </c>
      <c r="F1442" s="206"/>
      <c r="G1442" s="52" t="s">
        <v>203</v>
      </c>
      <c r="H1442" s="55">
        <v>4.0999999999999996</v>
      </c>
      <c r="I1442" s="54">
        <v>12.3</v>
      </c>
      <c r="J1442" s="54">
        <v>50.43</v>
      </c>
    </row>
    <row r="1443" spans="1:10" ht="26.1" customHeight="1">
      <c r="A1443" s="78" t="s">
        <v>264</v>
      </c>
      <c r="B1443" s="57" t="s">
        <v>234</v>
      </c>
      <c r="C1443" s="78" t="s">
        <v>23</v>
      </c>
      <c r="D1443" s="78" t="s">
        <v>1546</v>
      </c>
      <c r="E1443" s="201" t="s">
        <v>383</v>
      </c>
      <c r="F1443" s="201"/>
      <c r="G1443" s="56" t="s">
        <v>224</v>
      </c>
      <c r="H1443" s="59">
        <v>0.15093999999999999</v>
      </c>
      <c r="I1443" s="58">
        <v>140.81</v>
      </c>
      <c r="J1443" s="58">
        <v>21.25</v>
      </c>
    </row>
    <row r="1444" spans="1:10" ht="26.1" customHeight="1">
      <c r="A1444" s="78" t="s">
        <v>264</v>
      </c>
      <c r="B1444" s="57" t="s">
        <v>1618</v>
      </c>
      <c r="C1444" s="78" t="s">
        <v>23</v>
      </c>
      <c r="D1444" s="78" t="s">
        <v>1619</v>
      </c>
      <c r="E1444" s="201" t="s">
        <v>383</v>
      </c>
      <c r="F1444" s="201"/>
      <c r="G1444" s="56" t="s">
        <v>224</v>
      </c>
      <c r="H1444" s="59">
        <v>3.773E-2</v>
      </c>
      <c r="I1444" s="58">
        <v>61.84</v>
      </c>
      <c r="J1444" s="58">
        <v>2.33</v>
      </c>
    </row>
    <row r="1445" spans="1:10" ht="24" customHeight="1">
      <c r="A1445" s="78" t="s">
        <v>264</v>
      </c>
      <c r="B1445" s="57" t="s">
        <v>300</v>
      </c>
      <c r="C1445" s="78" t="s">
        <v>23</v>
      </c>
      <c r="D1445" s="78" t="s">
        <v>301</v>
      </c>
      <c r="E1445" s="201" t="s">
        <v>269</v>
      </c>
      <c r="F1445" s="201"/>
      <c r="G1445" s="56" t="s">
        <v>224</v>
      </c>
      <c r="H1445" s="59">
        <v>0.18867</v>
      </c>
      <c r="I1445" s="58">
        <v>22.52</v>
      </c>
      <c r="J1445" s="58">
        <v>4.24</v>
      </c>
    </row>
    <row r="1446" spans="1:10" ht="24" customHeight="1">
      <c r="A1446" s="78" t="s">
        <v>264</v>
      </c>
      <c r="B1446" s="57" t="s">
        <v>270</v>
      </c>
      <c r="C1446" s="78" t="s">
        <v>23</v>
      </c>
      <c r="D1446" s="78" t="s">
        <v>271</v>
      </c>
      <c r="E1446" s="201" t="s">
        <v>269</v>
      </c>
      <c r="F1446" s="201"/>
      <c r="G1446" s="56" t="s">
        <v>224</v>
      </c>
      <c r="H1446" s="59">
        <v>0.37735000000000002</v>
      </c>
      <c r="I1446" s="58">
        <v>15.79</v>
      </c>
      <c r="J1446" s="58">
        <v>5.95</v>
      </c>
    </row>
    <row r="1447" spans="1:10">
      <c r="A1447" s="79"/>
      <c r="B1447" s="79"/>
      <c r="C1447" s="79"/>
      <c r="D1447" s="79"/>
      <c r="E1447" s="79"/>
      <c r="F1447" s="61"/>
      <c r="G1447" s="79"/>
      <c r="H1447" s="204"/>
      <c r="I1447" s="204"/>
      <c r="J1447" s="61"/>
    </row>
    <row r="1448" spans="1:10" ht="30" customHeight="1" thickBot="1">
      <c r="A1448" s="66"/>
      <c r="B1448" s="66"/>
      <c r="C1448" s="66"/>
      <c r="D1448" s="66"/>
      <c r="E1448" s="66"/>
      <c r="F1448" s="66"/>
      <c r="G1448" s="66"/>
      <c r="H1448" s="60"/>
      <c r="I1448" s="66"/>
      <c r="J1448" s="85"/>
    </row>
    <row r="1449" spans="1:10" ht="0.95" customHeight="1" thickTop="1">
      <c r="A1449" s="51"/>
      <c r="B1449" s="51"/>
      <c r="C1449" s="51"/>
      <c r="D1449" s="51"/>
      <c r="E1449" s="51"/>
      <c r="F1449" s="51"/>
      <c r="G1449" s="51"/>
      <c r="H1449" s="51"/>
      <c r="I1449" s="51"/>
      <c r="J1449" s="51">
        <v>0</v>
      </c>
    </row>
    <row r="1450" spans="1:10" ht="18" customHeight="1">
      <c r="A1450" s="76" t="s">
        <v>980</v>
      </c>
      <c r="B1450" s="80" t="s">
        <v>6</v>
      </c>
      <c r="C1450" s="76" t="s">
        <v>7</v>
      </c>
      <c r="D1450" s="76" t="s">
        <v>8</v>
      </c>
      <c r="E1450" s="203" t="s">
        <v>262</v>
      </c>
      <c r="F1450" s="203"/>
      <c r="G1450" s="81" t="s">
        <v>9</v>
      </c>
      <c r="H1450" s="80" t="s">
        <v>10</v>
      </c>
      <c r="I1450" s="80" t="s">
        <v>11</v>
      </c>
      <c r="J1450" s="80" t="s">
        <v>13</v>
      </c>
    </row>
    <row r="1451" spans="1:10" ht="24" customHeight="1">
      <c r="A1451" s="77" t="s">
        <v>263</v>
      </c>
      <c r="B1451" s="48" t="s">
        <v>981</v>
      </c>
      <c r="C1451" s="77" t="s">
        <v>23</v>
      </c>
      <c r="D1451" s="77" t="s">
        <v>982</v>
      </c>
      <c r="E1451" s="200" t="s">
        <v>1670</v>
      </c>
      <c r="F1451" s="200"/>
      <c r="G1451" s="47" t="s">
        <v>40</v>
      </c>
      <c r="H1451" s="50">
        <v>1</v>
      </c>
      <c r="I1451" s="49">
        <v>3270.46</v>
      </c>
      <c r="J1451" s="49">
        <v>3270.46</v>
      </c>
    </row>
    <row r="1452" spans="1:10" ht="26.1" customHeight="1">
      <c r="A1452" s="82" t="s">
        <v>291</v>
      </c>
      <c r="B1452" s="53" t="s">
        <v>206</v>
      </c>
      <c r="C1452" s="82" t="s">
        <v>23</v>
      </c>
      <c r="D1452" s="82" t="s">
        <v>490</v>
      </c>
      <c r="E1452" s="206" t="s">
        <v>491</v>
      </c>
      <c r="F1452" s="206"/>
      <c r="G1452" s="52" t="s">
        <v>114</v>
      </c>
      <c r="H1452" s="55">
        <v>2.44</v>
      </c>
      <c r="I1452" s="54">
        <v>671.33</v>
      </c>
      <c r="J1452" s="54">
        <v>1638.04</v>
      </c>
    </row>
    <row r="1453" spans="1:10" ht="26.1" customHeight="1">
      <c r="A1453" s="82" t="s">
        <v>291</v>
      </c>
      <c r="B1453" s="53" t="s">
        <v>1661</v>
      </c>
      <c r="C1453" s="82" t="s">
        <v>23</v>
      </c>
      <c r="D1453" s="82" t="s">
        <v>1662</v>
      </c>
      <c r="E1453" s="206" t="s">
        <v>294</v>
      </c>
      <c r="F1453" s="206"/>
      <c r="G1453" s="52" t="s">
        <v>20</v>
      </c>
      <c r="H1453" s="55">
        <v>19.36</v>
      </c>
      <c r="I1453" s="54">
        <v>76.73</v>
      </c>
      <c r="J1453" s="54">
        <v>1485.49</v>
      </c>
    </row>
    <row r="1454" spans="1:10" ht="26.1" customHeight="1">
      <c r="A1454" s="82" t="s">
        <v>291</v>
      </c>
      <c r="B1454" s="53" t="s">
        <v>1666</v>
      </c>
      <c r="C1454" s="82" t="s">
        <v>23</v>
      </c>
      <c r="D1454" s="82" t="s">
        <v>1667</v>
      </c>
      <c r="E1454" s="206" t="s">
        <v>534</v>
      </c>
      <c r="F1454" s="206"/>
      <c r="G1454" s="52" t="s">
        <v>203</v>
      </c>
      <c r="H1454" s="55">
        <v>6</v>
      </c>
      <c r="I1454" s="54">
        <v>12.3</v>
      </c>
      <c r="J1454" s="54">
        <v>73.8</v>
      </c>
    </row>
    <row r="1455" spans="1:10" ht="24" customHeight="1">
      <c r="A1455" s="82" t="s">
        <v>291</v>
      </c>
      <c r="B1455" s="53" t="s">
        <v>429</v>
      </c>
      <c r="C1455" s="82" t="s">
        <v>23</v>
      </c>
      <c r="D1455" s="82" t="s">
        <v>430</v>
      </c>
      <c r="E1455" s="206" t="s">
        <v>431</v>
      </c>
      <c r="F1455" s="206"/>
      <c r="G1455" s="52" t="s">
        <v>114</v>
      </c>
      <c r="H1455" s="55">
        <v>2.5399999999999999E-2</v>
      </c>
      <c r="I1455" s="54">
        <v>583.75</v>
      </c>
      <c r="J1455" s="54">
        <v>14.82</v>
      </c>
    </row>
    <row r="1456" spans="1:10" ht="24" customHeight="1">
      <c r="A1456" s="82" t="s">
        <v>291</v>
      </c>
      <c r="B1456" s="53" t="s">
        <v>1616</v>
      </c>
      <c r="C1456" s="82" t="s">
        <v>23</v>
      </c>
      <c r="D1456" s="82" t="s">
        <v>1617</v>
      </c>
      <c r="E1456" s="206" t="s">
        <v>505</v>
      </c>
      <c r="F1456" s="206"/>
      <c r="G1456" s="52" t="s">
        <v>20</v>
      </c>
      <c r="H1456" s="55">
        <v>2.6</v>
      </c>
      <c r="I1456" s="54">
        <v>5.21</v>
      </c>
      <c r="J1456" s="54">
        <v>13.54</v>
      </c>
    </row>
    <row r="1457" spans="1:10" ht="26.1" customHeight="1">
      <c r="A1457" s="78" t="s">
        <v>264</v>
      </c>
      <c r="B1457" s="57" t="s">
        <v>234</v>
      </c>
      <c r="C1457" s="78" t="s">
        <v>23</v>
      </c>
      <c r="D1457" s="78" t="s">
        <v>1546</v>
      </c>
      <c r="E1457" s="201" t="s">
        <v>383</v>
      </c>
      <c r="F1457" s="201"/>
      <c r="G1457" s="56" t="s">
        <v>224</v>
      </c>
      <c r="H1457" s="59">
        <v>0.2</v>
      </c>
      <c r="I1457" s="58">
        <v>140.81</v>
      </c>
      <c r="J1457" s="58">
        <v>28.16</v>
      </c>
    </row>
    <row r="1458" spans="1:10" ht="26.1" customHeight="1">
      <c r="A1458" s="78" t="s">
        <v>264</v>
      </c>
      <c r="B1458" s="57" t="s">
        <v>1618</v>
      </c>
      <c r="C1458" s="78" t="s">
        <v>23</v>
      </c>
      <c r="D1458" s="78" t="s">
        <v>1619</v>
      </c>
      <c r="E1458" s="201" t="s">
        <v>383</v>
      </c>
      <c r="F1458" s="201"/>
      <c r="G1458" s="56" t="s">
        <v>224</v>
      </c>
      <c r="H1458" s="59">
        <v>0.05</v>
      </c>
      <c r="I1458" s="58">
        <v>61.84</v>
      </c>
      <c r="J1458" s="58">
        <v>3.09</v>
      </c>
    </row>
    <row r="1459" spans="1:10" ht="24" customHeight="1">
      <c r="A1459" s="78" t="s">
        <v>264</v>
      </c>
      <c r="B1459" s="57" t="s">
        <v>300</v>
      </c>
      <c r="C1459" s="78" t="s">
        <v>23</v>
      </c>
      <c r="D1459" s="78" t="s">
        <v>301</v>
      </c>
      <c r="E1459" s="201" t="s">
        <v>269</v>
      </c>
      <c r="F1459" s="201"/>
      <c r="G1459" s="56" t="s">
        <v>224</v>
      </c>
      <c r="H1459" s="59">
        <v>0.25</v>
      </c>
      <c r="I1459" s="58">
        <v>22.52</v>
      </c>
      <c r="J1459" s="58">
        <v>5.63</v>
      </c>
    </row>
    <row r="1460" spans="1:10" ht="24" customHeight="1">
      <c r="A1460" s="78" t="s">
        <v>264</v>
      </c>
      <c r="B1460" s="57" t="s">
        <v>270</v>
      </c>
      <c r="C1460" s="78" t="s">
        <v>23</v>
      </c>
      <c r="D1460" s="78" t="s">
        <v>271</v>
      </c>
      <c r="E1460" s="201" t="s">
        <v>269</v>
      </c>
      <c r="F1460" s="201"/>
      <c r="G1460" s="56" t="s">
        <v>224</v>
      </c>
      <c r="H1460" s="59">
        <v>0.5</v>
      </c>
      <c r="I1460" s="58">
        <v>15.79</v>
      </c>
      <c r="J1460" s="58">
        <v>7.89</v>
      </c>
    </row>
    <row r="1461" spans="1:10">
      <c r="A1461" s="79"/>
      <c r="B1461" s="79"/>
      <c r="C1461" s="79"/>
      <c r="D1461" s="79"/>
      <c r="E1461" s="79"/>
      <c r="F1461" s="61"/>
      <c r="G1461" s="79"/>
      <c r="H1461" s="204"/>
      <c r="I1461" s="204"/>
      <c r="J1461" s="61"/>
    </row>
    <row r="1462" spans="1:10" ht="30" customHeight="1" thickBot="1">
      <c r="A1462" s="66"/>
      <c r="B1462" s="66"/>
      <c r="C1462" s="66"/>
      <c r="D1462" s="66"/>
      <c r="E1462" s="66"/>
      <c r="F1462" s="66"/>
      <c r="G1462" s="66"/>
      <c r="H1462" s="60"/>
      <c r="I1462" s="66"/>
      <c r="J1462" s="85"/>
    </row>
    <row r="1463" spans="1:10" ht="0.95" customHeight="1" thickTop="1">
      <c r="A1463" s="51"/>
      <c r="B1463" s="51"/>
      <c r="C1463" s="51"/>
      <c r="D1463" s="51"/>
      <c r="E1463" s="51"/>
      <c r="F1463" s="51"/>
      <c r="G1463" s="51"/>
      <c r="H1463" s="51"/>
      <c r="I1463" s="51"/>
      <c r="J1463" s="51">
        <v>0</v>
      </c>
    </row>
    <row r="1464" spans="1:10" ht="18" customHeight="1">
      <c r="A1464" s="76" t="s">
        <v>983</v>
      </c>
      <c r="B1464" s="80" t="s">
        <v>6</v>
      </c>
      <c r="C1464" s="76" t="s">
        <v>7</v>
      </c>
      <c r="D1464" s="76" t="s">
        <v>8</v>
      </c>
      <c r="E1464" s="203" t="s">
        <v>262</v>
      </c>
      <c r="F1464" s="203"/>
      <c r="G1464" s="81" t="s">
        <v>9</v>
      </c>
      <c r="H1464" s="80" t="s">
        <v>10</v>
      </c>
      <c r="I1464" s="80" t="s">
        <v>11</v>
      </c>
      <c r="J1464" s="80" t="s">
        <v>13</v>
      </c>
    </row>
    <row r="1465" spans="1:10" ht="24" customHeight="1">
      <c r="A1465" s="77" t="s">
        <v>263</v>
      </c>
      <c r="B1465" s="48" t="s">
        <v>984</v>
      </c>
      <c r="C1465" s="77" t="s">
        <v>23</v>
      </c>
      <c r="D1465" s="77" t="s">
        <v>985</v>
      </c>
      <c r="E1465" s="200" t="s">
        <v>1670</v>
      </c>
      <c r="F1465" s="200"/>
      <c r="G1465" s="47" t="s">
        <v>40</v>
      </c>
      <c r="H1465" s="50">
        <v>1</v>
      </c>
      <c r="I1465" s="49">
        <v>4051.36</v>
      </c>
      <c r="J1465" s="49">
        <v>4051.36</v>
      </c>
    </row>
    <row r="1466" spans="1:10" ht="24" customHeight="1">
      <c r="A1466" s="82" t="s">
        <v>291</v>
      </c>
      <c r="B1466" s="53" t="s">
        <v>429</v>
      </c>
      <c r="C1466" s="82" t="s">
        <v>23</v>
      </c>
      <c r="D1466" s="82" t="s">
        <v>430</v>
      </c>
      <c r="E1466" s="206" t="s">
        <v>431</v>
      </c>
      <c r="F1466" s="206"/>
      <c r="G1466" s="52" t="s">
        <v>114</v>
      </c>
      <c r="H1466" s="55">
        <v>2.7E-2</v>
      </c>
      <c r="I1466" s="54">
        <v>583.75</v>
      </c>
      <c r="J1466" s="54">
        <v>15.76</v>
      </c>
    </row>
    <row r="1467" spans="1:10" ht="26.1" customHeight="1">
      <c r="A1467" s="82" t="s">
        <v>291</v>
      </c>
      <c r="B1467" s="53" t="s">
        <v>1661</v>
      </c>
      <c r="C1467" s="82" t="s">
        <v>23</v>
      </c>
      <c r="D1467" s="82" t="s">
        <v>1662</v>
      </c>
      <c r="E1467" s="206" t="s">
        <v>294</v>
      </c>
      <c r="F1467" s="206"/>
      <c r="G1467" s="52" t="s">
        <v>20</v>
      </c>
      <c r="H1467" s="55">
        <v>24.54</v>
      </c>
      <c r="I1467" s="54">
        <v>76.73</v>
      </c>
      <c r="J1467" s="54">
        <v>1882.95</v>
      </c>
    </row>
    <row r="1468" spans="1:10" ht="24" customHeight="1">
      <c r="A1468" s="82" t="s">
        <v>291</v>
      </c>
      <c r="B1468" s="53" t="s">
        <v>1616</v>
      </c>
      <c r="C1468" s="82" t="s">
        <v>23</v>
      </c>
      <c r="D1468" s="82" t="s">
        <v>1617</v>
      </c>
      <c r="E1468" s="206" t="s">
        <v>505</v>
      </c>
      <c r="F1468" s="206"/>
      <c r="G1468" s="52" t="s">
        <v>20</v>
      </c>
      <c r="H1468" s="55">
        <v>3</v>
      </c>
      <c r="I1468" s="54">
        <v>5.21</v>
      </c>
      <c r="J1468" s="54">
        <v>15.63</v>
      </c>
    </row>
    <row r="1469" spans="1:10" ht="26.1" customHeight="1">
      <c r="A1469" s="82" t="s">
        <v>291</v>
      </c>
      <c r="B1469" s="53" t="s">
        <v>206</v>
      </c>
      <c r="C1469" s="82" t="s">
        <v>23</v>
      </c>
      <c r="D1469" s="82" t="s">
        <v>490</v>
      </c>
      <c r="E1469" s="206" t="s">
        <v>491</v>
      </c>
      <c r="F1469" s="206"/>
      <c r="G1469" s="52" t="s">
        <v>114</v>
      </c>
      <c r="H1469" s="55">
        <v>2.97</v>
      </c>
      <c r="I1469" s="54">
        <v>671.33</v>
      </c>
      <c r="J1469" s="54">
        <v>1993.85</v>
      </c>
    </row>
    <row r="1470" spans="1:10" ht="26.1" customHeight="1">
      <c r="A1470" s="82" t="s">
        <v>291</v>
      </c>
      <c r="B1470" s="53" t="s">
        <v>1666</v>
      </c>
      <c r="C1470" s="82" t="s">
        <v>23</v>
      </c>
      <c r="D1470" s="82" t="s">
        <v>1667</v>
      </c>
      <c r="E1470" s="206" t="s">
        <v>534</v>
      </c>
      <c r="F1470" s="206"/>
      <c r="G1470" s="52" t="s">
        <v>203</v>
      </c>
      <c r="H1470" s="55">
        <v>8</v>
      </c>
      <c r="I1470" s="54">
        <v>12.3</v>
      </c>
      <c r="J1470" s="54">
        <v>98.4</v>
      </c>
    </row>
    <row r="1471" spans="1:10" ht="26.1" customHeight="1">
      <c r="A1471" s="78" t="s">
        <v>264</v>
      </c>
      <c r="B1471" s="57" t="s">
        <v>234</v>
      </c>
      <c r="C1471" s="78" t="s">
        <v>23</v>
      </c>
      <c r="D1471" s="78" t="s">
        <v>1546</v>
      </c>
      <c r="E1471" s="201" t="s">
        <v>383</v>
      </c>
      <c r="F1471" s="201"/>
      <c r="G1471" s="56" t="s">
        <v>224</v>
      </c>
      <c r="H1471" s="59">
        <v>0.2</v>
      </c>
      <c r="I1471" s="58">
        <v>140.81</v>
      </c>
      <c r="J1471" s="58">
        <v>28.16</v>
      </c>
    </row>
    <row r="1472" spans="1:10" ht="26.1" customHeight="1">
      <c r="A1472" s="78" t="s">
        <v>264</v>
      </c>
      <c r="B1472" s="57" t="s">
        <v>1618</v>
      </c>
      <c r="C1472" s="78" t="s">
        <v>23</v>
      </c>
      <c r="D1472" s="78" t="s">
        <v>1619</v>
      </c>
      <c r="E1472" s="201" t="s">
        <v>383</v>
      </c>
      <c r="F1472" s="201"/>
      <c r="G1472" s="56" t="s">
        <v>224</v>
      </c>
      <c r="H1472" s="59">
        <v>0.05</v>
      </c>
      <c r="I1472" s="58">
        <v>61.84</v>
      </c>
      <c r="J1472" s="58">
        <v>3.09</v>
      </c>
    </row>
    <row r="1473" spans="1:10" ht="24" customHeight="1">
      <c r="A1473" s="78" t="s">
        <v>264</v>
      </c>
      <c r="B1473" s="57" t="s">
        <v>300</v>
      </c>
      <c r="C1473" s="78" t="s">
        <v>23</v>
      </c>
      <c r="D1473" s="78" t="s">
        <v>301</v>
      </c>
      <c r="E1473" s="201" t="s">
        <v>269</v>
      </c>
      <c r="F1473" s="201"/>
      <c r="G1473" s="56" t="s">
        <v>224</v>
      </c>
      <c r="H1473" s="59">
        <v>0.25</v>
      </c>
      <c r="I1473" s="58">
        <v>22.52</v>
      </c>
      <c r="J1473" s="58">
        <v>5.63</v>
      </c>
    </row>
    <row r="1474" spans="1:10" ht="24" customHeight="1">
      <c r="A1474" s="78" t="s">
        <v>264</v>
      </c>
      <c r="B1474" s="57" t="s">
        <v>270</v>
      </c>
      <c r="C1474" s="78" t="s">
        <v>23</v>
      </c>
      <c r="D1474" s="78" t="s">
        <v>271</v>
      </c>
      <c r="E1474" s="201" t="s">
        <v>269</v>
      </c>
      <c r="F1474" s="201"/>
      <c r="G1474" s="56" t="s">
        <v>224</v>
      </c>
      <c r="H1474" s="59">
        <v>0.5</v>
      </c>
      <c r="I1474" s="58">
        <v>15.79</v>
      </c>
      <c r="J1474" s="58">
        <v>7.89</v>
      </c>
    </row>
    <row r="1475" spans="1:10">
      <c r="A1475" s="79"/>
      <c r="B1475" s="79"/>
      <c r="C1475" s="79"/>
      <c r="D1475" s="79"/>
      <c r="E1475" s="79"/>
      <c r="F1475" s="61"/>
      <c r="G1475" s="79"/>
      <c r="H1475" s="204"/>
      <c r="I1475" s="204"/>
      <c r="J1475" s="61"/>
    </row>
    <row r="1476" spans="1:10" ht="30" customHeight="1" thickBot="1">
      <c r="A1476" s="66"/>
      <c r="B1476" s="66"/>
      <c r="C1476" s="66"/>
      <c r="D1476" s="66"/>
      <c r="E1476" s="66"/>
      <c r="F1476" s="66"/>
      <c r="G1476" s="66"/>
      <c r="H1476" s="60"/>
      <c r="I1476" s="66"/>
      <c r="J1476" s="85"/>
    </row>
    <row r="1477" spans="1:10" ht="0.95" customHeight="1" thickTop="1">
      <c r="A1477" s="51"/>
      <c r="B1477" s="51"/>
      <c r="C1477" s="51"/>
      <c r="D1477" s="51"/>
      <c r="E1477" s="51"/>
      <c r="F1477" s="51"/>
      <c r="G1477" s="51"/>
      <c r="H1477" s="51"/>
      <c r="I1477" s="51"/>
      <c r="J1477" s="51">
        <v>0</v>
      </c>
    </row>
    <row r="1478" spans="1:10" ht="18" customHeight="1">
      <c r="A1478" s="76" t="s">
        <v>986</v>
      </c>
      <c r="B1478" s="80" t="s">
        <v>6</v>
      </c>
      <c r="C1478" s="76" t="s">
        <v>7</v>
      </c>
      <c r="D1478" s="76" t="s">
        <v>8</v>
      </c>
      <c r="E1478" s="203" t="s">
        <v>262</v>
      </c>
      <c r="F1478" s="203"/>
      <c r="G1478" s="81" t="s">
        <v>9</v>
      </c>
      <c r="H1478" s="80" t="s">
        <v>10</v>
      </c>
      <c r="I1478" s="80" t="s">
        <v>11</v>
      </c>
      <c r="J1478" s="80" t="s">
        <v>13</v>
      </c>
    </row>
    <row r="1479" spans="1:10" ht="24" customHeight="1">
      <c r="A1479" s="77" t="s">
        <v>263</v>
      </c>
      <c r="B1479" s="48" t="s">
        <v>987</v>
      </c>
      <c r="C1479" s="77" t="s">
        <v>23</v>
      </c>
      <c r="D1479" s="77" t="s">
        <v>988</v>
      </c>
      <c r="E1479" s="200" t="s">
        <v>1670</v>
      </c>
      <c r="F1479" s="200"/>
      <c r="G1479" s="47" t="s">
        <v>40</v>
      </c>
      <c r="H1479" s="50">
        <v>1</v>
      </c>
      <c r="I1479" s="49">
        <v>4739.59</v>
      </c>
      <c r="J1479" s="49">
        <v>4739.59</v>
      </c>
    </row>
    <row r="1480" spans="1:10" ht="26.1" customHeight="1">
      <c r="A1480" s="82" t="s">
        <v>291</v>
      </c>
      <c r="B1480" s="53" t="s">
        <v>206</v>
      </c>
      <c r="C1480" s="82" t="s">
        <v>23</v>
      </c>
      <c r="D1480" s="82" t="s">
        <v>490</v>
      </c>
      <c r="E1480" s="206" t="s">
        <v>491</v>
      </c>
      <c r="F1480" s="206"/>
      <c r="G1480" s="52" t="s">
        <v>114</v>
      </c>
      <c r="H1480" s="55">
        <v>3.41</v>
      </c>
      <c r="I1480" s="54">
        <v>671.33</v>
      </c>
      <c r="J1480" s="54">
        <v>2289.23</v>
      </c>
    </row>
    <row r="1481" spans="1:10" ht="26.1" customHeight="1">
      <c r="A1481" s="82" t="s">
        <v>291</v>
      </c>
      <c r="B1481" s="53" t="s">
        <v>1661</v>
      </c>
      <c r="C1481" s="82" t="s">
        <v>23</v>
      </c>
      <c r="D1481" s="82" t="s">
        <v>1662</v>
      </c>
      <c r="E1481" s="206" t="s">
        <v>294</v>
      </c>
      <c r="F1481" s="206"/>
      <c r="G1481" s="52" t="s">
        <v>20</v>
      </c>
      <c r="H1481" s="55">
        <v>28.92</v>
      </c>
      <c r="I1481" s="54">
        <v>76.73</v>
      </c>
      <c r="J1481" s="54">
        <v>2219.0300000000002</v>
      </c>
    </row>
    <row r="1482" spans="1:10" ht="26.1" customHeight="1">
      <c r="A1482" s="82" t="s">
        <v>291</v>
      </c>
      <c r="B1482" s="53" t="s">
        <v>1666</v>
      </c>
      <c r="C1482" s="82" t="s">
        <v>23</v>
      </c>
      <c r="D1482" s="82" t="s">
        <v>1667</v>
      </c>
      <c r="E1482" s="206" t="s">
        <v>534</v>
      </c>
      <c r="F1482" s="206"/>
      <c r="G1482" s="52" t="s">
        <v>203</v>
      </c>
      <c r="H1482" s="55">
        <v>11.6</v>
      </c>
      <c r="I1482" s="54">
        <v>12.3</v>
      </c>
      <c r="J1482" s="54">
        <v>142.68</v>
      </c>
    </row>
    <row r="1483" spans="1:10" ht="24" customHeight="1">
      <c r="A1483" s="82" t="s">
        <v>291</v>
      </c>
      <c r="B1483" s="53" t="s">
        <v>429</v>
      </c>
      <c r="C1483" s="82" t="s">
        <v>23</v>
      </c>
      <c r="D1483" s="82" t="s">
        <v>430</v>
      </c>
      <c r="E1483" s="206" t="s">
        <v>431</v>
      </c>
      <c r="F1483" s="206"/>
      <c r="G1483" s="52" t="s">
        <v>114</v>
      </c>
      <c r="H1483" s="55">
        <v>2.86E-2</v>
      </c>
      <c r="I1483" s="54">
        <v>583.75</v>
      </c>
      <c r="J1483" s="54">
        <v>16.690000000000001</v>
      </c>
    </row>
    <row r="1484" spans="1:10" ht="24" customHeight="1">
      <c r="A1484" s="82" t="s">
        <v>291</v>
      </c>
      <c r="B1484" s="53" t="s">
        <v>1616</v>
      </c>
      <c r="C1484" s="82" t="s">
        <v>23</v>
      </c>
      <c r="D1484" s="82" t="s">
        <v>1617</v>
      </c>
      <c r="E1484" s="206" t="s">
        <v>505</v>
      </c>
      <c r="F1484" s="206"/>
      <c r="G1484" s="52" t="s">
        <v>20</v>
      </c>
      <c r="H1484" s="55">
        <v>3.4</v>
      </c>
      <c r="I1484" s="54">
        <v>5.21</v>
      </c>
      <c r="J1484" s="54">
        <v>17.71</v>
      </c>
    </row>
    <row r="1485" spans="1:10" ht="26.1" customHeight="1">
      <c r="A1485" s="78" t="s">
        <v>264</v>
      </c>
      <c r="B1485" s="57" t="s">
        <v>1618</v>
      </c>
      <c r="C1485" s="78" t="s">
        <v>23</v>
      </c>
      <c r="D1485" s="78" t="s">
        <v>1619</v>
      </c>
      <c r="E1485" s="201" t="s">
        <v>383</v>
      </c>
      <c r="F1485" s="201"/>
      <c r="G1485" s="56" t="s">
        <v>224</v>
      </c>
      <c r="H1485" s="59">
        <v>6.0600000000000001E-2</v>
      </c>
      <c r="I1485" s="58">
        <v>61.84</v>
      </c>
      <c r="J1485" s="58">
        <v>3.74</v>
      </c>
    </row>
    <row r="1486" spans="1:10" ht="24" customHeight="1">
      <c r="A1486" s="78" t="s">
        <v>264</v>
      </c>
      <c r="B1486" s="57" t="s">
        <v>270</v>
      </c>
      <c r="C1486" s="78" t="s">
        <v>23</v>
      </c>
      <c r="D1486" s="78" t="s">
        <v>271</v>
      </c>
      <c r="E1486" s="201" t="s">
        <v>269</v>
      </c>
      <c r="F1486" s="201"/>
      <c r="G1486" s="56" t="s">
        <v>224</v>
      </c>
      <c r="H1486" s="59">
        <v>0.60606000000000004</v>
      </c>
      <c r="I1486" s="58">
        <v>15.79</v>
      </c>
      <c r="J1486" s="58">
        <v>9.56</v>
      </c>
    </row>
    <row r="1487" spans="1:10" ht="24" customHeight="1">
      <c r="A1487" s="78" t="s">
        <v>264</v>
      </c>
      <c r="B1487" s="57" t="s">
        <v>300</v>
      </c>
      <c r="C1487" s="78" t="s">
        <v>23</v>
      </c>
      <c r="D1487" s="78" t="s">
        <v>301</v>
      </c>
      <c r="E1487" s="201" t="s">
        <v>269</v>
      </c>
      <c r="F1487" s="201"/>
      <c r="G1487" s="56" t="s">
        <v>224</v>
      </c>
      <c r="H1487" s="59">
        <v>0.30303000000000002</v>
      </c>
      <c r="I1487" s="58">
        <v>22.52</v>
      </c>
      <c r="J1487" s="58">
        <v>6.82</v>
      </c>
    </row>
    <row r="1488" spans="1:10" ht="26.1" customHeight="1">
      <c r="A1488" s="78" t="s">
        <v>264</v>
      </c>
      <c r="B1488" s="57" t="s">
        <v>234</v>
      </c>
      <c r="C1488" s="78" t="s">
        <v>23</v>
      </c>
      <c r="D1488" s="78" t="s">
        <v>1546</v>
      </c>
      <c r="E1488" s="201" t="s">
        <v>383</v>
      </c>
      <c r="F1488" s="201"/>
      <c r="G1488" s="56" t="s">
        <v>224</v>
      </c>
      <c r="H1488" s="59">
        <v>0.24242</v>
      </c>
      <c r="I1488" s="58">
        <v>140.81</v>
      </c>
      <c r="J1488" s="58">
        <v>34.130000000000003</v>
      </c>
    </row>
    <row r="1489" spans="1:10">
      <c r="A1489" s="79"/>
      <c r="B1489" s="79"/>
      <c r="C1489" s="79"/>
      <c r="D1489" s="79"/>
      <c r="E1489" s="79"/>
      <c r="F1489" s="61"/>
      <c r="G1489" s="79"/>
      <c r="H1489" s="204"/>
      <c r="I1489" s="204"/>
      <c r="J1489" s="61"/>
    </row>
    <row r="1490" spans="1:10" ht="30" customHeight="1" thickBot="1">
      <c r="A1490" s="66"/>
      <c r="B1490" s="66"/>
      <c r="C1490" s="66"/>
      <c r="D1490" s="66"/>
      <c r="E1490" s="66"/>
      <c r="F1490" s="66"/>
      <c r="G1490" s="66"/>
      <c r="H1490" s="60"/>
      <c r="I1490" s="66"/>
      <c r="J1490" s="85"/>
    </row>
    <row r="1491" spans="1:10" ht="0.95" customHeight="1" thickTop="1">
      <c r="A1491" s="51"/>
      <c r="B1491" s="51"/>
      <c r="C1491" s="51"/>
      <c r="D1491" s="51"/>
      <c r="E1491" s="51"/>
      <c r="F1491" s="51"/>
      <c r="G1491" s="51"/>
      <c r="H1491" s="51"/>
      <c r="I1491" s="51"/>
      <c r="J1491" s="51">
        <v>0</v>
      </c>
    </row>
    <row r="1492" spans="1:10" ht="18" customHeight="1">
      <c r="A1492" s="76" t="s">
        <v>989</v>
      </c>
      <c r="B1492" s="80" t="s">
        <v>6</v>
      </c>
      <c r="C1492" s="76" t="s">
        <v>7</v>
      </c>
      <c r="D1492" s="76" t="s">
        <v>8</v>
      </c>
      <c r="E1492" s="203" t="s">
        <v>262</v>
      </c>
      <c r="F1492" s="203"/>
      <c r="G1492" s="81" t="s">
        <v>9</v>
      </c>
      <c r="H1492" s="80" t="s">
        <v>10</v>
      </c>
      <c r="I1492" s="80" t="s">
        <v>11</v>
      </c>
      <c r="J1492" s="80" t="s">
        <v>13</v>
      </c>
    </row>
    <row r="1493" spans="1:10" ht="24" customHeight="1">
      <c r="A1493" s="77" t="s">
        <v>263</v>
      </c>
      <c r="B1493" s="48" t="s">
        <v>990</v>
      </c>
      <c r="C1493" s="77" t="s">
        <v>23</v>
      </c>
      <c r="D1493" s="77" t="s">
        <v>991</v>
      </c>
      <c r="E1493" s="200" t="s">
        <v>1670</v>
      </c>
      <c r="F1493" s="200"/>
      <c r="G1493" s="47" t="s">
        <v>40</v>
      </c>
      <c r="H1493" s="50">
        <v>1</v>
      </c>
      <c r="I1493" s="49">
        <v>5837.3400000000011</v>
      </c>
      <c r="J1493" s="49">
        <v>5837.34</v>
      </c>
    </row>
    <row r="1494" spans="1:10" ht="26.1" customHeight="1">
      <c r="A1494" s="82" t="s">
        <v>291</v>
      </c>
      <c r="B1494" s="53" t="s">
        <v>206</v>
      </c>
      <c r="C1494" s="82" t="s">
        <v>23</v>
      </c>
      <c r="D1494" s="82" t="s">
        <v>490</v>
      </c>
      <c r="E1494" s="206" t="s">
        <v>491</v>
      </c>
      <c r="F1494" s="206"/>
      <c r="G1494" s="52" t="s">
        <v>114</v>
      </c>
      <c r="H1494" s="55">
        <v>4.13</v>
      </c>
      <c r="I1494" s="54">
        <v>671.33</v>
      </c>
      <c r="J1494" s="54">
        <v>2772.59</v>
      </c>
    </row>
    <row r="1495" spans="1:10" ht="26.1" customHeight="1">
      <c r="A1495" s="82" t="s">
        <v>291</v>
      </c>
      <c r="B1495" s="53" t="s">
        <v>1661</v>
      </c>
      <c r="C1495" s="82" t="s">
        <v>23</v>
      </c>
      <c r="D1495" s="82" t="s">
        <v>1662</v>
      </c>
      <c r="E1495" s="206" t="s">
        <v>294</v>
      </c>
      <c r="F1495" s="206"/>
      <c r="G1495" s="52" t="s">
        <v>20</v>
      </c>
      <c r="H1495" s="55">
        <v>36.06</v>
      </c>
      <c r="I1495" s="54">
        <v>76.73</v>
      </c>
      <c r="J1495" s="54">
        <v>2766.88</v>
      </c>
    </row>
    <row r="1496" spans="1:10" ht="26.1" customHeight="1">
      <c r="A1496" s="82" t="s">
        <v>291</v>
      </c>
      <c r="B1496" s="53" t="s">
        <v>1666</v>
      </c>
      <c r="C1496" s="82" t="s">
        <v>23</v>
      </c>
      <c r="D1496" s="82" t="s">
        <v>1667</v>
      </c>
      <c r="E1496" s="206" t="s">
        <v>534</v>
      </c>
      <c r="F1496" s="206"/>
      <c r="G1496" s="52" t="s">
        <v>203</v>
      </c>
      <c r="H1496" s="55">
        <v>16.2</v>
      </c>
      <c r="I1496" s="54">
        <v>12.3</v>
      </c>
      <c r="J1496" s="54">
        <v>199.26</v>
      </c>
    </row>
    <row r="1497" spans="1:10" ht="24" customHeight="1">
      <c r="A1497" s="82" t="s">
        <v>291</v>
      </c>
      <c r="B1497" s="53" t="s">
        <v>429</v>
      </c>
      <c r="C1497" s="82" t="s">
        <v>23</v>
      </c>
      <c r="D1497" s="82" t="s">
        <v>430</v>
      </c>
      <c r="E1497" s="206" t="s">
        <v>431</v>
      </c>
      <c r="F1497" s="206"/>
      <c r="G1497" s="52" t="s">
        <v>114</v>
      </c>
      <c r="H1497" s="55">
        <v>3.1E-2</v>
      </c>
      <c r="I1497" s="54">
        <v>583.75</v>
      </c>
      <c r="J1497" s="54">
        <v>18.09</v>
      </c>
    </row>
    <row r="1498" spans="1:10" ht="24" customHeight="1">
      <c r="A1498" s="82" t="s">
        <v>291</v>
      </c>
      <c r="B1498" s="53" t="s">
        <v>1616</v>
      </c>
      <c r="C1498" s="82" t="s">
        <v>23</v>
      </c>
      <c r="D1498" s="82" t="s">
        <v>1617</v>
      </c>
      <c r="E1498" s="206" t="s">
        <v>505</v>
      </c>
      <c r="F1498" s="206"/>
      <c r="G1498" s="52" t="s">
        <v>20</v>
      </c>
      <c r="H1498" s="55">
        <v>4</v>
      </c>
      <c r="I1498" s="54">
        <v>5.21</v>
      </c>
      <c r="J1498" s="54">
        <v>20.84</v>
      </c>
    </row>
    <row r="1499" spans="1:10" ht="26.1" customHeight="1">
      <c r="A1499" s="78" t="s">
        <v>264</v>
      </c>
      <c r="B1499" s="57" t="s">
        <v>1618</v>
      </c>
      <c r="C1499" s="78" t="s">
        <v>23</v>
      </c>
      <c r="D1499" s="78" t="s">
        <v>1619</v>
      </c>
      <c r="E1499" s="201" t="s">
        <v>383</v>
      </c>
      <c r="F1499" s="201"/>
      <c r="G1499" s="56" t="s">
        <v>224</v>
      </c>
      <c r="H1499" s="59">
        <v>6.6659999999999997E-2</v>
      </c>
      <c r="I1499" s="58">
        <v>61.84</v>
      </c>
      <c r="J1499" s="58">
        <v>4.12</v>
      </c>
    </row>
    <row r="1500" spans="1:10" ht="24" customHeight="1">
      <c r="A1500" s="78" t="s">
        <v>264</v>
      </c>
      <c r="B1500" s="57" t="s">
        <v>270</v>
      </c>
      <c r="C1500" s="78" t="s">
        <v>23</v>
      </c>
      <c r="D1500" s="78" t="s">
        <v>271</v>
      </c>
      <c r="E1500" s="201" t="s">
        <v>269</v>
      </c>
      <c r="F1500" s="201"/>
      <c r="G1500" s="56" t="s">
        <v>224</v>
      </c>
      <c r="H1500" s="59">
        <v>0.66666000000000003</v>
      </c>
      <c r="I1500" s="58">
        <v>15.79</v>
      </c>
      <c r="J1500" s="58">
        <v>10.52</v>
      </c>
    </row>
    <row r="1501" spans="1:10" ht="24" customHeight="1">
      <c r="A1501" s="78" t="s">
        <v>264</v>
      </c>
      <c r="B1501" s="57" t="s">
        <v>300</v>
      </c>
      <c r="C1501" s="78" t="s">
        <v>23</v>
      </c>
      <c r="D1501" s="78" t="s">
        <v>301</v>
      </c>
      <c r="E1501" s="201" t="s">
        <v>269</v>
      </c>
      <c r="F1501" s="201"/>
      <c r="G1501" s="56" t="s">
        <v>224</v>
      </c>
      <c r="H1501" s="59">
        <v>0.33333000000000002</v>
      </c>
      <c r="I1501" s="58">
        <v>22.52</v>
      </c>
      <c r="J1501" s="58">
        <v>7.5</v>
      </c>
    </row>
    <row r="1502" spans="1:10" ht="26.1" customHeight="1">
      <c r="A1502" s="78" t="s">
        <v>264</v>
      </c>
      <c r="B1502" s="57" t="s">
        <v>234</v>
      </c>
      <c r="C1502" s="78" t="s">
        <v>23</v>
      </c>
      <c r="D1502" s="78" t="s">
        <v>1546</v>
      </c>
      <c r="E1502" s="201" t="s">
        <v>383</v>
      </c>
      <c r="F1502" s="201"/>
      <c r="G1502" s="56" t="s">
        <v>224</v>
      </c>
      <c r="H1502" s="59">
        <v>0.26666000000000001</v>
      </c>
      <c r="I1502" s="58">
        <v>140.81</v>
      </c>
      <c r="J1502" s="58">
        <v>37.54</v>
      </c>
    </row>
    <row r="1503" spans="1:10">
      <c r="A1503" s="79"/>
      <c r="B1503" s="79"/>
      <c r="C1503" s="79"/>
      <c r="D1503" s="79"/>
      <c r="E1503" s="79"/>
      <c r="F1503" s="61"/>
      <c r="G1503" s="79"/>
      <c r="H1503" s="204"/>
      <c r="I1503" s="204"/>
      <c r="J1503" s="61"/>
    </row>
    <row r="1504" spans="1:10" ht="30" customHeight="1" thickBot="1">
      <c r="A1504" s="66"/>
      <c r="B1504" s="66"/>
      <c r="C1504" s="66"/>
      <c r="D1504" s="66"/>
      <c r="E1504" s="66"/>
      <c r="F1504" s="66"/>
      <c r="G1504" s="66"/>
      <c r="H1504" s="60"/>
      <c r="I1504" s="66"/>
      <c r="J1504" s="85"/>
    </row>
    <row r="1505" spans="1:10" ht="0.95" customHeight="1" thickTop="1">
      <c r="A1505" s="51"/>
      <c r="B1505" s="51"/>
      <c r="C1505" s="51"/>
      <c r="D1505" s="51"/>
      <c r="E1505" s="51"/>
      <c r="F1505" s="51"/>
      <c r="G1505" s="51"/>
      <c r="H1505" s="51"/>
      <c r="I1505" s="51"/>
      <c r="J1505" s="51">
        <v>0</v>
      </c>
    </row>
    <row r="1506" spans="1:10" ht="18" customHeight="1">
      <c r="A1506" s="76" t="s">
        <v>992</v>
      </c>
      <c r="B1506" s="80" t="s">
        <v>6</v>
      </c>
      <c r="C1506" s="76" t="s">
        <v>7</v>
      </c>
      <c r="D1506" s="76" t="s">
        <v>8</v>
      </c>
      <c r="E1506" s="203" t="s">
        <v>262</v>
      </c>
      <c r="F1506" s="203"/>
      <c r="G1506" s="81" t="s">
        <v>9</v>
      </c>
      <c r="H1506" s="80" t="s">
        <v>10</v>
      </c>
      <c r="I1506" s="80" t="s">
        <v>11</v>
      </c>
      <c r="J1506" s="80" t="s">
        <v>13</v>
      </c>
    </row>
    <row r="1507" spans="1:10" ht="39" customHeight="1">
      <c r="A1507" s="77" t="s">
        <v>263</v>
      </c>
      <c r="B1507" s="48" t="s">
        <v>993</v>
      </c>
      <c r="C1507" s="77" t="s">
        <v>78</v>
      </c>
      <c r="D1507" s="77" t="s">
        <v>994</v>
      </c>
      <c r="E1507" s="200" t="s">
        <v>418</v>
      </c>
      <c r="F1507" s="200"/>
      <c r="G1507" s="47" t="s">
        <v>27</v>
      </c>
      <c r="H1507" s="50">
        <v>1</v>
      </c>
      <c r="I1507" s="49">
        <v>1241.7100000000003</v>
      </c>
      <c r="J1507" s="49">
        <v>1241.71</v>
      </c>
    </row>
    <row r="1508" spans="1:10" ht="24" customHeight="1">
      <c r="A1508" s="82" t="s">
        <v>291</v>
      </c>
      <c r="B1508" s="53" t="s">
        <v>1171</v>
      </c>
      <c r="C1508" s="82" t="s">
        <v>23</v>
      </c>
      <c r="D1508" s="82" t="s">
        <v>1671</v>
      </c>
      <c r="E1508" s="206" t="s">
        <v>1672</v>
      </c>
      <c r="F1508" s="206"/>
      <c r="G1508" s="52" t="s">
        <v>114</v>
      </c>
      <c r="H1508" s="55">
        <v>7.0000000000000007E-2</v>
      </c>
      <c r="I1508" s="54">
        <v>199.65</v>
      </c>
      <c r="J1508" s="54">
        <v>13.97</v>
      </c>
    </row>
    <row r="1509" spans="1:10" ht="26.1" customHeight="1">
      <c r="A1509" s="82" t="s">
        <v>291</v>
      </c>
      <c r="B1509" s="53" t="s">
        <v>1666</v>
      </c>
      <c r="C1509" s="82" t="s">
        <v>23</v>
      </c>
      <c r="D1509" s="82" t="s">
        <v>1667</v>
      </c>
      <c r="E1509" s="206" t="s">
        <v>534</v>
      </c>
      <c r="F1509" s="206"/>
      <c r="G1509" s="52" t="s">
        <v>203</v>
      </c>
      <c r="H1509" s="55">
        <v>42.8</v>
      </c>
      <c r="I1509" s="54">
        <v>12.3</v>
      </c>
      <c r="J1509" s="54">
        <v>526.44000000000005</v>
      </c>
    </row>
    <row r="1510" spans="1:10" ht="26.1" customHeight="1">
      <c r="A1510" s="82" t="s">
        <v>291</v>
      </c>
      <c r="B1510" s="53" t="s">
        <v>1673</v>
      </c>
      <c r="C1510" s="82" t="s">
        <v>23</v>
      </c>
      <c r="D1510" s="82" t="s">
        <v>1674</v>
      </c>
      <c r="E1510" s="206" t="s">
        <v>297</v>
      </c>
      <c r="F1510" s="206"/>
      <c r="G1510" s="52" t="s">
        <v>114</v>
      </c>
      <c r="H1510" s="55">
        <v>0.28000000000000003</v>
      </c>
      <c r="I1510" s="54">
        <v>669.63</v>
      </c>
      <c r="J1510" s="54">
        <v>187.49</v>
      </c>
    </row>
    <row r="1511" spans="1:10" ht="51.95" customHeight="1">
      <c r="A1511" s="82" t="s">
        <v>291</v>
      </c>
      <c r="B1511" s="53" t="s">
        <v>1675</v>
      </c>
      <c r="C1511" s="82" t="s">
        <v>19</v>
      </c>
      <c r="D1511" s="82" t="s">
        <v>1676</v>
      </c>
      <c r="E1511" s="206" t="s">
        <v>653</v>
      </c>
      <c r="F1511" s="206"/>
      <c r="G1511" s="52" t="s">
        <v>20</v>
      </c>
      <c r="H1511" s="55">
        <v>2.4</v>
      </c>
      <c r="I1511" s="54">
        <v>182.27</v>
      </c>
      <c r="J1511" s="54">
        <v>437.44</v>
      </c>
    </row>
    <row r="1512" spans="1:10" ht="51.95" customHeight="1">
      <c r="A1512" s="82" t="s">
        <v>291</v>
      </c>
      <c r="B1512" s="53" t="s">
        <v>1677</v>
      </c>
      <c r="C1512" s="82" t="s">
        <v>105</v>
      </c>
      <c r="D1512" s="82" t="s">
        <v>1678</v>
      </c>
      <c r="E1512" s="206" t="s">
        <v>1679</v>
      </c>
      <c r="F1512" s="206"/>
      <c r="G1512" s="52" t="s">
        <v>20</v>
      </c>
      <c r="H1512" s="55">
        <v>2.29</v>
      </c>
      <c r="I1512" s="54">
        <v>4.21</v>
      </c>
      <c r="J1512" s="54">
        <v>9.64</v>
      </c>
    </row>
    <row r="1513" spans="1:10" ht="39" customHeight="1">
      <c r="A1513" s="82" t="s">
        <v>291</v>
      </c>
      <c r="B1513" s="53" t="s">
        <v>1680</v>
      </c>
      <c r="C1513" s="82" t="s">
        <v>19</v>
      </c>
      <c r="D1513" s="82" t="s">
        <v>1681</v>
      </c>
      <c r="E1513" s="206" t="s">
        <v>653</v>
      </c>
      <c r="F1513" s="206"/>
      <c r="G1513" s="52" t="s">
        <v>20</v>
      </c>
      <c r="H1513" s="55">
        <v>2.29</v>
      </c>
      <c r="I1513" s="54">
        <v>29.14</v>
      </c>
      <c r="J1513" s="54">
        <v>66.73</v>
      </c>
    </row>
    <row r="1514" spans="1:10">
      <c r="A1514" s="79"/>
      <c r="B1514" s="79"/>
      <c r="C1514" s="79"/>
      <c r="D1514" s="79"/>
      <c r="E1514" s="79"/>
      <c r="F1514" s="61"/>
      <c r="G1514" s="79"/>
      <c r="H1514" s="204"/>
      <c r="I1514" s="204"/>
      <c r="J1514" s="61"/>
    </row>
    <row r="1515" spans="1:10" ht="30" customHeight="1" thickBot="1">
      <c r="A1515" s="66"/>
      <c r="B1515" s="66"/>
      <c r="C1515" s="66"/>
      <c r="D1515" s="66"/>
      <c r="E1515" s="66"/>
      <c r="F1515" s="66"/>
      <c r="G1515" s="66"/>
      <c r="H1515" s="60"/>
      <c r="I1515" s="66"/>
      <c r="J1515" s="85"/>
    </row>
    <row r="1516" spans="1:10" ht="0.95" customHeight="1" thickTop="1">
      <c r="A1516" s="51"/>
      <c r="B1516" s="51"/>
      <c r="C1516" s="51"/>
      <c r="D1516" s="51"/>
      <c r="E1516" s="51"/>
      <c r="F1516" s="51"/>
      <c r="G1516" s="51"/>
      <c r="H1516" s="51"/>
      <c r="I1516" s="51"/>
      <c r="J1516" s="51">
        <v>0</v>
      </c>
    </row>
    <row r="1517" spans="1:10" ht="18" customHeight="1">
      <c r="A1517" s="76" t="s">
        <v>995</v>
      </c>
      <c r="B1517" s="80" t="s">
        <v>6</v>
      </c>
      <c r="C1517" s="76" t="s">
        <v>7</v>
      </c>
      <c r="D1517" s="76" t="s">
        <v>8</v>
      </c>
      <c r="E1517" s="203" t="s">
        <v>262</v>
      </c>
      <c r="F1517" s="203"/>
      <c r="G1517" s="81" t="s">
        <v>9</v>
      </c>
      <c r="H1517" s="80" t="s">
        <v>10</v>
      </c>
      <c r="I1517" s="80" t="s">
        <v>11</v>
      </c>
      <c r="J1517" s="80" t="s">
        <v>13</v>
      </c>
    </row>
    <row r="1518" spans="1:10" ht="39" customHeight="1">
      <c r="A1518" s="77" t="s">
        <v>263</v>
      </c>
      <c r="B1518" s="48" t="s">
        <v>996</v>
      </c>
      <c r="C1518" s="77" t="s">
        <v>78</v>
      </c>
      <c r="D1518" s="77" t="s">
        <v>997</v>
      </c>
      <c r="E1518" s="200" t="s">
        <v>418</v>
      </c>
      <c r="F1518" s="200"/>
      <c r="G1518" s="47" t="s">
        <v>27</v>
      </c>
      <c r="H1518" s="50">
        <v>1</v>
      </c>
      <c r="I1518" s="49">
        <v>1688.5400000000002</v>
      </c>
      <c r="J1518" s="49">
        <v>1688.54</v>
      </c>
    </row>
    <row r="1519" spans="1:10" ht="24" customHeight="1">
      <c r="A1519" s="82" t="s">
        <v>291</v>
      </c>
      <c r="B1519" s="53" t="s">
        <v>1171</v>
      </c>
      <c r="C1519" s="82" t="s">
        <v>23</v>
      </c>
      <c r="D1519" s="82" t="s">
        <v>1671</v>
      </c>
      <c r="E1519" s="206" t="s">
        <v>1672</v>
      </c>
      <c r="F1519" s="206"/>
      <c r="G1519" s="52" t="s">
        <v>114</v>
      </c>
      <c r="H1519" s="55">
        <v>7.0000000000000007E-2</v>
      </c>
      <c r="I1519" s="54">
        <v>199.65</v>
      </c>
      <c r="J1519" s="54">
        <v>13.97</v>
      </c>
    </row>
    <row r="1520" spans="1:10" ht="26.1" customHeight="1">
      <c r="A1520" s="82" t="s">
        <v>291</v>
      </c>
      <c r="B1520" s="53" t="s">
        <v>1666</v>
      </c>
      <c r="C1520" s="82" t="s">
        <v>23</v>
      </c>
      <c r="D1520" s="82" t="s">
        <v>1667</v>
      </c>
      <c r="E1520" s="206" t="s">
        <v>534</v>
      </c>
      <c r="F1520" s="206"/>
      <c r="G1520" s="52" t="s">
        <v>203</v>
      </c>
      <c r="H1520" s="55">
        <v>60.8</v>
      </c>
      <c r="I1520" s="54">
        <v>12.3</v>
      </c>
      <c r="J1520" s="54">
        <v>747.84</v>
      </c>
    </row>
    <row r="1521" spans="1:10" ht="26.1" customHeight="1">
      <c r="A1521" s="82" t="s">
        <v>291</v>
      </c>
      <c r="B1521" s="53" t="s">
        <v>1673</v>
      </c>
      <c r="C1521" s="82" t="s">
        <v>23</v>
      </c>
      <c r="D1521" s="82" t="s">
        <v>1674</v>
      </c>
      <c r="E1521" s="206" t="s">
        <v>297</v>
      </c>
      <c r="F1521" s="206"/>
      <c r="G1521" s="52" t="s">
        <v>114</v>
      </c>
      <c r="H1521" s="55">
        <v>0.28000000000000003</v>
      </c>
      <c r="I1521" s="54">
        <v>669.63</v>
      </c>
      <c r="J1521" s="54">
        <v>187.49</v>
      </c>
    </row>
    <row r="1522" spans="1:10" ht="51.95" customHeight="1">
      <c r="A1522" s="82" t="s">
        <v>291</v>
      </c>
      <c r="B1522" s="53" t="s">
        <v>1675</v>
      </c>
      <c r="C1522" s="82" t="s">
        <v>19</v>
      </c>
      <c r="D1522" s="82" t="s">
        <v>1676</v>
      </c>
      <c r="E1522" s="206" t="s">
        <v>653</v>
      </c>
      <c r="F1522" s="206"/>
      <c r="G1522" s="52" t="s">
        <v>20</v>
      </c>
      <c r="H1522" s="55">
        <v>3.4285000000000001</v>
      </c>
      <c r="I1522" s="54">
        <v>182.27</v>
      </c>
      <c r="J1522" s="54">
        <v>624.91</v>
      </c>
    </row>
    <row r="1523" spans="1:10" ht="51.95" customHeight="1">
      <c r="A1523" s="82" t="s">
        <v>291</v>
      </c>
      <c r="B1523" s="53" t="s">
        <v>1677</v>
      </c>
      <c r="C1523" s="82" t="s">
        <v>105</v>
      </c>
      <c r="D1523" s="82" t="s">
        <v>1678</v>
      </c>
      <c r="E1523" s="206" t="s">
        <v>1679</v>
      </c>
      <c r="F1523" s="206"/>
      <c r="G1523" s="52" t="s">
        <v>20</v>
      </c>
      <c r="H1523" s="55">
        <v>3.4285000000000001</v>
      </c>
      <c r="I1523" s="54">
        <v>4.21</v>
      </c>
      <c r="J1523" s="54">
        <v>14.43</v>
      </c>
    </row>
    <row r="1524" spans="1:10" ht="39" customHeight="1">
      <c r="A1524" s="82" t="s">
        <v>291</v>
      </c>
      <c r="B1524" s="53" t="s">
        <v>1680</v>
      </c>
      <c r="C1524" s="82" t="s">
        <v>19</v>
      </c>
      <c r="D1524" s="82" t="s">
        <v>1681</v>
      </c>
      <c r="E1524" s="206" t="s">
        <v>653</v>
      </c>
      <c r="F1524" s="206"/>
      <c r="G1524" s="52" t="s">
        <v>20</v>
      </c>
      <c r="H1524" s="55">
        <v>3.4285000000000001</v>
      </c>
      <c r="I1524" s="54">
        <v>29.14</v>
      </c>
      <c r="J1524" s="54">
        <v>99.9</v>
      </c>
    </row>
    <row r="1525" spans="1:10">
      <c r="A1525" s="79"/>
      <c r="B1525" s="79"/>
      <c r="C1525" s="79"/>
      <c r="D1525" s="79"/>
      <c r="E1525" s="79"/>
      <c r="F1525" s="61"/>
      <c r="G1525" s="79"/>
      <c r="H1525" s="204"/>
      <c r="I1525" s="204"/>
      <c r="J1525" s="61"/>
    </row>
    <row r="1526" spans="1:10" ht="30" customHeight="1" thickBot="1">
      <c r="A1526" s="66"/>
      <c r="B1526" s="66"/>
      <c r="C1526" s="66"/>
      <c r="D1526" s="66"/>
      <c r="E1526" s="66"/>
      <c r="F1526" s="66"/>
      <c r="G1526" s="66"/>
      <c r="H1526" s="60"/>
      <c r="I1526" s="66"/>
      <c r="J1526" s="85"/>
    </row>
    <row r="1527" spans="1:10" ht="0.95" customHeight="1" thickTop="1">
      <c r="A1527" s="51"/>
      <c r="B1527" s="51"/>
      <c r="C1527" s="51"/>
      <c r="D1527" s="51"/>
      <c r="E1527" s="51"/>
      <c r="F1527" s="51"/>
      <c r="G1527" s="51"/>
      <c r="H1527" s="51"/>
      <c r="I1527" s="51"/>
      <c r="J1527" s="51">
        <v>0</v>
      </c>
    </row>
    <row r="1528" spans="1:10" ht="18" customHeight="1">
      <c r="A1528" s="76" t="s">
        <v>998</v>
      </c>
      <c r="B1528" s="80" t="s">
        <v>6</v>
      </c>
      <c r="C1528" s="76" t="s">
        <v>7</v>
      </c>
      <c r="D1528" s="76" t="s">
        <v>8</v>
      </c>
      <c r="E1528" s="203" t="s">
        <v>262</v>
      </c>
      <c r="F1528" s="203"/>
      <c r="G1528" s="81" t="s">
        <v>9</v>
      </c>
      <c r="H1528" s="80" t="s">
        <v>10</v>
      </c>
      <c r="I1528" s="80" t="s">
        <v>11</v>
      </c>
      <c r="J1528" s="80" t="s">
        <v>13</v>
      </c>
    </row>
    <row r="1529" spans="1:10" ht="24" customHeight="1">
      <c r="A1529" s="77" t="s">
        <v>263</v>
      </c>
      <c r="B1529" s="48" t="s">
        <v>999</v>
      </c>
      <c r="C1529" s="77" t="s">
        <v>23</v>
      </c>
      <c r="D1529" s="77" t="s">
        <v>1000</v>
      </c>
      <c r="E1529" s="200" t="s">
        <v>1682</v>
      </c>
      <c r="F1529" s="200"/>
      <c r="G1529" s="47" t="s">
        <v>40</v>
      </c>
      <c r="H1529" s="50">
        <v>1</v>
      </c>
      <c r="I1529" s="49">
        <v>2323.0099999999998</v>
      </c>
      <c r="J1529" s="49">
        <v>2323.0100000000002</v>
      </c>
    </row>
    <row r="1530" spans="1:10" ht="24" customHeight="1">
      <c r="A1530" s="82" t="s">
        <v>291</v>
      </c>
      <c r="B1530" s="53" t="s">
        <v>429</v>
      </c>
      <c r="C1530" s="82" t="s">
        <v>23</v>
      </c>
      <c r="D1530" s="82" t="s">
        <v>430</v>
      </c>
      <c r="E1530" s="206" t="s">
        <v>431</v>
      </c>
      <c r="F1530" s="206"/>
      <c r="G1530" s="52" t="s">
        <v>114</v>
      </c>
      <c r="H1530" s="55">
        <v>1.8599999999999998E-2</v>
      </c>
      <c r="I1530" s="54">
        <v>583.75</v>
      </c>
      <c r="J1530" s="54">
        <v>10.85</v>
      </c>
    </row>
    <row r="1531" spans="1:10" ht="26.1" customHeight="1">
      <c r="A1531" s="82" t="s">
        <v>291</v>
      </c>
      <c r="B1531" s="53" t="s">
        <v>1661</v>
      </c>
      <c r="C1531" s="82" t="s">
        <v>23</v>
      </c>
      <c r="D1531" s="82" t="s">
        <v>1662</v>
      </c>
      <c r="E1531" s="206" t="s">
        <v>294</v>
      </c>
      <c r="F1531" s="206"/>
      <c r="G1531" s="52" t="s">
        <v>20</v>
      </c>
      <c r="H1531" s="55">
        <v>12.68</v>
      </c>
      <c r="I1531" s="54">
        <v>76.73</v>
      </c>
      <c r="J1531" s="54">
        <v>972.93</v>
      </c>
    </row>
    <row r="1532" spans="1:10" ht="24" customHeight="1">
      <c r="A1532" s="82" t="s">
        <v>291</v>
      </c>
      <c r="B1532" s="53" t="s">
        <v>1616</v>
      </c>
      <c r="C1532" s="82" t="s">
        <v>23</v>
      </c>
      <c r="D1532" s="82" t="s">
        <v>1617</v>
      </c>
      <c r="E1532" s="206" t="s">
        <v>505</v>
      </c>
      <c r="F1532" s="206"/>
      <c r="G1532" s="52" t="s">
        <v>20</v>
      </c>
      <c r="H1532" s="55">
        <v>2.2799999999999998</v>
      </c>
      <c r="I1532" s="54">
        <v>5.21</v>
      </c>
      <c r="J1532" s="54">
        <v>11.87</v>
      </c>
    </row>
    <row r="1533" spans="1:10" ht="26.1" customHeight="1">
      <c r="A1533" s="82" t="s">
        <v>291</v>
      </c>
      <c r="B1533" s="53" t="s">
        <v>206</v>
      </c>
      <c r="C1533" s="82" t="s">
        <v>23</v>
      </c>
      <c r="D1533" s="82" t="s">
        <v>490</v>
      </c>
      <c r="E1533" s="206" t="s">
        <v>491</v>
      </c>
      <c r="F1533" s="206"/>
      <c r="G1533" s="52" t="s">
        <v>114</v>
      </c>
      <c r="H1533" s="55">
        <v>1.62</v>
      </c>
      <c r="I1533" s="54">
        <v>671.33</v>
      </c>
      <c r="J1533" s="54">
        <v>1087.55</v>
      </c>
    </row>
    <row r="1534" spans="1:10" ht="26.1" customHeight="1">
      <c r="A1534" s="82" t="s">
        <v>291</v>
      </c>
      <c r="B1534" s="53" t="s">
        <v>1666</v>
      </c>
      <c r="C1534" s="82" t="s">
        <v>23</v>
      </c>
      <c r="D1534" s="82" t="s">
        <v>1667</v>
      </c>
      <c r="E1534" s="206" t="s">
        <v>534</v>
      </c>
      <c r="F1534" s="206"/>
      <c r="G1534" s="52" t="s">
        <v>203</v>
      </c>
      <c r="H1534" s="55">
        <v>16.399999999999999</v>
      </c>
      <c r="I1534" s="54">
        <v>12.3</v>
      </c>
      <c r="J1534" s="54">
        <v>201.72</v>
      </c>
    </row>
    <row r="1535" spans="1:10" ht="26.1" customHeight="1">
      <c r="A1535" s="78" t="s">
        <v>264</v>
      </c>
      <c r="B1535" s="57" t="s">
        <v>1618</v>
      </c>
      <c r="C1535" s="78" t="s">
        <v>23</v>
      </c>
      <c r="D1535" s="78" t="s">
        <v>1619</v>
      </c>
      <c r="E1535" s="201" t="s">
        <v>383</v>
      </c>
      <c r="F1535" s="201"/>
      <c r="G1535" s="56" t="s">
        <v>224</v>
      </c>
      <c r="H1535" s="59">
        <v>4.2549999999999998E-2</v>
      </c>
      <c r="I1535" s="58">
        <v>61.84</v>
      </c>
      <c r="J1535" s="58">
        <v>2.63</v>
      </c>
    </row>
    <row r="1536" spans="1:10" ht="24" customHeight="1">
      <c r="A1536" s="78" t="s">
        <v>264</v>
      </c>
      <c r="B1536" s="57" t="s">
        <v>270</v>
      </c>
      <c r="C1536" s="78" t="s">
        <v>23</v>
      </c>
      <c r="D1536" s="78" t="s">
        <v>271</v>
      </c>
      <c r="E1536" s="201" t="s">
        <v>269</v>
      </c>
      <c r="F1536" s="201"/>
      <c r="G1536" s="56" t="s">
        <v>224</v>
      </c>
      <c r="H1536" s="59">
        <v>0.42553000000000002</v>
      </c>
      <c r="I1536" s="58">
        <v>15.79</v>
      </c>
      <c r="J1536" s="58">
        <v>6.71</v>
      </c>
    </row>
    <row r="1537" spans="1:10" ht="24" customHeight="1">
      <c r="A1537" s="78" t="s">
        <v>264</v>
      </c>
      <c r="B1537" s="57" t="s">
        <v>300</v>
      </c>
      <c r="C1537" s="78" t="s">
        <v>23</v>
      </c>
      <c r="D1537" s="78" t="s">
        <v>301</v>
      </c>
      <c r="E1537" s="201" t="s">
        <v>269</v>
      </c>
      <c r="F1537" s="201"/>
      <c r="G1537" s="56" t="s">
        <v>224</v>
      </c>
      <c r="H1537" s="59">
        <v>0.21276</v>
      </c>
      <c r="I1537" s="58">
        <v>22.52</v>
      </c>
      <c r="J1537" s="58">
        <v>4.79</v>
      </c>
    </row>
    <row r="1538" spans="1:10" ht="26.1" customHeight="1">
      <c r="A1538" s="78" t="s">
        <v>264</v>
      </c>
      <c r="B1538" s="57" t="s">
        <v>234</v>
      </c>
      <c r="C1538" s="78" t="s">
        <v>23</v>
      </c>
      <c r="D1538" s="78" t="s">
        <v>1546</v>
      </c>
      <c r="E1538" s="201" t="s">
        <v>383</v>
      </c>
      <c r="F1538" s="201"/>
      <c r="G1538" s="56" t="s">
        <v>224</v>
      </c>
      <c r="H1538" s="59">
        <v>0.17021</v>
      </c>
      <c r="I1538" s="58">
        <v>140.81</v>
      </c>
      <c r="J1538" s="58">
        <v>23.96</v>
      </c>
    </row>
    <row r="1539" spans="1:10">
      <c r="A1539" s="79"/>
      <c r="B1539" s="79"/>
      <c r="C1539" s="79"/>
      <c r="D1539" s="79"/>
      <c r="E1539" s="79"/>
      <c r="F1539" s="61"/>
      <c r="G1539" s="79"/>
      <c r="H1539" s="204"/>
      <c r="I1539" s="204"/>
      <c r="J1539" s="61"/>
    </row>
    <row r="1540" spans="1:10" ht="30" customHeight="1" thickBot="1">
      <c r="A1540" s="66"/>
      <c r="B1540" s="66"/>
      <c r="C1540" s="66"/>
      <c r="D1540" s="66"/>
      <c r="E1540" s="66"/>
      <c r="F1540" s="66"/>
      <c r="G1540" s="66"/>
      <c r="H1540" s="60"/>
      <c r="I1540" s="66"/>
      <c r="J1540" s="85"/>
    </row>
    <row r="1541" spans="1:10" ht="0.95" customHeight="1" thickTop="1">
      <c r="A1541" s="51"/>
      <c r="B1541" s="51"/>
      <c r="C1541" s="51"/>
      <c r="D1541" s="51"/>
      <c r="E1541" s="51"/>
      <c r="F1541" s="51"/>
      <c r="G1541" s="51"/>
      <c r="H1541" s="51"/>
      <c r="I1541" s="51"/>
      <c r="J1541" s="51">
        <v>0</v>
      </c>
    </row>
    <row r="1542" spans="1:10" ht="18" customHeight="1">
      <c r="A1542" s="76" t="s">
        <v>1001</v>
      </c>
      <c r="B1542" s="80" t="s">
        <v>6</v>
      </c>
      <c r="C1542" s="76" t="s">
        <v>7</v>
      </c>
      <c r="D1542" s="76" t="s">
        <v>8</v>
      </c>
      <c r="E1542" s="203" t="s">
        <v>262</v>
      </c>
      <c r="F1542" s="203"/>
      <c r="G1542" s="81" t="s">
        <v>9</v>
      </c>
      <c r="H1542" s="80" t="s">
        <v>10</v>
      </c>
      <c r="I1542" s="80" t="s">
        <v>11</v>
      </c>
      <c r="J1542" s="80" t="s">
        <v>13</v>
      </c>
    </row>
    <row r="1543" spans="1:10" ht="24" customHeight="1">
      <c r="A1543" s="77" t="s">
        <v>263</v>
      </c>
      <c r="B1543" s="48" t="s">
        <v>1002</v>
      </c>
      <c r="C1543" s="77" t="s">
        <v>23</v>
      </c>
      <c r="D1543" s="77" t="s">
        <v>1003</v>
      </c>
      <c r="E1543" s="200" t="s">
        <v>1682</v>
      </c>
      <c r="F1543" s="200"/>
      <c r="G1543" s="47" t="s">
        <v>40</v>
      </c>
      <c r="H1543" s="50">
        <v>1</v>
      </c>
      <c r="I1543" s="49">
        <v>2728.91</v>
      </c>
      <c r="J1543" s="49">
        <v>2728.91</v>
      </c>
    </row>
    <row r="1544" spans="1:10" ht="26.1" customHeight="1">
      <c r="A1544" s="82" t="s">
        <v>291</v>
      </c>
      <c r="B1544" s="53" t="s">
        <v>206</v>
      </c>
      <c r="C1544" s="82" t="s">
        <v>23</v>
      </c>
      <c r="D1544" s="82" t="s">
        <v>490</v>
      </c>
      <c r="E1544" s="206" t="s">
        <v>491</v>
      </c>
      <c r="F1544" s="206"/>
      <c r="G1544" s="52" t="s">
        <v>114</v>
      </c>
      <c r="H1544" s="55">
        <v>1.88</v>
      </c>
      <c r="I1544" s="54">
        <v>671.33</v>
      </c>
      <c r="J1544" s="54">
        <v>1262.0999999999999</v>
      </c>
    </row>
    <row r="1545" spans="1:10" ht="26.1" customHeight="1">
      <c r="A1545" s="82" t="s">
        <v>291</v>
      </c>
      <c r="B1545" s="53" t="s">
        <v>1661</v>
      </c>
      <c r="C1545" s="82" t="s">
        <v>23</v>
      </c>
      <c r="D1545" s="82" t="s">
        <v>1662</v>
      </c>
      <c r="E1545" s="206" t="s">
        <v>294</v>
      </c>
      <c r="F1545" s="206"/>
      <c r="G1545" s="52" t="s">
        <v>20</v>
      </c>
      <c r="H1545" s="55">
        <v>15.47</v>
      </c>
      <c r="I1545" s="54">
        <v>76.73</v>
      </c>
      <c r="J1545" s="54">
        <v>1187.01</v>
      </c>
    </row>
    <row r="1546" spans="1:10" ht="26.1" customHeight="1">
      <c r="A1546" s="82" t="s">
        <v>291</v>
      </c>
      <c r="B1546" s="53" t="s">
        <v>1666</v>
      </c>
      <c r="C1546" s="82" t="s">
        <v>23</v>
      </c>
      <c r="D1546" s="82" t="s">
        <v>1667</v>
      </c>
      <c r="E1546" s="206" t="s">
        <v>534</v>
      </c>
      <c r="F1546" s="206"/>
      <c r="G1546" s="52" t="s">
        <v>203</v>
      </c>
      <c r="H1546" s="55">
        <v>17</v>
      </c>
      <c r="I1546" s="54">
        <v>12.3</v>
      </c>
      <c r="J1546" s="54">
        <v>209.1</v>
      </c>
    </row>
    <row r="1547" spans="1:10" ht="24" customHeight="1">
      <c r="A1547" s="82" t="s">
        <v>291</v>
      </c>
      <c r="B1547" s="53" t="s">
        <v>429</v>
      </c>
      <c r="C1547" s="82" t="s">
        <v>23</v>
      </c>
      <c r="D1547" s="82" t="s">
        <v>430</v>
      </c>
      <c r="E1547" s="206" t="s">
        <v>431</v>
      </c>
      <c r="F1547" s="206"/>
      <c r="G1547" s="52" t="s">
        <v>114</v>
      </c>
      <c r="H1547" s="55">
        <v>2.24E-2</v>
      </c>
      <c r="I1547" s="54">
        <v>583.75</v>
      </c>
      <c r="J1547" s="54">
        <v>13.07</v>
      </c>
    </row>
    <row r="1548" spans="1:10" ht="24" customHeight="1">
      <c r="A1548" s="82" t="s">
        <v>291</v>
      </c>
      <c r="B1548" s="53" t="s">
        <v>1616</v>
      </c>
      <c r="C1548" s="82" t="s">
        <v>23</v>
      </c>
      <c r="D1548" s="82" t="s">
        <v>1617</v>
      </c>
      <c r="E1548" s="206" t="s">
        <v>505</v>
      </c>
      <c r="F1548" s="206"/>
      <c r="G1548" s="52" t="s">
        <v>20</v>
      </c>
      <c r="H1548" s="55">
        <v>2.4700000000000002</v>
      </c>
      <c r="I1548" s="54">
        <v>5.21</v>
      </c>
      <c r="J1548" s="54">
        <v>12.86</v>
      </c>
    </row>
    <row r="1549" spans="1:10" ht="26.1" customHeight="1">
      <c r="A1549" s="78" t="s">
        <v>264</v>
      </c>
      <c r="B1549" s="57" t="s">
        <v>1618</v>
      </c>
      <c r="C1549" s="78" t="s">
        <v>23</v>
      </c>
      <c r="D1549" s="78" t="s">
        <v>1619</v>
      </c>
      <c r="E1549" s="201" t="s">
        <v>383</v>
      </c>
      <c r="F1549" s="201"/>
      <c r="G1549" s="56" t="s">
        <v>224</v>
      </c>
      <c r="H1549" s="59">
        <v>0.05</v>
      </c>
      <c r="I1549" s="58">
        <v>61.84</v>
      </c>
      <c r="J1549" s="58">
        <v>3.09</v>
      </c>
    </row>
    <row r="1550" spans="1:10" ht="24" customHeight="1">
      <c r="A1550" s="78" t="s">
        <v>264</v>
      </c>
      <c r="B1550" s="57" t="s">
        <v>270</v>
      </c>
      <c r="C1550" s="78" t="s">
        <v>23</v>
      </c>
      <c r="D1550" s="78" t="s">
        <v>271</v>
      </c>
      <c r="E1550" s="201" t="s">
        <v>269</v>
      </c>
      <c r="F1550" s="201"/>
      <c r="G1550" s="56" t="s">
        <v>224</v>
      </c>
      <c r="H1550" s="59">
        <v>0.5</v>
      </c>
      <c r="I1550" s="58">
        <v>15.79</v>
      </c>
      <c r="J1550" s="58">
        <v>7.89</v>
      </c>
    </row>
    <row r="1551" spans="1:10" ht="24" customHeight="1">
      <c r="A1551" s="78" t="s">
        <v>264</v>
      </c>
      <c r="B1551" s="57" t="s">
        <v>300</v>
      </c>
      <c r="C1551" s="78" t="s">
        <v>23</v>
      </c>
      <c r="D1551" s="78" t="s">
        <v>301</v>
      </c>
      <c r="E1551" s="201" t="s">
        <v>269</v>
      </c>
      <c r="F1551" s="201"/>
      <c r="G1551" s="56" t="s">
        <v>224</v>
      </c>
      <c r="H1551" s="59">
        <v>0.25</v>
      </c>
      <c r="I1551" s="58">
        <v>22.52</v>
      </c>
      <c r="J1551" s="58">
        <v>5.63</v>
      </c>
    </row>
    <row r="1552" spans="1:10" ht="26.1" customHeight="1">
      <c r="A1552" s="78" t="s">
        <v>264</v>
      </c>
      <c r="B1552" s="57" t="s">
        <v>234</v>
      </c>
      <c r="C1552" s="78" t="s">
        <v>23</v>
      </c>
      <c r="D1552" s="78" t="s">
        <v>1546</v>
      </c>
      <c r="E1552" s="201" t="s">
        <v>383</v>
      </c>
      <c r="F1552" s="201"/>
      <c r="G1552" s="56" t="s">
        <v>224</v>
      </c>
      <c r="H1552" s="59">
        <v>0.2</v>
      </c>
      <c r="I1552" s="58">
        <v>140.81</v>
      </c>
      <c r="J1552" s="58">
        <v>28.16</v>
      </c>
    </row>
    <row r="1553" spans="1:10">
      <c r="A1553" s="79"/>
      <c r="B1553" s="79"/>
      <c r="C1553" s="79"/>
      <c r="D1553" s="79"/>
      <c r="E1553" s="79"/>
      <c r="F1553" s="61"/>
      <c r="G1553" s="79"/>
      <c r="H1553" s="204"/>
      <c r="I1553" s="204"/>
      <c r="J1553" s="61"/>
    </row>
    <row r="1554" spans="1:10" ht="30" customHeight="1" thickBot="1">
      <c r="A1554" s="66"/>
      <c r="B1554" s="66"/>
      <c r="C1554" s="66"/>
      <c r="D1554" s="66"/>
      <c r="E1554" s="66"/>
      <c r="F1554" s="66"/>
      <c r="G1554" s="66"/>
      <c r="H1554" s="60"/>
      <c r="I1554" s="66"/>
      <c r="J1554" s="85"/>
    </row>
    <row r="1555" spans="1:10" ht="0.95" customHeight="1" thickTop="1">
      <c r="A1555" s="51"/>
      <c r="B1555" s="51"/>
      <c r="C1555" s="51"/>
      <c r="D1555" s="51"/>
      <c r="E1555" s="51"/>
      <c r="F1555" s="51"/>
      <c r="G1555" s="51"/>
      <c r="H1555" s="51"/>
      <c r="I1555" s="51"/>
      <c r="J1555" s="51">
        <v>0</v>
      </c>
    </row>
    <row r="1556" spans="1:10" ht="18" customHeight="1">
      <c r="A1556" s="76" t="s">
        <v>1004</v>
      </c>
      <c r="B1556" s="80" t="s">
        <v>6</v>
      </c>
      <c r="C1556" s="76" t="s">
        <v>7</v>
      </c>
      <c r="D1556" s="76" t="s">
        <v>8</v>
      </c>
      <c r="E1556" s="203" t="s">
        <v>262</v>
      </c>
      <c r="F1556" s="203"/>
      <c r="G1556" s="81" t="s">
        <v>9</v>
      </c>
      <c r="H1556" s="80" t="s">
        <v>10</v>
      </c>
      <c r="I1556" s="80" t="s">
        <v>11</v>
      </c>
      <c r="J1556" s="80" t="s">
        <v>13</v>
      </c>
    </row>
    <row r="1557" spans="1:10" ht="24" customHeight="1">
      <c r="A1557" s="77" t="s">
        <v>263</v>
      </c>
      <c r="B1557" s="48" t="s">
        <v>1005</v>
      </c>
      <c r="C1557" s="77" t="s">
        <v>23</v>
      </c>
      <c r="D1557" s="77" t="s">
        <v>1006</v>
      </c>
      <c r="E1557" s="200" t="s">
        <v>1682</v>
      </c>
      <c r="F1557" s="200"/>
      <c r="G1557" s="47" t="s">
        <v>40</v>
      </c>
      <c r="H1557" s="50">
        <v>1</v>
      </c>
      <c r="I1557" s="49">
        <v>3264.89</v>
      </c>
      <c r="J1557" s="49">
        <v>3264.89</v>
      </c>
    </row>
    <row r="1558" spans="1:10" ht="24" customHeight="1">
      <c r="A1558" s="82" t="s">
        <v>291</v>
      </c>
      <c r="B1558" s="53" t="s">
        <v>429</v>
      </c>
      <c r="C1558" s="82" t="s">
        <v>23</v>
      </c>
      <c r="D1558" s="82" t="s">
        <v>430</v>
      </c>
      <c r="E1558" s="206" t="s">
        <v>431</v>
      </c>
      <c r="F1558" s="206"/>
      <c r="G1558" s="52" t="s">
        <v>114</v>
      </c>
      <c r="H1558" s="55">
        <v>2.3400000000000001E-2</v>
      </c>
      <c r="I1558" s="54">
        <v>583.75</v>
      </c>
      <c r="J1558" s="54">
        <v>13.65</v>
      </c>
    </row>
    <row r="1559" spans="1:10" ht="26.1" customHeight="1">
      <c r="A1559" s="82" t="s">
        <v>291</v>
      </c>
      <c r="B1559" s="53" t="s">
        <v>1661</v>
      </c>
      <c r="C1559" s="82" t="s">
        <v>23</v>
      </c>
      <c r="D1559" s="82" t="s">
        <v>1662</v>
      </c>
      <c r="E1559" s="206" t="s">
        <v>294</v>
      </c>
      <c r="F1559" s="206"/>
      <c r="G1559" s="52" t="s">
        <v>20</v>
      </c>
      <c r="H1559" s="55">
        <v>19.73</v>
      </c>
      <c r="I1559" s="54">
        <v>76.73</v>
      </c>
      <c r="J1559" s="54">
        <v>1513.88</v>
      </c>
    </row>
    <row r="1560" spans="1:10" ht="24" customHeight="1">
      <c r="A1560" s="82" t="s">
        <v>291</v>
      </c>
      <c r="B1560" s="53" t="s">
        <v>1616</v>
      </c>
      <c r="C1560" s="82" t="s">
        <v>23</v>
      </c>
      <c r="D1560" s="82" t="s">
        <v>1617</v>
      </c>
      <c r="E1560" s="206" t="s">
        <v>505</v>
      </c>
      <c r="F1560" s="206"/>
      <c r="G1560" s="52" t="s">
        <v>20</v>
      </c>
      <c r="H1560" s="55">
        <v>2.66</v>
      </c>
      <c r="I1560" s="54">
        <v>5.21</v>
      </c>
      <c r="J1560" s="54">
        <v>13.85</v>
      </c>
    </row>
    <row r="1561" spans="1:10" ht="26.1" customHeight="1">
      <c r="A1561" s="82" t="s">
        <v>291</v>
      </c>
      <c r="B1561" s="53" t="s">
        <v>206</v>
      </c>
      <c r="C1561" s="82" t="s">
        <v>23</v>
      </c>
      <c r="D1561" s="82" t="s">
        <v>490</v>
      </c>
      <c r="E1561" s="206" t="s">
        <v>491</v>
      </c>
      <c r="F1561" s="206"/>
      <c r="G1561" s="52" t="s">
        <v>114</v>
      </c>
      <c r="H1561" s="55">
        <v>2.1800000000000002</v>
      </c>
      <c r="I1561" s="54">
        <v>671.33</v>
      </c>
      <c r="J1561" s="54">
        <v>1463.49</v>
      </c>
    </row>
    <row r="1562" spans="1:10" ht="26.1" customHeight="1">
      <c r="A1562" s="82" t="s">
        <v>291</v>
      </c>
      <c r="B1562" s="53" t="s">
        <v>1666</v>
      </c>
      <c r="C1562" s="82" t="s">
        <v>23</v>
      </c>
      <c r="D1562" s="82" t="s">
        <v>1667</v>
      </c>
      <c r="E1562" s="206" t="s">
        <v>534</v>
      </c>
      <c r="F1562" s="206"/>
      <c r="G1562" s="52" t="s">
        <v>203</v>
      </c>
      <c r="H1562" s="55">
        <v>17.5</v>
      </c>
      <c r="I1562" s="54">
        <v>12.3</v>
      </c>
      <c r="J1562" s="54">
        <v>215.25</v>
      </c>
    </row>
    <row r="1563" spans="1:10" ht="26.1" customHeight="1">
      <c r="A1563" s="78" t="s">
        <v>264</v>
      </c>
      <c r="B1563" s="57" t="s">
        <v>1618</v>
      </c>
      <c r="C1563" s="78" t="s">
        <v>23</v>
      </c>
      <c r="D1563" s="78" t="s">
        <v>1619</v>
      </c>
      <c r="E1563" s="201" t="s">
        <v>383</v>
      </c>
      <c r="F1563" s="201"/>
      <c r="G1563" s="56" t="s">
        <v>224</v>
      </c>
      <c r="H1563" s="59">
        <v>0.05</v>
      </c>
      <c r="I1563" s="58">
        <v>61.84</v>
      </c>
      <c r="J1563" s="58">
        <v>3.09</v>
      </c>
    </row>
    <row r="1564" spans="1:10" ht="24" customHeight="1">
      <c r="A1564" s="78" t="s">
        <v>264</v>
      </c>
      <c r="B1564" s="57" t="s">
        <v>270</v>
      </c>
      <c r="C1564" s="78" t="s">
        <v>23</v>
      </c>
      <c r="D1564" s="78" t="s">
        <v>271</v>
      </c>
      <c r="E1564" s="201" t="s">
        <v>269</v>
      </c>
      <c r="F1564" s="201"/>
      <c r="G1564" s="56" t="s">
        <v>224</v>
      </c>
      <c r="H1564" s="59">
        <v>0.5</v>
      </c>
      <c r="I1564" s="58">
        <v>15.79</v>
      </c>
      <c r="J1564" s="58">
        <v>7.89</v>
      </c>
    </row>
    <row r="1565" spans="1:10" ht="24" customHeight="1">
      <c r="A1565" s="78" t="s">
        <v>264</v>
      </c>
      <c r="B1565" s="57" t="s">
        <v>300</v>
      </c>
      <c r="C1565" s="78" t="s">
        <v>23</v>
      </c>
      <c r="D1565" s="78" t="s">
        <v>301</v>
      </c>
      <c r="E1565" s="201" t="s">
        <v>269</v>
      </c>
      <c r="F1565" s="201"/>
      <c r="G1565" s="56" t="s">
        <v>224</v>
      </c>
      <c r="H1565" s="59">
        <v>0.25</v>
      </c>
      <c r="I1565" s="58">
        <v>22.52</v>
      </c>
      <c r="J1565" s="58">
        <v>5.63</v>
      </c>
    </row>
    <row r="1566" spans="1:10" ht="26.1" customHeight="1">
      <c r="A1566" s="78" t="s">
        <v>264</v>
      </c>
      <c r="B1566" s="57" t="s">
        <v>234</v>
      </c>
      <c r="C1566" s="78" t="s">
        <v>23</v>
      </c>
      <c r="D1566" s="78" t="s">
        <v>1546</v>
      </c>
      <c r="E1566" s="201" t="s">
        <v>383</v>
      </c>
      <c r="F1566" s="201"/>
      <c r="G1566" s="56" t="s">
        <v>224</v>
      </c>
      <c r="H1566" s="59">
        <v>0.2</v>
      </c>
      <c r="I1566" s="58">
        <v>140.81</v>
      </c>
      <c r="J1566" s="58">
        <v>28.16</v>
      </c>
    </row>
    <row r="1567" spans="1:10">
      <c r="A1567" s="79"/>
      <c r="B1567" s="79"/>
      <c r="C1567" s="79"/>
      <c r="D1567" s="79"/>
      <c r="E1567" s="79"/>
      <c r="F1567" s="61"/>
      <c r="G1567" s="79"/>
      <c r="H1567" s="204"/>
      <c r="I1567" s="204"/>
      <c r="J1567" s="61"/>
    </row>
    <row r="1568" spans="1:10" ht="30" customHeight="1" thickBot="1">
      <c r="A1568" s="66"/>
      <c r="B1568" s="66"/>
      <c r="C1568" s="66"/>
      <c r="D1568" s="66"/>
      <c r="E1568" s="66"/>
      <c r="F1568" s="66"/>
      <c r="G1568" s="66"/>
      <c r="H1568" s="60"/>
      <c r="I1568" s="66"/>
      <c r="J1568" s="85"/>
    </row>
    <row r="1569" spans="1:10" ht="0.95" customHeight="1" thickTop="1">
      <c r="A1569" s="51"/>
      <c r="B1569" s="51"/>
      <c r="C1569" s="51"/>
      <c r="D1569" s="51"/>
      <c r="E1569" s="51"/>
      <c r="F1569" s="51"/>
      <c r="G1569" s="51"/>
      <c r="H1569" s="51"/>
      <c r="I1569" s="51"/>
      <c r="J1569" s="51">
        <v>0</v>
      </c>
    </row>
    <row r="1570" spans="1:10" ht="18" customHeight="1">
      <c r="A1570" s="76" t="s">
        <v>1007</v>
      </c>
      <c r="B1570" s="80" t="s">
        <v>6</v>
      </c>
      <c r="C1570" s="76" t="s">
        <v>7</v>
      </c>
      <c r="D1570" s="76" t="s">
        <v>8</v>
      </c>
      <c r="E1570" s="203" t="s">
        <v>262</v>
      </c>
      <c r="F1570" s="203"/>
      <c r="G1570" s="81" t="s">
        <v>9</v>
      </c>
      <c r="H1570" s="80" t="s">
        <v>10</v>
      </c>
      <c r="I1570" s="80" t="s">
        <v>11</v>
      </c>
      <c r="J1570" s="80" t="s">
        <v>13</v>
      </c>
    </row>
    <row r="1571" spans="1:10" ht="24" customHeight="1">
      <c r="A1571" s="77" t="s">
        <v>263</v>
      </c>
      <c r="B1571" s="48" t="s">
        <v>1008</v>
      </c>
      <c r="C1571" s="77" t="s">
        <v>23</v>
      </c>
      <c r="D1571" s="77" t="s">
        <v>1009</v>
      </c>
      <c r="E1571" s="200" t="s">
        <v>1682</v>
      </c>
      <c r="F1571" s="200"/>
      <c r="G1571" s="47" t="s">
        <v>40</v>
      </c>
      <c r="H1571" s="50">
        <v>1</v>
      </c>
      <c r="I1571" s="49">
        <v>4212.57</v>
      </c>
      <c r="J1571" s="49">
        <v>4212.57</v>
      </c>
    </row>
    <row r="1572" spans="1:10" ht="24" customHeight="1">
      <c r="A1572" s="82" t="s">
        <v>291</v>
      </c>
      <c r="B1572" s="53" t="s">
        <v>429</v>
      </c>
      <c r="C1572" s="82" t="s">
        <v>23</v>
      </c>
      <c r="D1572" s="82" t="s">
        <v>430</v>
      </c>
      <c r="E1572" s="206" t="s">
        <v>431</v>
      </c>
      <c r="F1572" s="206"/>
      <c r="G1572" s="52" t="s">
        <v>114</v>
      </c>
      <c r="H1572" s="55">
        <v>2.86E-2</v>
      </c>
      <c r="I1572" s="54">
        <v>583.75</v>
      </c>
      <c r="J1572" s="54">
        <v>16.690000000000001</v>
      </c>
    </row>
    <row r="1573" spans="1:10" ht="26.1" customHeight="1">
      <c r="A1573" s="82" t="s">
        <v>291</v>
      </c>
      <c r="B1573" s="53" t="s">
        <v>1661</v>
      </c>
      <c r="C1573" s="82" t="s">
        <v>23</v>
      </c>
      <c r="D1573" s="82" t="s">
        <v>1662</v>
      </c>
      <c r="E1573" s="206" t="s">
        <v>294</v>
      </c>
      <c r="F1573" s="206"/>
      <c r="G1573" s="52" t="s">
        <v>20</v>
      </c>
      <c r="H1573" s="55">
        <v>24.09</v>
      </c>
      <c r="I1573" s="54">
        <v>76.73</v>
      </c>
      <c r="J1573" s="54">
        <v>1848.42</v>
      </c>
    </row>
    <row r="1574" spans="1:10" ht="24" customHeight="1">
      <c r="A1574" s="82" t="s">
        <v>291</v>
      </c>
      <c r="B1574" s="53" t="s">
        <v>1616</v>
      </c>
      <c r="C1574" s="82" t="s">
        <v>23</v>
      </c>
      <c r="D1574" s="82" t="s">
        <v>1617</v>
      </c>
      <c r="E1574" s="206" t="s">
        <v>505</v>
      </c>
      <c r="F1574" s="206"/>
      <c r="G1574" s="52" t="s">
        <v>20</v>
      </c>
      <c r="H1574" s="55">
        <v>3.23</v>
      </c>
      <c r="I1574" s="54">
        <v>5.21</v>
      </c>
      <c r="J1574" s="54">
        <v>16.82</v>
      </c>
    </row>
    <row r="1575" spans="1:10" ht="26.1" customHeight="1">
      <c r="A1575" s="82" t="s">
        <v>291</v>
      </c>
      <c r="B1575" s="53" t="s">
        <v>206</v>
      </c>
      <c r="C1575" s="82" t="s">
        <v>23</v>
      </c>
      <c r="D1575" s="82" t="s">
        <v>490</v>
      </c>
      <c r="E1575" s="206" t="s">
        <v>491</v>
      </c>
      <c r="F1575" s="206"/>
      <c r="G1575" s="52" t="s">
        <v>114</v>
      </c>
      <c r="H1575" s="55">
        <v>2.92</v>
      </c>
      <c r="I1575" s="54">
        <v>671.33</v>
      </c>
      <c r="J1575" s="54">
        <v>1960.28</v>
      </c>
    </row>
    <row r="1576" spans="1:10" ht="26.1" customHeight="1">
      <c r="A1576" s="82" t="s">
        <v>291</v>
      </c>
      <c r="B1576" s="53" t="s">
        <v>1666</v>
      </c>
      <c r="C1576" s="82" t="s">
        <v>23</v>
      </c>
      <c r="D1576" s="82" t="s">
        <v>1667</v>
      </c>
      <c r="E1576" s="206" t="s">
        <v>534</v>
      </c>
      <c r="F1576" s="206"/>
      <c r="G1576" s="52" t="s">
        <v>203</v>
      </c>
      <c r="H1576" s="55">
        <v>25.7</v>
      </c>
      <c r="I1576" s="54">
        <v>12.3</v>
      </c>
      <c r="J1576" s="54">
        <v>316.11</v>
      </c>
    </row>
    <row r="1577" spans="1:10" ht="26.1" customHeight="1">
      <c r="A1577" s="78" t="s">
        <v>264</v>
      </c>
      <c r="B1577" s="57" t="s">
        <v>1618</v>
      </c>
      <c r="C1577" s="78" t="s">
        <v>23</v>
      </c>
      <c r="D1577" s="78" t="s">
        <v>1619</v>
      </c>
      <c r="E1577" s="201" t="s">
        <v>383</v>
      </c>
      <c r="F1577" s="201"/>
      <c r="G1577" s="56" t="s">
        <v>224</v>
      </c>
      <c r="H1577" s="59">
        <v>6.0600000000000001E-2</v>
      </c>
      <c r="I1577" s="58">
        <v>61.84</v>
      </c>
      <c r="J1577" s="58">
        <v>3.74</v>
      </c>
    </row>
    <row r="1578" spans="1:10" ht="24" customHeight="1">
      <c r="A1578" s="78" t="s">
        <v>264</v>
      </c>
      <c r="B1578" s="57" t="s">
        <v>270</v>
      </c>
      <c r="C1578" s="78" t="s">
        <v>23</v>
      </c>
      <c r="D1578" s="78" t="s">
        <v>271</v>
      </c>
      <c r="E1578" s="201" t="s">
        <v>269</v>
      </c>
      <c r="F1578" s="201"/>
      <c r="G1578" s="56" t="s">
        <v>224</v>
      </c>
      <c r="H1578" s="59">
        <v>0.60606000000000004</v>
      </c>
      <c r="I1578" s="58">
        <v>15.79</v>
      </c>
      <c r="J1578" s="58">
        <v>9.56</v>
      </c>
    </row>
    <row r="1579" spans="1:10" ht="24" customHeight="1">
      <c r="A1579" s="78" t="s">
        <v>264</v>
      </c>
      <c r="B1579" s="57" t="s">
        <v>300</v>
      </c>
      <c r="C1579" s="78" t="s">
        <v>23</v>
      </c>
      <c r="D1579" s="78" t="s">
        <v>301</v>
      </c>
      <c r="E1579" s="201" t="s">
        <v>269</v>
      </c>
      <c r="F1579" s="201"/>
      <c r="G1579" s="56" t="s">
        <v>224</v>
      </c>
      <c r="H1579" s="59">
        <v>0.30303000000000002</v>
      </c>
      <c r="I1579" s="58">
        <v>22.52</v>
      </c>
      <c r="J1579" s="58">
        <v>6.82</v>
      </c>
    </row>
    <row r="1580" spans="1:10" ht="26.1" customHeight="1">
      <c r="A1580" s="78" t="s">
        <v>264</v>
      </c>
      <c r="B1580" s="57" t="s">
        <v>234</v>
      </c>
      <c r="C1580" s="78" t="s">
        <v>23</v>
      </c>
      <c r="D1580" s="78" t="s">
        <v>1546</v>
      </c>
      <c r="E1580" s="201" t="s">
        <v>383</v>
      </c>
      <c r="F1580" s="201"/>
      <c r="G1580" s="56" t="s">
        <v>224</v>
      </c>
      <c r="H1580" s="59">
        <v>0.24242</v>
      </c>
      <c r="I1580" s="58">
        <v>140.81</v>
      </c>
      <c r="J1580" s="58">
        <v>34.130000000000003</v>
      </c>
    </row>
    <row r="1581" spans="1:10">
      <c r="A1581" s="79"/>
      <c r="B1581" s="79"/>
      <c r="C1581" s="79"/>
      <c r="D1581" s="79"/>
      <c r="E1581" s="79"/>
      <c r="F1581" s="61"/>
      <c r="G1581" s="79"/>
      <c r="H1581" s="204"/>
      <c r="I1581" s="204"/>
      <c r="J1581" s="61"/>
    </row>
    <row r="1582" spans="1:10" ht="30" customHeight="1" thickBot="1">
      <c r="A1582" s="66"/>
      <c r="B1582" s="66"/>
      <c r="C1582" s="66"/>
      <c r="D1582" s="66"/>
      <c r="E1582" s="66"/>
      <c r="F1582" s="66"/>
      <c r="G1582" s="66"/>
      <c r="H1582" s="60"/>
      <c r="I1582" s="66"/>
      <c r="J1582" s="85"/>
    </row>
    <row r="1583" spans="1:10" ht="0.95" customHeight="1" thickTop="1">
      <c r="A1583" s="51"/>
      <c r="B1583" s="51"/>
      <c r="C1583" s="51"/>
      <c r="D1583" s="51"/>
      <c r="E1583" s="51"/>
      <c r="F1583" s="51"/>
      <c r="G1583" s="51"/>
      <c r="H1583" s="51"/>
      <c r="I1583" s="51"/>
      <c r="J1583" s="51">
        <v>0</v>
      </c>
    </row>
    <row r="1584" spans="1:10" ht="18" customHeight="1">
      <c r="A1584" s="76" t="s">
        <v>1010</v>
      </c>
      <c r="B1584" s="80" t="s">
        <v>6</v>
      </c>
      <c r="C1584" s="76" t="s">
        <v>7</v>
      </c>
      <c r="D1584" s="76" t="s">
        <v>8</v>
      </c>
      <c r="E1584" s="203" t="s">
        <v>262</v>
      </c>
      <c r="F1584" s="203"/>
      <c r="G1584" s="81" t="s">
        <v>9</v>
      </c>
      <c r="H1584" s="80" t="s">
        <v>10</v>
      </c>
      <c r="I1584" s="80" t="s">
        <v>11</v>
      </c>
      <c r="J1584" s="80" t="s">
        <v>13</v>
      </c>
    </row>
    <row r="1585" spans="1:10" ht="24" customHeight="1">
      <c r="A1585" s="77" t="s">
        <v>263</v>
      </c>
      <c r="B1585" s="48" t="s">
        <v>1011</v>
      </c>
      <c r="C1585" s="77" t="s">
        <v>23</v>
      </c>
      <c r="D1585" s="77" t="s">
        <v>1012</v>
      </c>
      <c r="E1585" s="200" t="s">
        <v>1682</v>
      </c>
      <c r="F1585" s="200"/>
      <c r="G1585" s="47" t="s">
        <v>40</v>
      </c>
      <c r="H1585" s="50">
        <v>1</v>
      </c>
      <c r="I1585" s="49">
        <v>5226.6000000000004</v>
      </c>
      <c r="J1585" s="49">
        <v>5226.6000000000004</v>
      </c>
    </row>
    <row r="1586" spans="1:10" ht="24" customHeight="1">
      <c r="A1586" s="82" t="s">
        <v>291</v>
      </c>
      <c r="B1586" s="53" t="s">
        <v>429</v>
      </c>
      <c r="C1586" s="82" t="s">
        <v>23</v>
      </c>
      <c r="D1586" s="82" t="s">
        <v>430</v>
      </c>
      <c r="E1586" s="206" t="s">
        <v>431</v>
      </c>
      <c r="F1586" s="206"/>
      <c r="G1586" s="52" t="s">
        <v>114</v>
      </c>
      <c r="H1586" s="55">
        <v>3.1E-2</v>
      </c>
      <c r="I1586" s="54">
        <v>583.75</v>
      </c>
      <c r="J1586" s="54">
        <v>18.09</v>
      </c>
    </row>
    <row r="1587" spans="1:10" ht="26.1" customHeight="1">
      <c r="A1587" s="82" t="s">
        <v>291</v>
      </c>
      <c r="B1587" s="53" t="s">
        <v>1661</v>
      </c>
      <c r="C1587" s="82" t="s">
        <v>23</v>
      </c>
      <c r="D1587" s="82" t="s">
        <v>1662</v>
      </c>
      <c r="E1587" s="206" t="s">
        <v>294</v>
      </c>
      <c r="F1587" s="206"/>
      <c r="G1587" s="52" t="s">
        <v>20</v>
      </c>
      <c r="H1587" s="55">
        <v>30.72</v>
      </c>
      <c r="I1587" s="54">
        <v>76.73</v>
      </c>
      <c r="J1587" s="54">
        <v>2357.14</v>
      </c>
    </row>
    <row r="1588" spans="1:10" ht="24" customHeight="1">
      <c r="A1588" s="82" t="s">
        <v>291</v>
      </c>
      <c r="B1588" s="53" t="s">
        <v>1616</v>
      </c>
      <c r="C1588" s="82" t="s">
        <v>23</v>
      </c>
      <c r="D1588" s="82" t="s">
        <v>1617</v>
      </c>
      <c r="E1588" s="206" t="s">
        <v>505</v>
      </c>
      <c r="F1588" s="206"/>
      <c r="G1588" s="52" t="s">
        <v>20</v>
      </c>
      <c r="H1588" s="55">
        <v>3.8</v>
      </c>
      <c r="I1588" s="54">
        <v>5.21</v>
      </c>
      <c r="J1588" s="54">
        <v>19.79</v>
      </c>
    </row>
    <row r="1589" spans="1:10" ht="26.1" customHeight="1">
      <c r="A1589" s="82" t="s">
        <v>291</v>
      </c>
      <c r="B1589" s="53" t="s">
        <v>206</v>
      </c>
      <c r="C1589" s="82" t="s">
        <v>23</v>
      </c>
      <c r="D1589" s="82" t="s">
        <v>490</v>
      </c>
      <c r="E1589" s="206" t="s">
        <v>491</v>
      </c>
      <c r="F1589" s="206"/>
      <c r="G1589" s="52" t="s">
        <v>114</v>
      </c>
      <c r="H1589" s="55">
        <v>3.55</v>
      </c>
      <c r="I1589" s="54">
        <v>671.33</v>
      </c>
      <c r="J1589" s="54">
        <v>2383.2199999999998</v>
      </c>
    </row>
    <row r="1590" spans="1:10" ht="26.1" customHeight="1">
      <c r="A1590" s="82" t="s">
        <v>291</v>
      </c>
      <c r="B1590" s="53" t="s">
        <v>1666</v>
      </c>
      <c r="C1590" s="82" t="s">
        <v>23</v>
      </c>
      <c r="D1590" s="82" t="s">
        <v>1667</v>
      </c>
      <c r="E1590" s="206" t="s">
        <v>534</v>
      </c>
      <c r="F1590" s="206"/>
      <c r="G1590" s="52" t="s">
        <v>203</v>
      </c>
      <c r="H1590" s="55">
        <v>31.6</v>
      </c>
      <c r="I1590" s="54">
        <v>12.3</v>
      </c>
      <c r="J1590" s="54">
        <v>388.68</v>
      </c>
    </row>
    <row r="1591" spans="1:10" ht="26.1" customHeight="1">
      <c r="A1591" s="78" t="s">
        <v>264</v>
      </c>
      <c r="B1591" s="57" t="s">
        <v>1618</v>
      </c>
      <c r="C1591" s="78" t="s">
        <v>23</v>
      </c>
      <c r="D1591" s="78" t="s">
        <v>1619</v>
      </c>
      <c r="E1591" s="201" t="s">
        <v>383</v>
      </c>
      <c r="F1591" s="201"/>
      <c r="G1591" s="56" t="s">
        <v>224</v>
      </c>
      <c r="H1591" s="59">
        <v>6.6659999999999997E-2</v>
      </c>
      <c r="I1591" s="58">
        <v>61.84</v>
      </c>
      <c r="J1591" s="58">
        <v>4.12</v>
      </c>
    </row>
    <row r="1592" spans="1:10" ht="24" customHeight="1">
      <c r="A1592" s="78" t="s">
        <v>264</v>
      </c>
      <c r="B1592" s="57" t="s">
        <v>270</v>
      </c>
      <c r="C1592" s="78" t="s">
        <v>23</v>
      </c>
      <c r="D1592" s="78" t="s">
        <v>271</v>
      </c>
      <c r="E1592" s="201" t="s">
        <v>269</v>
      </c>
      <c r="F1592" s="201"/>
      <c r="G1592" s="56" t="s">
        <v>224</v>
      </c>
      <c r="H1592" s="59">
        <v>0.66666000000000003</v>
      </c>
      <c r="I1592" s="58">
        <v>15.79</v>
      </c>
      <c r="J1592" s="58">
        <v>10.52</v>
      </c>
    </row>
    <row r="1593" spans="1:10" ht="24" customHeight="1">
      <c r="A1593" s="78" t="s">
        <v>264</v>
      </c>
      <c r="B1593" s="57" t="s">
        <v>300</v>
      </c>
      <c r="C1593" s="78" t="s">
        <v>23</v>
      </c>
      <c r="D1593" s="78" t="s">
        <v>301</v>
      </c>
      <c r="E1593" s="201" t="s">
        <v>269</v>
      </c>
      <c r="F1593" s="201"/>
      <c r="G1593" s="56" t="s">
        <v>224</v>
      </c>
      <c r="H1593" s="59">
        <v>0.33333000000000002</v>
      </c>
      <c r="I1593" s="58">
        <v>22.52</v>
      </c>
      <c r="J1593" s="58">
        <v>7.5</v>
      </c>
    </row>
    <row r="1594" spans="1:10" ht="26.1" customHeight="1">
      <c r="A1594" s="78" t="s">
        <v>264</v>
      </c>
      <c r="B1594" s="57" t="s">
        <v>234</v>
      </c>
      <c r="C1594" s="78" t="s">
        <v>23</v>
      </c>
      <c r="D1594" s="78" t="s">
        <v>1546</v>
      </c>
      <c r="E1594" s="201" t="s">
        <v>383</v>
      </c>
      <c r="F1594" s="201"/>
      <c r="G1594" s="56" t="s">
        <v>224</v>
      </c>
      <c r="H1594" s="59">
        <v>0.26666000000000001</v>
      </c>
      <c r="I1594" s="58">
        <v>140.81</v>
      </c>
      <c r="J1594" s="58">
        <v>37.54</v>
      </c>
    </row>
    <row r="1595" spans="1:10">
      <c r="A1595" s="79"/>
      <c r="B1595" s="79"/>
      <c r="C1595" s="79"/>
      <c r="D1595" s="79"/>
      <c r="E1595" s="79"/>
      <c r="F1595" s="61"/>
      <c r="G1595" s="79"/>
      <c r="H1595" s="204"/>
      <c r="I1595" s="204"/>
      <c r="J1595" s="61"/>
    </row>
    <row r="1596" spans="1:10" ht="30" customHeight="1" thickBot="1">
      <c r="A1596" s="66"/>
      <c r="B1596" s="66"/>
      <c r="C1596" s="66"/>
      <c r="D1596" s="66"/>
      <c r="E1596" s="66"/>
      <c r="F1596" s="66"/>
      <c r="G1596" s="66"/>
      <c r="H1596" s="60"/>
      <c r="I1596" s="66"/>
      <c r="J1596" s="85"/>
    </row>
    <row r="1597" spans="1:10" ht="0.95" customHeight="1" thickTop="1">
      <c r="A1597" s="51"/>
      <c r="B1597" s="51"/>
      <c r="C1597" s="51"/>
      <c r="D1597" s="51"/>
      <c r="E1597" s="51"/>
      <c r="F1597" s="51"/>
      <c r="G1597" s="51"/>
      <c r="H1597" s="51"/>
      <c r="I1597" s="51"/>
      <c r="J1597" s="51">
        <v>0</v>
      </c>
    </row>
    <row r="1598" spans="1:10" ht="18" customHeight="1">
      <c r="A1598" s="76" t="s">
        <v>1013</v>
      </c>
      <c r="B1598" s="80" t="s">
        <v>6</v>
      </c>
      <c r="C1598" s="76" t="s">
        <v>7</v>
      </c>
      <c r="D1598" s="76" t="s">
        <v>8</v>
      </c>
      <c r="E1598" s="203" t="s">
        <v>262</v>
      </c>
      <c r="F1598" s="203"/>
      <c r="G1598" s="81" t="s">
        <v>9</v>
      </c>
      <c r="H1598" s="80" t="s">
        <v>10</v>
      </c>
      <c r="I1598" s="80" t="s">
        <v>11</v>
      </c>
      <c r="J1598" s="80" t="s">
        <v>13</v>
      </c>
    </row>
    <row r="1599" spans="1:10" ht="24" customHeight="1">
      <c r="A1599" s="77" t="s">
        <v>263</v>
      </c>
      <c r="B1599" s="48" t="s">
        <v>1014</v>
      </c>
      <c r="C1599" s="77" t="s">
        <v>23</v>
      </c>
      <c r="D1599" s="77" t="s">
        <v>1015</v>
      </c>
      <c r="E1599" s="200" t="s">
        <v>1683</v>
      </c>
      <c r="F1599" s="200"/>
      <c r="G1599" s="47" t="s">
        <v>40</v>
      </c>
      <c r="H1599" s="50">
        <v>1</v>
      </c>
      <c r="I1599" s="49">
        <v>2937.5099999999998</v>
      </c>
      <c r="J1599" s="49">
        <v>2937.51</v>
      </c>
    </row>
    <row r="1600" spans="1:10" ht="26.1" customHeight="1">
      <c r="A1600" s="82" t="s">
        <v>291</v>
      </c>
      <c r="B1600" s="53" t="s">
        <v>206</v>
      </c>
      <c r="C1600" s="82" t="s">
        <v>23</v>
      </c>
      <c r="D1600" s="82" t="s">
        <v>490</v>
      </c>
      <c r="E1600" s="206" t="s">
        <v>491</v>
      </c>
      <c r="F1600" s="206"/>
      <c r="G1600" s="52" t="s">
        <v>114</v>
      </c>
      <c r="H1600" s="55">
        <v>2.16</v>
      </c>
      <c r="I1600" s="54">
        <v>671.33</v>
      </c>
      <c r="J1600" s="54">
        <v>1450.07</v>
      </c>
    </row>
    <row r="1601" spans="1:10" ht="26.1" customHeight="1">
      <c r="A1601" s="82" t="s">
        <v>291</v>
      </c>
      <c r="B1601" s="53" t="s">
        <v>1661</v>
      </c>
      <c r="C1601" s="82" t="s">
        <v>23</v>
      </c>
      <c r="D1601" s="82" t="s">
        <v>1662</v>
      </c>
      <c r="E1601" s="206" t="s">
        <v>294</v>
      </c>
      <c r="F1601" s="206"/>
      <c r="G1601" s="52" t="s">
        <v>20</v>
      </c>
      <c r="H1601" s="55">
        <v>15.73</v>
      </c>
      <c r="I1601" s="54">
        <v>76.73</v>
      </c>
      <c r="J1601" s="54">
        <v>1206.96</v>
      </c>
    </row>
    <row r="1602" spans="1:10" ht="26.1" customHeight="1">
      <c r="A1602" s="82" t="s">
        <v>291</v>
      </c>
      <c r="B1602" s="53" t="s">
        <v>1666</v>
      </c>
      <c r="C1602" s="82" t="s">
        <v>23</v>
      </c>
      <c r="D1602" s="82" t="s">
        <v>1667</v>
      </c>
      <c r="E1602" s="206" t="s">
        <v>534</v>
      </c>
      <c r="F1602" s="206"/>
      <c r="G1602" s="52" t="s">
        <v>203</v>
      </c>
      <c r="H1602" s="55">
        <v>17</v>
      </c>
      <c r="I1602" s="54">
        <v>12.3</v>
      </c>
      <c r="J1602" s="54">
        <v>209.1</v>
      </c>
    </row>
    <row r="1603" spans="1:10" ht="24" customHeight="1">
      <c r="A1603" s="82" t="s">
        <v>291</v>
      </c>
      <c r="B1603" s="53" t="s">
        <v>429</v>
      </c>
      <c r="C1603" s="82" t="s">
        <v>23</v>
      </c>
      <c r="D1603" s="82" t="s">
        <v>430</v>
      </c>
      <c r="E1603" s="206" t="s">
        <v>431</v>
      </c>
      <c r="F1603" s="206"/>
      <c r="G1603" s="52" t="s">
        <v>114</v>
      </c>
      <c r="H1603" s="55">
        <v>2.24E-2</v>
      </c>
      <c r="I1603" s="54">
        <v>583.75</v>
      </c>
      <c r="J1603" s="54">
        <v>13.07</v>
      </c>
    </row>
    <row r="1604" spans="1:10" ht="24" customHeight="1">
      <c r="A1604" s="82" t="s">
        <v>291</v>
      </c>
      <c r="B1604" s="53" t="s">
        <v>1616</v>
      </c>
      <c r="C1604" s="82" t="s">
        <v>23</v>
      </c>
      <c r="D1604" s="82" t="s">
        <v>1617</v>
      </c>
      <c r="E1604" s="206" t="s">
        <v>505</v>
      </c>
      <c r="F1604" s="206"/>
      <c r="G1604" s="52" t="s">
        <v>20</v>
      </c>
      <c r="H1604" s="55">
        <v>2.6</v>
      </c>
      <c r="I1604" s="54">
        <v>5.21</v>
      </c>
      <c r="J1604" s="54">
        <v>13.54</v>
      </c>
    </row>
    <row r="1605" spans="1:10" ht="26.1" customHeight="1">
      <c r="A1605" s="78" t="s">
        <v>264</v>
      </c>
      <c r="B1605" s="57" t="s">
        <v>1618</v>
      </c>
      <c r="C1605" s="78" t="s">
        <v>23</v>
      </c>
      <c r="D1605" s="78" t="s">
        <v>1619</v>
      </c>
      <c r="E1605" s="201" t="s">
        <v>383</v>
      </c>
      <c r="F1605" s="201"/>
      <c r="G1605" s="56" t="s">
        <v>224</v>
      </c>
      <c r="H1605" s="59">
        <v>0.05</v>
      </c>
      <c r="I1605" s="58">
        <v>61.84</v>
      </c>
      <c r="J1605" s="58">
        <v>3.09</v>
      </c>
    </row>
    <row r="1606" spans="1:10" ht="24" customHeight="1">
      <c r="A1606" s="78" t="s">
        <v>264</v>
      </c>
      <c r="B1606" s="57" t="s">
        <v>270</v>
      </c>
      <c r="C1606" s="78" t="s">
        <v>23</v>
      </c>
      <c r="D1606" s="78" t="s">
        <v>271</v>
      </c>
      <c r="E1606" s="201" t="s">
        <v>269</v>
      </c>
      <c r="F1606" s="201"/>
      <c r="G1606" s="56" t="s">
        <v>224</v>
      </c>
      <c r="H1606" s="59">
        <v>0.5</v>
      </c>
      <c r="I1606" s="58">
        <v>15.79</v>
      </c>
      <c r="J1606" s="58">
        <v>7.89</v>
      </c>
    </row>
    <row r="1607" spans="1:10" ht="24" customHeight="1">
      <c r="A1607" s="78" t="s">
        <v>264</v>
      </c>
      <c r="B1607" s="57" t="s">
        <v>300</v>
      </c>
      <c r="C1607" s="78" t="s">
        <v>23</v>
      </c>
      <c r="D1607" s="78" t="s">
        <v>301</v>
      </c>
      <c r="E1607" s="201" t="s">
        <v>269</v>
      </c>
      <c r="F1607" s="201"/>
      <c r="G1607" s="56" t="s">
        <v>224</v>
      </c>
      <c r="H1607" s="59">
        <v>0.25</v>
      </c>
      <c r="I1607" s="58">
        <v>22.52</v>
      </c>
      <c r="J1607" s="58">
        <v>5.63</v>
      </c>
    </row>
    <row r="1608" spans="1:10" ht="26.1" customHeight="1">
      <c r="A1608" s="78" t="s">
        <v>264</v>
      </c>
      <c r="B1608" s="57" t="s">
        <v>234</v>
      </c>
      <c r="C1608" s="78" t="s">
        <v>23</v>
      </c>
      <c r="D1608" s="78" t="s">
        <v>1546</v>
      </c>
      <c r="E1608" s="201" t="s">
        <v>383</v>
      </c>
      <c r="F1608" s="201"/>
      <c r="G1608" s="56" t="s">
        <v>224</v>
      </c>
      <c r="H1608" s="59">
        <v>0.2</v>
      </c>
      <c r="I1608" s="58">
        <v>140.81</v>
      </c>
      <c r="J1608" s="58">
        <v>28.16</v>
      </c>
    </row>
    <row r="1609" spans="1:10">
      <c r="A1609" s="79"/>
      <c r="B1609" s="79"/>
      <c r="C1609" s="79"/>
      <c r="D1609" s="79"/>
      <c r="E1609" s="79"/>
      <c r="F1609" s="61"/>
      <c r="G1609" s="79"/>
      <c r="H1609" s="204"/>
      <c r="I1609" s="204"/>
      <c r="J1609" s="61"/>
    </row>
    <row r="1610" spans="1:10" ht="30" customHeight="1" thickBot="1">
      <c r="A1610" s="66"/>
      <c r="B1610" s="66"/>
      <c r="C1610" s="66"/>
      <c r="D1610" s="66"/>
      <c r="E1610" s="66"/>
      <c r="F1610" s="66"/>
      <c r="G1610" s="66"/>
      <c r="H1610" s="60"/>
      <c r="I1610" s="66"/>
      <c r="J1610" s="85"/>
    </row>
    <row r="1611" spans="1:10" ht="0.95" customHeight="1" thickTop="1">
      <c r="A1611" s="51"/>
      <c r="B1611" s="51"/>
      <c r="C1611" s="51"/>
      <c r="D1611" s="51"/>
      <c r="E1611" s="51"/>
      <c r="F1611" s="51"/>
      <c r="G1611" s="51"/>
      <c r="H1611" s="51"/>
      <c r="I1611" s="51"/>
      <c r="J1611" s="51">
        <v>0</v>
      </c>
    </row>
    <row r="1612" spans="1:10" ht="18" customHeight="1">
      <c r="A1612" s="76" t="s">
        <v>1016</v>
      </c>
      <c r="B1612" s="80" t="s">
        <v>6</v>
      </c>
      <c r="C1612" s="76" t="s">
        <v>7</v>
      </c>
      <c r="D1612" s="76" t="s">
        <v>8</v>
      </c>
      <c r="E1612" s="203" t="s">
        <v>262</v>
      </c>
      <c r="F1612" s="203"/>
      <c r="G1612" s="81" t="s">
        <v>9</v>
      </c>
      <c r="H1612" s="80" t="s">
        <v>10</v>
      </c>
      <c r="I1612" s="80" t="s">
        <v>11</v>
      </c>
      <c r="J1612" s="80" t="s">
        <v>13</v>
      </c>
    </row>
    <row r="1613" spans="1:10" ht="24" customHeight="1">
      <c r="A1613" s="77" t="s">
        <v>263</v>
      </c>
      <c r="B1613" s="48" t="s">
        <v>1017</v>
      </c>
      <c r="C1613" s="77" t="s">
        <v>23</v>
      </c>
      <c r="D1613" s="77" t="s">
        <v>1018</v>
      </c>
      <c r="E1613" s="200" t="s">
        <v>1683</v>
      </c>
      <c r="F1613" s="200"/>
      <c r="G1613" s="47" t="s">
        <v>40</v>
      </c>
      <c r="H1613" s="50">
        <v>1</v>
      </c>
      <c r="I1613" s="49">
        <v>3152.54</v>
      </c>
      <c r="J1613" s="49">
        <v>3152.54</v>
      </c>
    </row>
    <row r="1614" spans="1:10" ht="24" customHeight="1">
      <c r="A1614" s="82" t="s">
        <v>291</v>
      </c>
      <c r="B1614" s="53" t="s">
        <v>429</v>
      </c>
      <c r="C1614" s="82" t="s">
        <v>23</v>
      </c>
      <c r="D1614" s="82" t="s">
        <v>430</v>
      </c>
      <c r="E1614" s="206" t="s">
        <v>431</v>
      </c>
      <c r="F1614" s="206"/>
      <c r="G1614" s="52" t="s">
        <v>114</v>
      </c>
      <c r="H1614" s="55">
        <v>2.24E-2</v>
      </c>
      <c r="I1614" s="54">
        <v>583.75</v>
      </c>
      <c r="J1614" s="54">
        <v>13.07</v>
      </c>
    </row>
    <row r="1615" spans="1:10" ht="26.1" customHeight="1">
      <c r="A1615" s="82" t="s">
        <v>291</v>
      </c>
      <c r="B1615" s="53" t="s">
        <v>1661</v>
      </c>
      <c r="C1615" s="82" t="s">
        <v>23</v>
      </c>
      <c r="D1615" s="82" t="s">
        <v>1662</v>
      </c>
      <c r="E1615" s="206" t="s">
        <v>294</v>
      </c>
      <c r="F1615" s="206"/>
      <c r="G1615" s="52" t="s">
        <v>20</v>
      </c>
      <c r="H1615" s="55">
        <v>18.27</v>
      </c>
      <c r="I1615" s="54">
        <v>76.73</v>
      </c>
      <c r="J1615" s="54">
        <v>1401.85</v>
      </c>
    </row>
    <row r="1616" spans="1:10" ht="24" customHeight="1">
      <c r="A1616" s="82" t="s">
        <v>291</v>
      </c>
      <c r="B1616" s="53" t="s">
        <v>1616</v>
      </c>
      <c r="C1616" s="82" t="s">
        <v>23</v>
      </c>
      <c r="D1616" s="82" t="s">
        <v>1617</v>
      </c>
      <c r="E1616" s="206" t="s">
        <v>505</v>
      </c>
      <c r="F1616" s="206"/>
      <c r="G1616" s="52" t="s">
        <v>20</v>
      </c>
      <c r="H1616" s="55">
        <v>2.6</v>
      </c>
      <c r="I1616" s="54">
        <v>5.21</v>
      </c>
      <c r="J1616" s="54">
        <v>13.54</v>
      </c>
    </row>
    <row r="1617" spans="1:10" ht="26.1" customHeight="1">
      <c r="A1617" s="82" t="s">
        <v>291</v>
      </c>
      <c r="B1617" s="53" t="s">
        <v>206</v>
      </c>
      <c r="C1617" s="82" t="s">
        <v>23</v>
      </c>
      <c r="D1617" s="82" t="s">
        <v>490</v>
      </c>
      <c r="E1617" s="206" t="s">
        <v>491</v>
      </c>
      <c r="F1617" s="206"/>
      <c r="G1617" s="52" t="s">
        <v>114</v>
      </c>
      <c r="H1617" s="55">
        <v>2.19</v>
      </c>
      <c r="I1617" s="54">
        <v>671.33</v>
      </c>
      <c r="J1617" s="54">
        <v>1470.21</v>
      </c>
    </row>
    <row r="1618" spans="1:10" ht="26.1" customHeight="1">
      <c r="A1618" s="82" t="s">
        <v>291</v>
      </c>
      <c r="B1618" s="53" t="s">
        <v>1666</v>
      </c>
      <c r="C1618" s="82" t="s">
        <v>23</v>
      </c>
      <c r="D1618" s="82" t="s">
        <v>1667</v>
      </c>
      <c r="E1618" s="206" t="s">
        <v>534</v>
      </c>
      <c r="F1618" s="206"/>
      <c r="G1618" s="52" t="s">
        <v>203</v>
      </c>
      <c r="H1618" s="55">
        <v>17</v>
      </c>
      <c r="I1618" s="54">
        <v>12.3</v>
      </c>
      <c r="J1618" s="54">
        <v>209.1</v>
      </c>
    </row>
    <row r="1619" spans="1:10" ht="26.1" customHeight="1">
      <c r="A1619" s="78" t="s">
        <v>264</v>
      </c>
      <c r="B1619" s="57" t="s">
        <v>1618</v>
      </c>
      <c r="C1619" s="78" t="s">
        <v>23</v>
      </c>
      <c r="D1619" s="78" t="s">
        <v>1619</v>
      </c>
      <c r="E1619" s="201" t="s">
        <v>383</v>
      </c>
      <c r="F1619" s="201"/>
      <c r="G1619" s="56" t="s">
        <v>224</v>
      </c>
      <c r="H1619" s="59">
        <v>0.05</v>
      </c>
      <c r="I1619" s="58">
        <v>61.84</v>
      </c>
      <c r="J1619" s="58">
        <v>3.09</v>
      </c>
    </row>
    <row r="1620" spans="1:10" ht="24" customHeight="1">
      <c r="A1620" s="78" t="s">
        <v>264</v>
      </c>
      <c r="B1620" s="57" t="s">
        <v>270</v>
      </c>
      <c r="C1620" s="78" t="s">
        <v>23</v>
      </c>
      <c r="D1620" s="78" t="s">
        <v>271</v>
      </c>
      <c r="E1620" s="201" t="s">
        <v>269</v>
      </c>
      <c r="F1620" s="201"/>
      <c r="G1620" s="56" t="s">
        <v>224</v>
      </c>
      <c r="H1620" s="59">
        <v>0.5</v>
      </c>
      <c r="I1620" s="58">
        <v>15.79</v>
      </c>
      <c r="J1620" s="58">
        <v>7.89</v>
      </c>
    </row>
    <row r="1621" spans="1:10" ht="24" customHeight="1">
      <c r="A1621" s="78" t="s">
        <v>264</v>
      </c>
      <c r="B1621" s="57" t="s">
        <v>300</v>
      </c>
      <c r="C1621" s="78" t="s">
        <v>23</v>
      </c>
      <c r="D1621" s="78" t="s">
        <v>301</v>
      </c>
      <c r="E1621" s="201" t="s">
        <v>269</v>
      </c>
      <c r="F1621" s="201"/>
      <c r="G1621" s="56" t="s">
        <v>224</v>
      </c>
      <c r="H1621" s="59">
        <v>0.25</v>
      </c>
      <c r="I1621" s="58">
        <v>22.52</v>
      </c>
      <c r="J1621" s="58">
        <v>5.63</v>
      </c>
    </row>
    <row r="1622" spans="1:10" ht="26.1" customHeight="1">
      <c r="A1622" s="78" t="s">
        <v>264</v>
      </c>
      <c r="B1622" s="57" t="s">
        <v>234</v>
      </c>
      <c r="C1622" s="78" t="s">
        <v>23</v>
      </c>
      <c r="D1622" s="78" t="s">
        <v>1546</v>
      </c>
      <c r="E1622" s="201" t="s">
        <v>383</v>
      </c>
      <c r="F1622" s="201"/>
      <c r="G1622" s="56" t="s">
        <v>224</v>
      </c>
      <c r="H1622" s="59">
        <v>0.2</v>
      </c>
      <c r="I1622" s="58">
        <v>140.81</v>
      </c>
      <c r="J1622" s="58">
        <v>28.16</v>
      </c>
    </row>
    <row r="1623" spans="1:10">
      <c r="A1623" s="79"/>
      <c r="B1623" s="79"/>
      <c r="C1623" s="79"/>
      <c r="D1623" s="79"/>
      <c r="E1623" s="79"/>
      <c r="F1623" s="61"/>
      <c r="G1623" s="79"/>
      <c r="H1623" s="204"/>
      <c r="I1623" s="204"/>
      <c r="J1623" s="61"/>
    </row>
    <row r="1624" spans="1:10" ht="30" customHeight="1" thickBot="1">
      <c r="A1624" s="66"/>
      <c r="B1624" s="66"/>
      <c r="C1624" s="66"/>
      <c r="D1624" s="66"/>
      <c r="E1624" s="66"/>
      <c r="F1624" s="66"/>
      <c r="G1624" s="66"/>
      <c r="H1624" s="60"/>
      <c r="I1624" s="66"/>
      <c r="J1624" s="85"/>
    </row>
    <row r="1625" spans="1:10" ht="0.95" customHeight="1" thickTop="1">
      <c r="A1625" s="51"/>
      <c r="B1625" s="51"/>
      <c r="C1625" s="51"/>
      <c r="D1625" s="51"/>
      <c r="E1625" s="51"/>
      <c r="F1625" s="51"/>
      <c r="G1625" s="51"/>
      <c r="H1625" s="51"/>
      <c r="I1625" s="51"/>
      <c r="J1625" s="51">
        <v>0</v>
      </c>
    </row>
    <row r="1626" spans="1:10" ht="18" customHeight="1">
      <c r="A1626" s="76" t="s">
        <v>1019</v>
      </c>
      <c r="B1626" s="80" t="s">
        <v>6</v>
      </c>
      <c r="C1626" s="76" t="s">
        <v>7</v>
      </c>
      <c r="D1626" s="76" t="s">
        <v>8</v>
      </c>
      <c r="E1626" s="203" t="s">
        <v>262</v>
      </c>
      <c r="F1626" s="203"/>
      <c r="G1626" s="81" t="s">
        <v>9</v>
      </c>
      <c r="H1626" s="80" t="s">
        <v>10</v>
      </c>
      <c r="I1626" s="80" t="s">
        <v>11</v>
      </c>
      <c r="J1626" s="80" t="s">
        <v>13</v>
      </c>
    </row>
    <row r="1627" spans="1:10" ht="24" customHeight="1">
      <c r="A1627" s="77" t="s">
        <v>263</v>
      </c>
      <c r="B1627" s="48" t="s">
        <v>1020</v>
      </c>
      <c r="C1627" s="77" t="s">
        <v>23</v>
      </c>
      <c r="D1627" s="77" t="s">
        <v>1021</v>
      </c>
      <c r="E1627" s="200" t="s">
        <v>1683</v>
      </c>
      <c r="F1627" s="200"/>
      <c r="G1627" s="47" t="s">
        <v>40</v>
      </c>
      <c r="H1627" s="50">
        <v>1</v>
      </c>
      <c r="I1627" s="49">
        <v>3896.46</v>
      </c>
      <c r="J1627" s="49">
        <v>3896.46</v>
      </c>
    </row>
    <row r="1628" spans="1:10" ht="24" customHeight="1">
      <c r="A1628" s="82" t="s">
        <v>291</v>
      </c>
      <c r="B1628" s="53" t="s">
        <v>429</v>
      </c>
      <c r="C1628" s="82" t="s">
        <v>23</v>
      </c>
      <c r="D1628" s="82" t="s">
        <v>430</v>
      </c>
      <c r="E1628" s="206" t="s">
        <v>431</v>
      </c>
      <c r="F1628" s="206"/>
      <c r="G1628" s="52" t="s">
        <v>114</v>
      </c>
      <c r="H1628" s="55">
        <v>2.7E-2</v>
      </c>
      <c r="I1628" s="54">
        <v>583.75</v>
      </c>
      <c r="J1628" s="54">
        <v>15.76</v>
      </c>
    </row>
    <row r="1629" spans="1:10" ht="26.1" customHeight="1">
      <c r="A1629" s="82" t="s">
        <v>291</v>
      </c>
      <c r="B1629" s="53" t="s">
        <v>1661</v>
      </c>
      <c r="C1629" s="82" t="s">
        <v>23</v>
      </c>
      <c r="D1629" s="82" t="s">
        <v>1662</v>
      </c>
      <c r="E1629" s="206" t="s">
        <v>294</v>
      </c>
      <c r="F1629" s="206"/>
      <c r="G1629" s="52" t="s">
        <v>20</v>
      </c>
      <c r="H1629" s="55">
        <v>23.02</v>
      </c>
      <c r="I1629" s="54">
        <v>76.73</v>
      </c>
      <c r="J1629" s="54">
        <v>1766.32</v>
      </c>
    </row>
    <row r="1630" spans="1:10" ht="24" customHeight="1">
      <c r="A1630" s="82" t="s">
        <v>291</v>
      </c>
      <c r="B1630" s="53" t="s">
        <v>1616</v>
      </c>
      <c r="C1630" s="82" t="s">
        <v>23</v>
      </c>
      <c r="D1630" s="82" t="s">
        <v>1617</v>
      </c>
      <c r="E1630" s="206" t="s">
        <v>505</v>
      </c>
      <c r="F1630" s="206"/>
      <c r="G1630" s="52" t="s">
        <v>20</v>
      </c>
      <c r="H1630" s="55">
        <v>3</v>
      </c>
      <c r="I1630" s="54">
        <v>5.21</v>
      </c>
      <c r="J1630" s="54">
        <v>15.63</v>
      </c>
    </row>
    <row r="1631" spans="1:10" ht="26.1" customHeight="1">
      <c r="A1631" s="82" t="s">
        <v>291</v>
      </c>
      <c r="B1631" s="53" t="s">
        <v>206</v>
      </c>
      <c r="C1631" s="82" t="s">
        <v>23</v>
      </c>
      <c r="D1631" s="82" t="s">
        <v>490</v>
      </c>
      <c r="E1631" s="206" t="s">
        <v>491</v>
      </c>
      <c r="F1631" s="206"/>
      <c r="G1631" s="52" t="s">
        <v>114</v>
      </c>
      <c r="H1631" s="55">
        <v>2.64</v>
      </c>
      <c r="I1631" s="54">
        <v>671.33</v>
      </c>
      <c r="J1631" s="54">
        <v>1772.31</v>
      </c>
    </row>
    <row r="1632" spans="1:10" ht="26.1" customHeight="1">
      <c r="A1632" s="82" t="s">
        <v>291</v>
      </c>
      <c r="B1632" s="53" t="s">
        <v>1666</v>
      </c>
      <c r="C1632" s="82" t="s">
        <v>23</v>
      </c>
      <c r="D1632" s="82" t="s">
        <v>1667</v>
      </c>
      <c r="E1632" s="206" t="s">
        <v>534</v>
      </c>
      <c r="F1632" s="206"/>
      <c r="G1632" s="52" t="s">
        <v>203</v>
      </c>
      <c r="H1632" s="55">
        <v>22.9</v>
      </c>
      <c r="I1632" s="54">
        <v>12.3</v>
      </c>
      <c r="J1632" s="54">
        <v>281.67</v>
      </c>
    </row>
    <row r="1633" spans="1:10" ht="26.1" customHeight="1">
      <c r="A1633" s="78" t="s">
        <v>264</v>
      </c>
      <c r="B1633" s="57" t="s">
        <v>1618</v>
      </c>
      <c r="C1633" s="78" t="s">
        <v>23</v>
      </c>
      <c r="D1633" s="78" t="s">
        <v>1619</v>
      </c>
      <c r="E1633" s="201" t="s">
        <v>383</v>
      </c>
      <c r="F1633" s="201"/>
      <c r="G1633" s="56" t="s">
        <v>224</v>
      </c>
      <c r="H1633" s="59">
        <v>0.05</v>
      </c>
      <c r="I1633" s="58">
        <v>61.84</v>
      </c>
      <c r="J1633" s="58">
        <v>3.09</v>
      </c>
    </row>
    <row r="1634" spans="1:10" ht="24" customHeight="1">
      <c r="A1634" s="78" t="s">
        <v>264</v>
      </c>
      <c r="B1634" s="57" t="s">
        <v>270</v>
      </c>
      <c r="C1634" s="78" t="s">
        <v>23</v>
      </c>
      <c r="D1634" s="78" t="s">
        <v>271</v>
      </c>
      <c r="E1634" s="201" t="s">
        <v>269</v>
      </c>
      <c r="F1634" s="201"/>
      <c r="G1634" s="56" t="s">
        <v>224</v>
      </c>
      <c r="H1634" s="59">
        <v>0.5</v>
      </c>
      <c r="I1634" s="58">
        <v>15.79</v>
      </c>
      <c r="J1634" s="58">
        <v>7.89</v>
      </c>
    </row>
    <row r="1635" spans="1:10" ht="24" customHeight="1">
      <c r="A1635" s="78" t="s">
        <v>264</v>
      </c>
      <c r="B1635" s="57" t="s">
        <v>300</v>
      </c>
      <c r="C1635" s="78" t="s">
        <v>23</v>
      </c>
      <c r="D1635" s="78" t="s">
        <v>301</v>
      </c>
      <c r="E1635" s="201" t="s">
        <v>269</v>
      </c>
      <c r="F1635" s="201"/>
      <c r="G1635" s="56" t="s">
        <v>224</v>
      </c>
      <c r="H1635" s="59">
        <v>0.25</v>
      </c>
      <c r="I1635" s="58">
        <v>22.52</v>
      </c>
      <c r="J1635" s="58">
        <v>5.63</v>
      </c>
    </row>
    <row r="1636" spans="1:10" ht="26.1" customHeight="1">
      <c r="A1636" s="78" t="s">
        <v>264</v>
      </c>
      <c r="B1636" s="57" t="s">
        <v>234</v>
      </c>
      <c r="C1636" s="78" t="s">
        <v>23</v>
      </c>
      <c r="D1636" s="78" t="s">
        <v>1546</v>
      </c>
      <c r="E1636" s="201" t="s">
        <v>383</v>
      </c>
      <c r="F1636" s="201"/>
      <c r="G1636" s="56" t="s">
        <v>224</v>
      </c>
      <c r="H1636" s="59">
        <v>0.2</v>
      </c>
      <c r="I1636" s="58">
        <v>140.81</v>
      </c>
      <c r="J1636" s="58">
        <v>28.16</v>
      </c>
    </row>
    <row r="1637" spans="1:10">
      <c r="A1637" s="79"/>
      <c r="B1637" s="79"/>
      <c r="C1637" s="79"/>
      <c r="D1637" s="79"/>
      <c r="E1637" s="79"/>
      <c r="F1637" s="61"/>
      <c r="G1637" s="79"/>
      <c r="H1637" s="204"/>
      <c r="I1637" s="204"/>
      <c r="J1637" s="61"/>
    </row>
    <row r="1638" spans="1:10" ht="30" customHeight="1" thickBot="1">
      <c r="A1638" s="66"/>
      <c r="B1638" s="66"/>
      <c r="C1638" s="66"/>
      <c r="D1638" s="66"/>
      <c r="E1638" s="66"/>
      <c r="F1638" s="66"/>
      <c r="G1638" s="66"/>
      <c r="H1638" s="60"/>
      <c r="I1638" s="66"/>
      <c r="J1638" s="85"/>
    </row>
    <row r="1639" spans="1:10" ht="0.95" customHeight="1" thickTop="1">
      <c r="A1639" s="51"/>
      <c r="B1639" s="51"/>
      <c r="C1639" s="51"/>
      <c r="D1639" s="51"/>
      <c r="E1639" s="51"/>
      <c r="F1639" s="51"/>
      <c r="G1639" s="51"/>
      <c r="H1639" s="51"/>
      <c r="I1639" s="51"/>
      <c r="J1639" s="51">
        <v>0</v>
      </c>
    </row>
    <row r="1640" spans="1:10" ht="18" customHeight="1">
      <c r="A1640" s="76" t="s">
        <v>1022</v>
      </c>
      <c r="B1640" s="80" t="s">
        <v>6</v>
      </c>
      <c r="C1640" s="76" t="s">
        <v>7</v>
      </c>
      <c r="D1640" s="76" t="s">
        <v>8</v>
      </c>
      <c r="E1640" s="203" t="s">
        <v>262</v>
      </c>
      <c r="F1640" s="203"/>
      <c r="G1640" s="81" t="s">
        <v>9</v>
      </c>
      <c r="H1640" s="80" t="s">
        <v>10</v>
      </c>
      <c r="I1640" s="80" t="s">
        <v>11</v>
      </c>
      <c r="J1640" s="80" t="s">
        <v>13</v>
      </c>
    </row>
    <row r="1641" spans="1:10" ht="24" customHeight="1">
      <c r="A1641" s="77" t="s">
        <v>263</v>
      </c>
      <c r="B1641" s="48" t="s">
        <v>1023</v>
      </c>
      <c r="C1641" s="77" t="s">
        <v>23</v>
      </c>
      <c r="D1641" s="77" t="s">
        <v>1024</v>
      </c>
      <c r="E1641" s="200" t="s">
        <v>1683</v>
      </c>
      <c r="F1641" s="200"/>
      <c r="G1641" s="47" t="s">
        <v>40</v>
      </c>
      <c r="H1641" s="50">
        <v>1</v>
      </c>
      <c r="I1641" s="49">
        <v>4541.66</v>
      </c>
      <c r="J1641" s="49">
        <v>4541.66</v>
      </c>
    </row>
    <row r="1642" spans="1:10" ht="24" customHeight="1">
      <c r="A1642" s="82" t="s">
        <v>291</v>
      </c>
      <c r="B1642" s="53" t="s">
        <v>429</v>
      </c>
      <c r="C1642" s="82" t="s">
        <v>23</v>
      </c>
      <c r="D1642" s="82" t="s">
        <v>430</v>
      </c>
      <c r="E1642" s="206" t="s">
        <v>431</v>
      </c>
      <c r="F1642" s="206"/>
      <c r="G1642" s="52" t="s">
        <v>114</v>
      </c>
      <c r="H1642" s="55">
        <v>2.86E-2</v>
      </c>
      <c r="I1642" s="54">
        <v>583.75</v>
      </c>
      <c r="J1642" s="54">
        <v>16.690000000000001</v>
      </c>
    </row>
    <row r="1643" spans="1:10" ht="26.1" customHeight="1">
      <c r="A1643" s="82" t="s">
        <v>291</v>
      </c>
      <c r="B1643" s="53" t="s">
        <v>1661</v>
      </c>
      <c r="C1643" s="82" t="s">
        <v>23</v>
      </c>
      <c r="D1643" s="82" t="s">
        <v>1662</v>
      </c>
      <c r="E1643" s="206" t="s">
        <v>294</v>
      </c>
      <c r="F1643" s="206"/>
      <c r="G1643" s="52" t="s">
        <v>20</v>
      </c>
      <c r="H1643" s="55">
        <v>27.23</v>
      </c>
      <c r="I1643" s="54">
        <v>76.73</v>
      </c>
      <c r="J1643" s="54">
        <v>2089.35</v>
      </c>
    </row>
    <row r="1644" spans="1:10" ht="24" customHeight="1">
      <c r="A1644" s="82" t="s">
        <v>291</v>
      </c>
      <c r="B1644" s="53" t="s">
        <v>1616</v>
      </c>
      <c r="C1644" s="82" t="s">
        <v>23</v>
      </c>
      <c r="D1644" s="82" t="s">
        <v>1617</v>
      </c>
      <c r="E1644" s="206" t="s">
        <v>505</v>
      </c>
      <c r="F1644" s="206"/>
      <c r="G1644" s="52" t="s">
        <v>20</v>
      </c>
      <c r="H1644" s="55">
        <v>3.4</v>
      </c>
      <c r="I1644" s="54">
        <v>5.21</v>
      </c>
      <c r="J1644" s="54">
        <v>17.71</v>
      </c>
    </row>
    <row r="1645" spans="1:10" ht="26.1" customHeight="1">
      <c r="A1645" s="82" t="s">
        <v>291</v>
      </c>
      <c r="B1645" s="53" t="s">
        <v>206</v>
      </c>
      <c r="C1645" s="82" t="s">
        <v>23</v>
      </c>
      <c r="D1645" s="82" t="s">
        <v>490</v>
      </c>
      <c r="E1645" s="206" t="s">
        <v>491</v>
      </c>
      <c r="F1645" s="206"/>
      <c r="G1645" s="52" t="s">
        <v>114</v>
      </c>
      <c r="H1645" s="55">
        <v>3.05</v>
      </c>
      <c r="I1645" s="54">
        <v>671.33</v>
      </c>
      <c r="J1645" s="54">
        <v>2047.55</v>
      </c>
    </row>
    <row r="1646" spans="1:10" ht="26.1" customHeight="1">
      <c r="A1646" s="82" t="s">
        <v>291</v>
      </c>
      <c r="B1646" s="53" t="s">
        <v>1666</v>
      </c>
      <c r="C1646" s="82" t="s">
        <v>23</v>
      </c>
      <c r="D1646" s="82" t="s">
        <v>1667</v>
      </c>
      <c r="E1646" s="206" t="s">
        <v>534</v>
      </c>
      <c r="F1646" s="206"/>
      <c r="G1646" s="52" t="s">
        <v>203</v>
      </c>
      <c r="H1646" s="55">
        <v>25.7</v>
      </c>
      <c r="I1646" s="54">
        <v>12.3</v>
      </c>
      <c r="J1646" s="54">
        <v>316.11</v>
      </c>
    </row>
    <row r="1647" spans="1:10" ht="26.1" customHeight="1">
      <c r="A1647" s="78" t="s">
        <v>264</v>
      </c>
      <c r="B1647" s="57" t="s">
        <v>234</v>
      </c>
      <c r="C1647" s="78" t="s">
        <v>23</v>
      </c>
      <c r="D1647" s="78" t="s">
        <v>1546</v>
      </c>
      <c r="E1647" s="201" t="s">
        <v>383</v>
      </c>
      <c r="F1647" s="201"/>
      <c r="G1647" s="56" t="s">
        <v>224</v>
      </c>
      <c r="H1647" s="59">
        <v>0.24242</v>
      </c>
      <c r="I1647" s="58">
        <v>140.81</v>
      </c>
      <c r="J1647" s="58">
        <v>34.130000000000003</v>
      </c>
    </row>
    <row r="1648" spans="1:10" ht="26.1" customHeight="1">
      <c r="A1648" s="78" t="s">
        <v>264</v>
      </c>
      <c r="B1648" s="57" t="s">
        <v>1618</v>
      </c>
      <c r="C1648" s="78" t="s">
        <v>23</v>
      </c>
      <c r="D1648" s="78" t="s">
        <v>1619</v>
      </c>
      <c r="E1648" s="201" t="s">
        <v>383</v>
      </c>
      <c r="F1648" s="201"/>
      <c r="G1648" s="56" t="s">
        <v>224</v>
      </c>
      <c r="H1648" s="59">
        <v>6.0600000000000001E-2</v>
      </c>
      <c r="I1648" s="58">
        <v>61.84</v>
      </c>
      <c r="J1648" s="58">
        <v>3.74</v>
      </c>
    </row>
    <row r="1649" spans="1:10" ht="24" customHeight="1">
      <c r="A1649" s="78" t="s">
        <v>264</v>
      </c>
      <c r="B1649" s="57" t="s">
        <v>300</v>
      </c>
      <c r="C1649" s="78" t="s">
        <v>23</v>
      </c>
      <c r="D1649" s="78" t="s">
        <v>301</v>
      </c>
      <c r="E1649" s="201" t="s">
        <v>269</v>
      </c>
      <c r="F1649" s="201"/>
      <c r="G1649" s="56" t="s">
        <v>224</v>
      </c>
      <c r="H1649" s="59">
        <v>0.30303000000000002</v>
      </c>
      <c r="I1649" s="58">
        <v>22.52</v>
      </c>
      <c r="J1649" s="58">
        <v>6.82</v>
      </c>
    </row>
    <row r="1650" spans="1:10" ht="24" customHeight="1">
      <c r="A1650" s="78" t="s">
        <v>264</v>
      </c>
      <c r="B1650" s="57" t="s">
        <v>270</v>
      </c>
      <c r="C1650" s="78" t="s">
        <v>23</v>
      </c>
      <c r="D1650" s="78" t="s">
        <v>271</v>
      </c>
      <c r="E1650" s="201" t="s">
        <v>269</v>
      </c>
      <c r="F1650" s="201"/>
      <c r="G1650" s="56" t="s">
        <v>224</v>
      </c>
      <c r="H1650" s="59">
        <v>0.60606000000000004</v>
      </c>
      <c r="I1650" s="58">
        <v>15.79</v>
      </c>
      <c r="J1650" s="58">
        <v>9.56</v>
      </c>
    </row>
    <row r="1651" spans="1:10">
      <c r="A1651" s="79"/>
      <c r="B1651" s="79"/>
      <c r="C1651" s="79"/>
      <c r="D1651" s="79"/>
      <c r="E1651" s="79"/>
      <c r="F1651" s="61"/>
      <c r="G1651" s="79"/>
      <c r="H1651" s="204"/>
      <c r="I1651" s="204"/>
      <c r="J1651" s="61"/>
    </row>
    <row r="1652" spans="1:10" ht="30" customHeight="1" thickBot="1">
      <c r="A1652" s="66"/>
      <c r="B1652" s="66"/>
      <c r="C1652" s="66"/>
      <c r="D1652" s="66"/>
      <c r="E1652" s="66"/>
      <c r="F1652" s="66"/>
      <c r="G1652" s="66"/>
      <c r="H1652" s="60"/>
      <c r="I1652" s="66"/>
      <c r="J1652" s="85"/>
    </row>
    <row r="1653" spans="1:10" ht="0.95" customHeight="1" thickTop="1">
      <c r="A1653" s="51"/>
      <c r="B1653" s="51"/>
      <c r="C1653" s="51"/>
      <c r="D1653" s="51"/>
      <c r="E1653" s="51"/>
      <c r="F1653" s="51"/>
      <c r="G1653" s="51"/>
      <c r="H1653" s="51"/>
      <c r="I1653" s="51"/>
      <c r="J1653" s="51">
        <v>0</v>
      </c>
    </row>
    <row r="1654" spans="1:10" ht="18" customHeight="1">
      <c r="A1654" s="76" t="s">
        <v>1025</v>
      </c>
      <c r="B1654" s="80" t="s">
        <v>6</v>
      </c>
      <c r="C1654" s="76" t="s">
        <v>7</v>
      </c>
      <c r="D1654" s="76" t="s">
        <v>8</v>
      </c>
      <c r="E1654" s="203" t="s">
        <v>262</v>
      </c>
      <c r="F1654" s="203"/>
      <c r="G1654" s="81" t="s">
        <v>9</v>
      </c>
      <c r="H1654" s="80" t="s">
        <v>10</v>
      </c>
      <c r="I1654" s="80" t="s">
        <v>11</v>
      </c>
      <c r="J1654" s="80" t="s">
        <v>13</v>
      </c>
    </row>
    <row r="1655" spans="1:10" ht="24" customHeight="1">
      <c r="A1655" s="77" t="s">
        <v>263</v>
      </c>
      <c r="B1655" s="48" t="s">
        <v>1026</v>
      </c>
      <c r="C1655" s="77" t="s">
        <v>23</v>
      </c>
      <c r="D1655" s="77" t="s">
        <v>1027</v>
      </c>
      <c r="E1655" s="200" t="s">
        <v>1683</v>
      </c>
      <c r="F1655" s="200"/>
      <c r="G1655" s="47" t="s">
        <v>40</v>
      </c>
      <c r="H1655" s="50">
        <v>1</v>
      </c>
      <c r="I1655" s="49">
        <v>5614.5500000000011</v>
      </c>
      <c r="J1655" s="49">
        <v>5614.55</v>
      </c>
    </row>
    <row r="1656" spans="1:10" ht="24" customHeight="1">
      <c r="A1656" s="82" t="s">
        <v>291</v>
      </c>
      <c r="B1656" s="53" t="s">
        <v>429</v>
      </c>
      <c r="C1656" s="82" t="s">
        <v>23</v>
      </c>
      <c r="D1656" s="82" t="s">
        <v>430</v>
      </c>
      <c r="E1656" s="206" t="s">
        <v>431</v>
      </c>
      <c r="F1656" s="206"/>
      <c r="G1656" s="52" t="s">
        <v>114</v>
      </c>
      <c r="H1656" s="55">
        <v>3.1E-2</v>
      </c>
      <c r="I1656" s="54">
        <v>583.75</v>
      </c>
      <c r="J1656" s="54">
        <v>18.09</v>
      </c>
    </row>
    <row r="1657" spans="1:10" ht="26.1" customHeight="1">
      <c r="A1657" s="82" t="s">
        <v>291</v>
      </c>
      <c r="B1657" s="53" t="s">
        <v>1661</v>
      </c>
      <c r="C1657" s="82" t="s">
        <v>23</v>
      </c>
      <c r="D1657" s="82" t="s">
        <v>1662</v>
      </c>
      <c r="E1657" s="206" t="s">
        <v>294</v>
      </c>
      <c r="F1657" s="206"/>
      <c r="G1657" s="52" t="s">
        <v>20</v>
      </c>
      <c r="H1657" s="55">
        <v>34.1</v>
      </c>
      <c r="I1657" s="54">
        <v>76.73</v>
      </c>
      <c r="J1657" s="54">
        <v>2616.4899999999998</v>
      </c>
    </row>
    <row r="1658" spans="1:10" ht="24" customHeight="1">
      <c r="A1658" s="82" t="s">
        <v>291</v>
      </c>
      <c r="B1658" s="53" t="s">
        <v>1616</v>
      </c>
      <c r="C1658" s="82" t="s">
        <v>23</v>
      </c>
      <c r="D1658" s="82" t="s">
        <v>1617</v>
      </c>
      <c r="E1658" s="206" t="s">
        <v>505</v>
      </c>
      <c r="F1658" s="206"/>
      <c r="G1658" s="52" t="s">
        <v>20</v>
      </c>
      <c r="H1658" s="55">
        <v>4</v>
      </c>
      <c r="I1658" s="54">
        <v>5.21</v>
      </c>
      <c r="J1658" s="54">
        <v>20.84</v>
      </c>
    </row>
    <row r="1659" spans="1:10" ht="26.1" customHeight="1">
      <c r="A1659" s="82" t="s">
        <v>291</v>
      </c>
      <c r="B1659" s="53" t="s">
        <v>206</v>
      </c>
      <c r="C1659" s="82" t="s">
        <v>23</v>
      </c>
      <c r="D1659" s="82" t="s">
        <v>490</v>
      </c>
      <c r="E1659" s="206" t="s">
        <v>491</v>
      </c>
      <c r="F1659" s="206"/>
      <c r="G1659" s="52" t="s">
        <v>114</v>
      </c>
      <c r="H1659" s="55">
        <v>3.74</v>
      </c>
      <c r="I1659" s="54">
        <v>671.33</v>
      </c>
      <c r="J1659" s="54">
        <v>2510.77</v>
      </c>
    </row>
    <row r="1660" spans="1:10" ht="26.1" customHeight="1">
      <c r="A1660" s="82" t="s">
        <v>291</v>
      </c>
      <c r="B1660" s="53" t="s">
        <v>1666</v>
      </c>
      <c r="C1660" s="82" t="s">
        <v>23</v>
      </c>
      <c r="D1660" s="82" t="s">
        <v>1667</v>
      </c>
      <c r="E1660" s="206" t="s">
        <v>534</v>
      </c>
      <c r="F1660" s="206"/>
      <c r="G1660" s="52" t="s">
        <v>203</v>
      </c>
      <c r="H1660" s="55">
        <v>31.6</v>
      </c>
      <c r="I1660" s="54">
        <v>12.3</v>
      </c>
      <c r="J1660" s="54">
        <v>388.68</v>
      </c>
    </row>
    <row r="1661" spans="1:10" ht="26.1" customHeight="1">
      <c r="A1661" s="78" t="s">
        <v>264</v>
      </c>
      <c r="B1661" s="57" t="s">
        <v>1618</v>
      </c>
      <c r="C1661" s="78" t="s">
        <v>23</v>
      </c>
      <c r="D1661" s="78" t="s">
        <v>1619</v>
      </c>
      <c r="E1661" s="201" t="s">
        <v>383</v>
      </c>
      <c r="F1661" s="201"/>
      <c r="G1661" s="56" t="s">
        <v>224</v>
      </c>
      <c r="H1661" s="59">
        <v>6.6659999999999997E-2</v>
      </c>
      <c r="I1661" s="58">
        <v>61.84</v>
      </c>
      <c r="J1661" s="58">
        <v>4.12</v>
      </c>
    </row>
    <row r="1662" spans="1:10" ht="24" customHeight="1">
      <c r="A1662" s="78" t="s">
        <v>264</v>
      </c>
      <c r="B1662" s="57" t="s">
        <v>270</v>
      </c>
      <c r="C1662" s="78" t="s">
        <v>23</v>
      </c>
      <c r="D1662" s="78" t="s">
        <v>271</v>
      </c>
      <c r="E1662" s="201" t="s">
        <v>269</v>
      </c>
      <c r="F1662" s="201"/>
      <c r="G1662" s="56" t="s">
        <v>224</v>
      </c>
      <c r="H1662" s="59">
        <v>0.66666000000000003</v>
      </c>
      <c r="I1662" s="58">
        <v>15.79</v>
      </c>
      <c r="J1662" s="58">
        <v>10.52</v>
      </c>
    </row>
    <row r="1663" spans="1:10" ht="24" customHeight="1">
      <c r="A1663" s="78" t="s">
        <v>264</v>
      </c>
      <c r="B1663" s="57" t="s">
        <v>300</v>
      </c>
      <c r="C1663" s="78" t="s">
        <v>23</v>
      </c>
      <c r="D1663" s="78" t="s">
        <v>301</v>
      </c>
      <c r="E1663" s="201" t="s">
        <v>269</v>
      </c>
      <c r="F1663" s="201"/>
      <c r="G1663" s="56" t="s">
        <v>224</v>
      </c>
      <c r="H1663" s="59">
        <v>0.33333000000000002</v>
      </c>
      <c r="I1663" s="58">
        <v>22.52</v>
      </c>
      <c r="J1663" s="58">
        <v>7.5</v>
      </c>
    </row>
    <row r="1664" spans="1:10" ht="26.1" customHeight="1">
      <c r="A1664" s="78" t="s">
        <v>264</v>
      </c>
      <c r="B1664" s="57" t="s">
        <v>234</v>
      </c>
      <c r="C1664" s="78" t="s">
        <v>23</v>
      </c>
      <c r="D1664" s="78" t="s">
        <v>1546</v>
      </c>
      <c r="E1664" s="201" t="s">
        <v>383</v>
      </c>
      <c r="F1664" s="201"/>
      <c r="G1664" s="56" t="s">
        <v>224</v>
      </c>
      <c r="H1664" s="59">
        <v>0.26666000000000001</v>
      </c>
      <c r="I1664" s="58">
        <v>140.81</v>
      </c>
      <c r="J1664" s="58">
        <v>37.54</v>
      </c>
    </row>
    <row r="1665" spans="1:10">
      <c r="A1665" s="79"/>
      <c r="B1665" s="79"/>
      <c r="C1665" s="79"/>
      <c r="D1665" s="79"/>
      <c r="E1665" s="79"/>
      <c r="F1665" s="61"/>
      <c r="G1665" s="79"/>
      <c r="H1665" s="204"/>
      <c r="I1665" s="204"/>
      <c r="J1665" s="61"/>
    </row>
    <row r="1666" spans="1:10" ht="30" customHeight="1" thickBot="1">
      <c r="A1666" s="66"/>
      <c r="B1666" s="66"/>
      <c r="C1666" s="66"/>
      <c r="D1666" s="66"/>
      <c r="E1666" s="66"/>
      <c r="F1666" s="66"/>
      <c r="G1666" s="66"/>
      <c r="H1666" s="60"/>
      <c r="I1666" s="66"/>
      <c r="J1666" s="85"/>
    </row>
    <row r="1667" spans="1:10" ht="0.95" customHeight="1" thickTop="1">
      <c r="A1667" s="51"/>
      <c r="B1667" s="51"/>
      <c r="C1667" s="51"/>
      <c r="D1667" s="51"/>
      <c r="E1667" s="51"/>
      <c r="F1667" s="51"/>
      <c r="G1667" s="51"/>
      <c r="H1667" s="51"/>
      <c r="I1667" s="51"/>
      <c r="J1667" s="51">
        <v>0</v>
      </c>
    </row>
    <row r="1668" spans="1:10" ht="18" customHeight="1">
      <c r="A1668" s="76" t="s">
        <v>1028</v>
      </c>
      <c r="B1668" s="80" t="s">
        <v>6</v>
      </c>
      <c r="C1668" s="76" t="s">
        <v>7</v>
      </c>
      <c r="D1668" s="76" t="s">
        <v>8</v>
      </c>
      <c r="E1668" s="203" t="s">
        <v>262</v>
      </c>
      <c r="F1668" s="203"/>
      <c r="G1668" s="81" t="s">
        <v>9</v>
      </c>
      <c r="H1668" s="80" t="s">
        <v>10</v>
      </c>
      <c r="I1668" s="80" t="s">
        <v>11</v>
      </c>
      <c r="J1668" s="80" t="s">
        <v>13</v>
      </c>
    </row>
    <row r="1669" spans="1:10" ht="24" customHeight="1">
      <c r="A1669" s="77" t="s">
        <v>263</v>
      </c>
      <c r="B1669" s="48" t="s">
        <v>1029</v>
      </c>
      <c r="C1669" s="77" t="s">
        <v>23</v>
      </c>
      <c r="D1669" s="77" t="s">
        <v>1030</v>
      </c>
      <c r="E1669" s="200" t="s">
        <v>1684</v>
      </c>
      <c r="F1669" s="200"/>
      <c r="G1669" s="47" t="s">
        <v>40</v>
      </c>
      <c r="H1669" s="50">
        <v>1</v>
      </c>
      <c r="I1669" s="49">
        <v>3396.0599999999995</v>
      </c>
      <c r="J1669" s="49">
        <v>3396.06</v>
      </c>
    </row>
    <row r="1670" spans="1:10" ht="24" customHeight="1">
      <c r="A1670" s="82" t="s">
        <v>291</v>
      </c>
      <c r="B1670" s="53" t="s">
        <v>429</v>
      </c>
      <c r="C1670" s="82" t="s">
        <v>23</v>
      </c>
      <c r="D1670" s="82" t="s">
        <v>430</v>
      </c>
      <c r="E1670" s="206" t="s">
        <v>431</v>
      </c>
      <c r="F1670" s="206"/>
      <c r="G1670" s="52" t="s">
        <v>114</v>
      </c>
      <c r="H1670" s="55">
        <v>2.24E-2</v>
      </c>
      <c r="I1670" s="54">
        <v>583.75</v>
      </c>
      <c r="J1670" s="54">
        <v>13.07</v>
      </c>
    </row>
    <row r="1671" spans="1:10" ht="26.1" customHeight="1">
      <c r="A1671" s="82" t="s">
        <v>291</v>
      </c>
      <c r="B1671" s="53" t="s">
        <v>1661</v>
      </c>
      <c r="C1671" s="82" t="s">
        <v>23</v>
      </c>
      <c r="D1671" s="82" t="s">
        <v>1662</v>
      </c>
      <c r="E1671" s="206" t="s">
        <v>294</v>
      </c>
      <c r="F1671" s="206"/>
      <c r="G1671" s="52" t="s">
        <v>20</v>
      </c>
      <c r="H1671" s="55">
        <v>18.53</v>
      </c>
      <c r="I1671" s="54">
        <v>76.73</v>
      </c>
      <c r="J1671" s="54">
        <v>1421.8</v>
      </c>
    </row>
    <row r="1672" spans="1:10" ht="24" customHeight="1">
      <c r="A1672" s="82" t="s">
        <v>291</v>
      </c>
      <c r="B1672" s="53" t="s">
        <v>1616</v>
      </c>
      <c r="C1672" s="82" t="s">
        <v>23</v>
      </c>
      <c r="D1672" s="82" t="s">
        <v>1617</v>
      </c>
      <c r="E1672" s="206" t="s">
        <v>505</v>
      </c>
      <c r="F1672" s="206"/>
      <c r="G1672" s="52" t="s">
        <v>20</v>
      </c>
      <c r="H1672" s="55">
        <v>2.99</v>
      </c>
      <c r="I1672" s="54">
        <v>5.21</v>
      </c>
      <c r="J1672" s="54">
        <v>15.57</v>
      </c>
    </row>
    <row r="1673" spans="1:10" ht="26.1" customHeight="1">
      <c r="A1673" s="82" t="s">
        <v>291</v>
      </c>
      <c r="B1673" s="53" t="s">
        <v>206</v>
      </c>
      <c r="C1673" s="82" t="s">
        <v>23</v>
      </c>
      <c r="D1673" s="82" t="s">
        <v>490</v>
      </c>
      <c r="E1673" s="206" t="s">
        <v>491</v>
      </c>
      <c r="F1673" s="206"/>
      <c r="G1673" s="52" t="s">
        <v>114</v>
      </c>
      <c r="H1673" s="55">
        <v>2.52</v>
      </c>
      <c r="I1673" s="54">
        <v>671.33</v>
      </c>
      <c r="J1673" s="54">
        <v>1691.75</v>
      </c>
    </row>
    <row r="1674" spans="1:10" ht="26.1" customHeight="1">
      <c r="A1674" s="82" t="s">
        <v>291</v>
      </c>
      <c r="B1674" s="53" t="s">
        <v>1666</v>
      </c>
      <c r="C1674" s="82" t="s">
        <v>23</v>
      </c>
      <c r="D1674" s="82" t="s">
        <v>1667</v>
      </c>
      <c r="E1674" s="206" t="s">
        <v>534</v>
      </c>
      <c r="F1674" s="206"/>
      <c r="G1674" s="52" t="s">
        <v>203</v>
      </c>
      <c r="H1674" s="55">
        <v>17</v>
      </c>
      <c r="I1674" s="54">
        <v>12.3</v>
      </c>
      <c r="J1674" s="54">
        <v>209.1</v>
      </c>
    </row>
    <row r="1675" spans="1:10" ht="26.1" customHeight="1">
      <c r="A1675" s="78" t="s">
        <v>264</v>
      </c>
      <c r="B1675" s="57" t="s">
        <v>234</v>
      </c>
      <c r="C1675" s="78" t="s">
        <v>23</v>
      </c>
      <c r="D1675" s="78" t="s">
        <v>1546</v>
      </c>
      <c r="E1675" s="201" t="s">
        <v>383</v>
      </c>
      <c r="F1675" s="201"/>
      <c r="G1675" s="56" t="s">
        <v>224</v>
      </c>
      <c r="H1675" s="59">
        <v>0.2</v>
      </c>
      <c r="I1675" s="58">
        <v>140.81</v>
      </c>
      <c r="J1675" s="58">
        <v>28.16</v>
      </c>
    </row>
    <row r="1676" spans="1:10" ht="26.1" customHeight="1">
      <c r="A1676" s="78" t="s">
        <v>264</v>
      </c>
      <c r="B1676" s="57" t="s">
        <v>1618</v>
      </c>
      <c r="C1676" s="78" t="s">
        <v>23</v>
      </c>
      <c r="D1676" s="78" t="s">
        <v>1619</v>
      </c>
      <c r="E1676" s="201" t="s">
        <v>383</v>
      </c>
      <c r="F1676" s="201"/>
      <c r="G1676" s="56" t="s">
        <v>224</v>
      </c>
      <c r="H1676" s="59">
        <v>0.05</v>
      </c>
      <c r="I1676" s="58">
        <v>61.84</v>
      </c>
      <c r="J1676" s="58">
        <v>3.09</v>
      </c>
    </row>
    <row r="1677" spans="1:10" ht="24" customHeight="1">
      <c r="A1677" s="78" t="s">
        <v>264</v>
      </c>
      <c r="B1677" s="57" t="s">
        <v>300</v>
      </c>
      <c r="C1677" s="78" t="s">
        <v>23</v>
      </c>
      <c r="D1677" s="78" t="s">
        <v>301</v>
      </c>
      <c r="E1677" s="201" t="s">
        <v>269</v>
      </c>
      <c r="F1677" s="201"/>
      <c r="G1677" s="56" t="s">
        <v>224</v>
      </c>
      <c r="H1677" s="59">
        <v>0.25</v>
      </c>
      <c r="I1677" s="58">
        <v>22.52</v>
      </c>
      <c r="J1677" s="58">
        <v>5.63</v>
      </c>
    </row>
    <row r="1678" spans="1:10" ht="24" customHeight="1">
      <c r="A1678" s="78" t="s">
        <v>264</v>
      </c>
      <c r="B1678" s="57" t="s">
        <v>270</v>
      </c>
      <c r="C1678" s="78" t="s">
        <v>23</v>
      </c>
      <c r="D1678" s="78" t="s">
        <v>271</v>
      </c>
      <c r="E1678" s="201" t="s">
        <v>269</v>
      </c>
      <c r="F1678" s="201"/>
      <c r="G1678" s="56" t="s">
        <v>224</v>
      </c>
      <c r="H1678" s="59">
        <v>0.5</v>
      </c>
      <c r="I1678" s="58">
        <v>15.79</v>
      </c>
      <c r="J1678" s="58">
        <v>7.89</v>
      </c>
    </row>
    <row r="1679" spans="1:10">
      <c r="A1679" s="79"/>
      <c r="B1679" s="79"/>
      <c r="C1679" s="79"/>
      <c r="D1679" s="79"/>
      <c r="E1679" s="79"/>
      <c r="F1679" s="61"/>
      <c r="G1679" s="79"/>
      <c r="H1679" s="204"/>
      <c r="I1679" s="204"/>
      <c r="J1679" s="61"/>
    </row>
    <row r="1680" spans="1:10" ht="30" customHeight="1" thickBot="1">
      <c r="A1680" s="66"/>
      <c r="B1680" s="66"/>
      <c r="C1680" s="66"/>
      <c r="D1680" s="66"/>
      <c r="E1680" s="66"/>
      <c r="F1680" s="66"/>
      <c r="G1680" s="66"/>
      <c r="H1680" s="60"/>
      <c r="I1680" s="66"/>
      <c r="J1680" s="85"/>
    </row>
    <row r="1681" spans="1:10" ht="0.95" customHeight="1" thickTop="1">
      <c r="A1681" s="51"/>
      <c r="B1681" s="51"/>
      <c r="C1681" s="51"/>
      <c r="D1681" s="51"/>
      <c r="E1681" s="51"/>
      <c r="F1681" s="51"/>
      <c r="G1681" s="51"/>
      <c r="H1681" s="51"/>
      <c r="I1681" s="51"/>
      <c r="J1681" s="51">
        <v>0</v>
      </c>
    </row>
    <row r="1682" spans="1:10" ht="18" customHeight="1">
      <c r="A1682" s="76" t="s">
        <v>1031</v>
      </c>
      <c r="B1682" s="80" t="s">
        <v>6</v>
      </c>
      <c r="C1682" s="76" t="s">
        <v>7</v>
      </c>
      <c r="D1682" s="76" t="s">
        <v>8</v>
      </c>
      <c r="E1682" s="203" t="s">
        <v>262</v>
      </c>
      <c r="F1682" s="203"/>
      <c r="G1682" s="81" t="s">
        <v>9</v>
      </c>
      <c r="H1682" s="80" t="s">
        <v>10</v>
      </c>
      <c r="I1682" s="80" t="s">
        <v>11</v>
      </c>
      <c r="J1682" s="80" t="s">
        <v>13</v>
      </c>
    </row>
    <row r="1683" spans="1:10" ht="24" customHeight="1">
      <c r="A1683" s="77" t="s">
        <v>263</v>
      </c>
      <c r="B1683" s="48" t="s">
        <v>1032</v>
      </c>
      <c r="C1683" s="77" t="s">
        <v>23</v>
      </c>
      <c r="D1683" s="77" t="s">
        <v>1033</v>
      </c>
      <c r="E1683" s="200" t="s">
        <v>1684</v>
      </c>
      <c r="F1683" s="200"/>
      <c r="G1683" s="47" t="s">
        <v>40</v>
      </c>
      <c r="H1683" s="50">
        <v>1</v>
      </c>
      <c r="I1683" s="49">
        <v>3737.09</v>
      </c>
      <c r="J1683" s="49">
        <v>3737.09</v>
      </c>
    </row>
    <row r="1684" spans="1:10" ht="26.1" customHeight="1">
      <c r="A1684" s="82" t="s">
        <v>291</v>
      </c>
      <c r="B1684" s="53" t="s">
        <v>206</v>
      </c>
      <c r="C1684" s="82" t="s">
        <v>23</v>
      </c>
      <c r="D1684" s="82" t="s">
        <v>490</v>
      </c>
      <c r="E1684" s="206" t="s">
        <v>491</v>
      </c>
      <c r="F1684" s="206"/>
      <c r="G1684" s="52" t="s">
        <v>114</v>
      </c>
      <c r="H1684" s="55">
        <v>2.68</v>
      </c>
      <c r="I1684" s="54">
        <v>671.33</v>
      </c>
      <c r="J1684" s="54">
        <v>1799.16</v>
      </c>
    </row>
    <row r="1685" spans="1:10" ht="26.1" customHeight="1">
      <c r="A1685" s="82" t="s">
        <v>291</v>
      </c>
      <c r="B1685" s="53" t="s">
        <v>1661</v>
      </c>
      <c r="C1685" s="82" t="s">
        <v>23</v>
      </c>
      <c r="D1685" s="82" t="s">
        <v>1662</v>
      </c>
      <c r="E1685" s="206" t="s">
        <v>294</v>
      </c>
      <c r="F1685" s="206"/>
      <c r="G1685" s="52" t="s">
        <v>20</v>
      </c>
      <c r="H1685" s="55">
        <v>21.45</v>
      </c>
      <c r="I1685" s="54">
        <v>76.73</v>
      </c>
      <c r="J1685" s="54">
        <v>1645.85</v>
      </c>
    </row>
    <row r="1686" spans="1:10" ht="26.1" customHeight="1">
      <c r="A1686" s="82" t="s">
        <v>291</v>
      </c>
      <c r="B1686" s="53" t="s">
        <v>1666</v>
      </c>
      <c r="C1686" s="82" t="s">
        <v>23</v>
      </c>
      <c r="D1686" s="82" t="s">
        <v>1667</v>
      </c>
      <c r="E1686" s="206" t="s">
        <v>534</v>
      </c>
      <c r="F1686" s="206"/>
      <c r="G1686" s="52" t="s">
        <v>203</v>
      </c>
      <c r="H1686" s="55">
        <v>17.5</v>
      </c>
      <c r="I1686" s="54">
        <v>12.3</v>
      </c>
      <c r="J1686" s="54">
        <v>215.25</v>
      </c>
    </row>
    <row r="1687" spans="1:10" ht="24" customHeight="1">
      <c r="A1687" s="82" t="s">
        <v>291</v>
      </c>
      <c r="B1687" s="53" t="s">
        <v>429</v>
      </c>
      <c r="C1687" s="82" t="s">
        <v>23</v>
      </c>
      <c r="D1687" s="82" t="s">
        <v>430</v>
      </c>
      <c r="E1687" s="206" t="s">
        <v>431</v>
      </c>
      <c r="F1687" s="206"/>
      <c r="G1687" s="52" t="s">
        <v>114</v>
      </c>
      <c r="H1687" s="55">
        <v>2.6200000000000001E-2</v>
      </c>
      <c r="I1687" s="54">
        <v>583.75</v>
      </c>
      <c r="J1687" s="54">
        <v>15.29</v>
      </c>
    </row>
    <row r="1688" spans="1:10" ht="24" customHeight="1">
      <c r="A1688" s="82" t="s">
        <v>291</v>
      </c>
      <c r="B1688" s="53" t="s">
        <v>1616</v>
      </c>
      <c r="C1688" s="82" t="s">
        <v>23</v>
      </c>
      <c r="D1688" s="82" t="s">
        <v>1617</v>
      </c>
      <c r="E1688" s="206" t="s">
        <v>505</v>
      </c>
      <c r="F1688" s="206"/>
      <c r="G1688" s="52" t="s">
        <v>20</v>
      </c>
      <c r="H1688" s="55">
        <v>3.22</v>
      </c>
      <c r="I1688" s="54">
        <v>5.21</v>
      </c>
      <c r="J1688" s="54">
        <v>16.77</v>
      </c>
    </row>
    <row r="1689" spans="1:10" ht="26.1" customHeight="1">
      <c r="A1689" s="78" t="s">
        <v>264</v>
      </c>
      <c r="B1689" s="57" t="s">
        <v>1618</v>
      </c>
      <c r="C1689" s="78" t="s">
        <v>23</v>
      </c>
      <c r="D1689" s="78" t="s">
        <v>1619</v>
      </c>
      <c r="E1689" s="201" t="s">
        <v>383</v>
      </c>
      <c r="F1689" s="201"/>
      <c r="G1689" s="56" t="s">
        <v>224</v>
      </c>
      <c r="H1689" s="59">
        <v>0.05</v>
      </c>
      <c r="I1689" s="58">
        <v>61.84</v>
      </c>
      <c r="J1689" s="58">
        <v>3.09</v>
      </c>
    </row>
    <row r="1690" spans="1:10" ht="24" customHeight="1">
      <c r="A1690" s="78" t="s">
        <v>264</v>
      </c>
      <c r="B1690" s="57" t="s">
        <v>270</v>
      </c>
      <c r="C1690" s="78" t="s">
        <v>23</v>
      </c>
      <c r="D1690" s="78" t="s">
        <v>271</v>
      </c>
      <c r="E1690" s="201" t="s">
        <v>269</v>
      </c>
      <c r="F1690" s="201"/>
      <c r="G1690" s="56" t="s">
        <v>224</v>
      </c>
      <c r="H1690" s="59">
        <v>0.5</v>
      </c>
      <c r="I1690" s="58">
        <v>15.79</v>
      </c>
      <c r="J1690" s="58">
        <v>7.89</v>
      </c>
    </row>
    <row r="1691" spans="1:10" ht="24" customHeight="1">
      <c r="A1691" s="78" t="s">
        <v>264</v>
      </c>
      <c r="B1691" s="57" t="s">
        <v>300</v>
      </c>
      <c r="C1691" s="78" t="s">
        <v>23</v>
      </c>
      <c r="D1691" s="78" t="s">
        <v>301</v>
      </c>
      <c r="E1691" s="201" t="s">
        <v>269</v>
      </c>
      <c r="F1691" s="201"/>
      <c r="G1691" s="56" t="s">
        <v>224</v>
      </c>
      <c r="H1691" s="59">
        <v>0.25</v>
      </c>
      <c r="I1691" s="58">
        <v>22.52</v>
      </c>
      <c r="J1691" s="58">
        <v>5.63</v>
      </c>
    </row>
    <row r="1692" spans="1:10" ht="26.1" customHeight="1">
      <c r="A1692" s="78" t="s">
        <v>264</v>
      </c>
      <c r="B1692" s="57" t="s">
        <v>234</v>
      </c>
      <c r="C1692" s="78" t="s">
        <v>23</v>
      </c>
      <c r="D1692" s="78" t="s">
        <v>1546</v>
      </c>
      <c r="E1692" s="201" t="s">
        <v>383</v>
      </c>
      <c r="F1692" s="201"/>
      <c r="G1692" s="56" t="s">
        <v>224</v>
      </c>
      <c r="H1692" s="59">
        <v>0.2</v>
      </c>
      <c r="I1692" s="58">
        <v>140.81</v>
      </c>
      <c r="J1692" s="58">
        <v>28.16</v>
      </c>
    </row>
    <row r="1693" spans="1:10">
      <c r="A1693" s="79"/>
      <c r="B1693" s="79"/>
      <c r="C1693" s="79"/>
      <c r="D1693" s="79"/>
      <c r="E1693" s="79"/>
      <c r="F1693" s="61"/>
      <c r="G1693" s="79"/>
      <c r="H1693" s="204"/>
      <c r="I1693" s="204"/>
      <c r="J1693" s="61"/>
    </row>
    <row r="1694" spans="1:10" ht="30" customHeight="1" thickBot="1">
      <c r="A1694" s="66"/>
      <c r="B1694" s="66"/>
      <c r="C1694" s="66"/>
      <c r="D1694" s="66"/>
      <c r="E1694" s="66"/>
      <c r="F1694" s="66"/>
      <c r="G1694" s="66"/>
      <c r="H1694" s="60"/>
      <c r="I1694" s="66"/>
      <c r="J1694" s="85"/>
    </row>
    <row r="1695" spans="1:10" ht="0.95" customHeight="1" thickTop="1">
      <c r="A1695" s="51"/>
      <c r="B1695" s="51"/>
      <c r="C1695" s="51"/>
      <c r="D1695" s="51"/>
      <c r="E1695" s="51"/>
      <c r="F1695" s="51"/>
      <c r="G1695" s="51"/>
      <c r="H1695" s="51"/>
      <c r="I1695" s="51"/>
      <c r="J1695" s="51">
        <v>0</v>
      </c>
    </row>
    <row r="1696" spans="1:10" ht="18" customHeight="1">
      <c r="A1696" s="76" t="s">
        <v>1034</v>
      </c>
      <c r="B1696" s="80" t="s">
        <v>6</v>
      </c>
      <c r="C1696" s="76" t="s">
        <v>7</v>
      </c>
      <c r="D1696" s="76" t="s">
        <v>8</v>
      </c>
      <c r="E1696" s="203" t="s">
        <v>262</v>
      </c>
      <c r="F1696" s="203"/>
      <c r="G1696" s="81" t="s">
        <v>9</v>
      </c>
      <c r="H1696" s="80" t="s">
        <v>10</v>
      </c>
      <c r="I1696" s="80" t="s">
        <v>11</v>
      </c>
      <c r="J1696" s="80" t="s">
        <v>13</v>
      </c>
    </row>
    <row r="1697" spans="1:10" ht="24" customHeight="1">
      <c r="A1697" s="77" t="s">
        <v>263</v>
      </c>
      <c r="B1697" s="48" t="s">
        <v>1035</v>
      </c>
      <c r="C1697" s="77" t="s">
        <v>23</v>
      </c>
      <c r="D1697" s="77" t="s">
        <v>1036</v>
      </c>
      <c r="E1697" s="200" t="s">
        <v>1684</v>
      </c>
      <c r="F1697" s="200"/>
      <c r="G1697" s="47" t="s">
        <v>40</v>
      </c>
      <c r="H1697" s="50">
        <v>1</v>
      </c>
      <c r="I1697" s="49">
        <v>4373.5400000000009</v>
      </c>
      <c r="J1697" s="49">
        <v>4373.54</v>
      </c>
    </row>
    <row r="1698" spans="1:10" ht="24" customHeight="1">
      <c r="A1698" s="82" t="s">
        <v>291</v>
      </c>
      <c r="B1698" s="53" t="s">
        <v>429</v>
      </c>
      <c r="C1698" s="82" t="s">
        <v>23</v>
      </c>
      <c r="D1698" s="82" t="s">
        <v>430</v>
      </c>
      <c r="E1698" s="206" t="s">
        <v>431</v>
      </c>
      <c r="F1698" s="206"/>
      <c r="G1698" s="52" t="s">
        <v>114</v>
      </c>
      <c r="H1698" s="55">
        <v>2.7E-2</v>
      </c>
      <c r="I1698" s="54">
        <v>583.75</v>
      </c>
      <c r="J1698" s="54">
        <v>15.76</v>
      </c>
    </row>
    <row r="1699" spans="1:10" ht="26.1" customHeight="1">
      <c r="A1699" s="82" t="s">
        <v>291</v>
      </c>
      <c r="B1699" s="53" t="s">
        <v>1661</v>
      </c>
      <c r="C1699" s="82" t="s">
        <v>23</v>
      </c>
      <c r="D1699" s="82" t="s">
        <v>1662</v>
      </c>
      <c r="E1699" s="206" t="s">
        <v>294</v>
      </c>
      <c r="F1699" s="206"/>
      <c r="G1699" s="52" t="s">
        <v>20</v>
      </c>
      <c r="H1699" s="55">
        <v>25.97</v>
      </c>
      <c r="I1699" s="54">
        <v>76.73</v>
      </c>
      <c r="J1699" s="54">
        <v>1992.67</v>
      </c>
    </row>
    <row r="1700" spans="1:10" ht="24" customHeight="1">
      <c r="A1700" s="82" t="s">
        <v>291</v>
      </c>
      <c r="B1700" s="53" t="s">
        <v>1616</v>
      </c>
      <c r="C1700" s="82" t="s">
        <v>23</v>
      </c>
      <c r="D1700" s="82" t="s">
        <v>1617</v>
      </c>
      <c r="E1700" s="206" t="s">
        <v>505</v>
      </c>
      <c r="F1700" s="206"/>
      <c r="G1700" s="52" t="s">
        <v>20</v>
      </c>
      <c r="H1700" s="55">
        <v>3.45</v>
      </c>
      <c r="I1700" s="54">
        <v>5.21</v>
      </c>
      <c r="J1700" s="54">
        <v>17.97</v>
      </c>
    </row>
    <row r="1701" spans="1:10" ht="26.1" customHeight="1">
      <c r="A1701" s="82" t="s">
        <v>291</v>
      </c>
      <c r="B1701" s="53" t="s">
        <v>206</v>
      </c>
      <c r="C1701" s="82" t="s">
        <v>23</v>
      </c>
      <c r="D1701" s="82" t="s">
        <v>490</v>
      </c>
      <c r="E1701" s="206" t="s">
        <v>491</v>
      </c>
      <c r="F1701" s="206"/>
      <c r="G1701" s="52" t="s">
        <v>114</v>
      </c>
      <c r="H1701" s="55">
        <v>3.01</v>
      </c>
      <c r="I1701" s="54">
        <v>671.33</v>
      </c>
      <c r="J1701" s="54">
        <v>2020.7</v>
      </c>
    </row>
    <row r="1702" spans="1:10" ht="26.1" customHeight="1">
      <c r="A1702" s="82" t="s">
        <v>291</v>
      </c>
      <c r="B1702" s="53" t="s">
        <v>1666</v>
      </c>
      <c r="C1702" s="82" t="s">
        <v>23</v>
      </c>
      <c r="D1702" s="82" t="s">
        <v>1667</v>
      </c>
      <c r="E1702" s="206" t="s">
        <v>534</v>
      </c>
      <c r="F1702" s="206"/>
      <c r="G1702" s="52" t="s">
        <v>203</v>
      </c>
      <c r="H1702" s="55">
        <v>22.9</v>
      </c>
      <c r="I1702" s="54">
        <v>12.3</v>
      </c>
      <c r="J1702" s="54">
        <v>281.67</v>
      </c>
    </row>
    <row r="1703" spans="1:10" ht="26.1" customHeight="1">
      <c r="A1703" s="78" t="s">
        <v>264</v>
      </c>
      <c r="B1703" s="57" t="s">
        <v>234</v>
      </c>
      <c r="C1703" s="78" t="s">
        <v>23</v>
      </c>
      <c r="D1703" s="78" t="s">
        <v>1546</v>
      </c>
      <c r="E1703" s="201" t="s">
        <v>383</v>
      </c>
      <c r="F1703" s="201"/>
      <c r="G1703" s="56" t="s">
        <v>224</v>
      </c>
      <c r="H1703" s="59">
        <v>0.2</v>
      </c>
      <c r="I1703" s="58">
        <v>140.81</v>
      </c>
      <c r="J1703" s="58">
        <v>28.16</v>
      </c>
    </row>
    <row r="1704" spans="1:10" ht="26.1" customHeight="1">
      <c r="A1704" s="78" t="s">
        <v>264</v>
      </c>
      <c r="B1704" s="57" t="s">
        <v>1618</v>
      </c>
      <c r="C1704" s="78" t="s">
        <v>23</v>
      </c>
      <c r="D1704" s="78" t="s">
        <v>1619</v>
      </c>
      <c r="E1704" s="201" t="s">
        <v>383</v>
      </c>
      <c r="F1704" s="201"/>
      <c r="G1704" s="56" t="s">
        <v>224</v>
      </c>
      <c r="H1704" s="59">
        <v>0.05</v>
      </c>
      <c r="I1704" s="58">
        <v>61.84</v>
      </c>
      <c r="J1704" s="58">
        <v>3.09</v>
      </c>
    </row>
    <row r="1705" spans="1:10" ht="24" customHeight="1">
      <c r="A1705" s="78" t="s">
        <v>264</v>
      </c>
      <c r="B1705" s="57" t="s">
        <v>300</v>
      </c>
      <c r="C1705" s="78" t="s">
        <v>23</v>
      </c>
      <c r="D1705" s="78" t="s">
        <v>301</v>
      </c>
      <c r="E1705" s="201" t="s">
        <v>269</v>
      </c>
      <c r="F1705" s="201"/>
      <c r="G1705" s="56" t="s">
        <v>224</v>
      </c>
      <c r="H1705" s="59">
        <v>0.25</v>
      </c>
      <c r="I1705" s="58">
        <v>22.52</v>
      </c>
      <c r="J1705" s="58">
        <v>5.63</v>
      </c>
    </row>
    <row r="1706" spans="1:10" ht="24" customHeight="1">
      <c r="A1706" s="78" t="s">
        <v>264</v>
      </c>
      <c r="B1706" s="57" t="s">
        <v>270</v>
      </c>
      <c r="C1706" s="78" t="s">
        <v>23</v>
      </c>
      <c r="D1706" s="78" t="s">
        <v>271</v>
      </c>
      <c r="E1706" s="201" t="s">
        <v>269</v>
      </c>
      <c r="F1706" s="201"/>
      <c r="G1706" s="56" t="s">
        <v>224</v>
      </c>
      <c r="H1706" s="59">
        <v>0.5</v>
      </c>
      <c r="I1706" s="58">
        <v>15.79</v>
      </c>
      <c r="J1706" s="58">
        <v>7.89</v>
      </c>
    </row>
    <row r="1707" spans="1:10">
      <c r="A1707" s="79"/>
      <c r="B1707" s="79"/>
      <c r="C1707" s="79"/>
      <c r="D1707" s="79"/>
      <c r="E1707" s="79"/>
      <c r="F1707" s="61"/>
      <c r="G1707" s="79"/>
      <c r="H1707" s="204"/>
      <c r="I1707" s="204"/>
      <c r="J1707" s="61"/>
    </row>
    <row r="1708" spans="1:10" ht="30" customHeight="1" thickBot="1">
      <c r="A1708" s="66"/>
      <c r="B1708" s="66"/>
      <c r="C1708" s="66"/>
      <c r="D1708" s="66"/>
      <c r="E1708" s="66"/>
      <c r="F1708" s="66"/>
      <c r="G1708" s="66"/>
      <c r="H1708" s="60"/>
      <c r="I1708" s="66"/>
      <c r="J1708" s="85"/>
    </row>
    <row r="1709" spans="1:10" ht="0.95" customHeight="1" thickTop="1">
      <c r="A1709" s="51"/>
      <c r="B1709" s="51"/>
      <c r="C1709" s="51"/>
      <c r="D1709" s="51"/>
      <c r="E1709" s="51"/>
      <c r="F1709" s="51"/>
      <c r="G1709" s="51"/>
      <c r="H1709" s="51"/>
      <c r="I1709" s="51"/>
      <c r="J1709" s="51">
        <v>0</v>
      </c>
    </row>
    <row r="1710" spans="1:10" ht="18" customHeight="1">
      <c r="A1710" s="76" t="s">
        <v>1037</v>
      </c>
      <c r="B1710" s="80" t="s">
        <v>6</v>
      </c>
      <c r="C1710" s="76" t="s">
        <v>7</v>
      </c>
      <c r="D1710" s="76" t="s">
        <v>8</v>
      </c>
      <c r="E1710" s="203" t="s">
        <v>262</v>
      </c>
      <c r="F1710" s="203"/>
      <c r="G1710" s="81" t="s">
        <v>9</v>
      </c>
      <c r="H1710" s="80" t="s">
        <v>10</v>
      </c>
      <c r="I1710" s="80" t="s">
        <v>11</v>
      </c>
      <c r="J1710" s="80" t="s">
        <v>13</v>
      </c>
    </row>
    <row r="1711" spans="1:10" ht="24" customHeight="1">
      <c r="A1711" s="77" t="s">
        <v>263</v>
      </c>
      <c r="B1711" s="48" t="s">
        <v>1038</v>
      </c>
      <c r="C1711" s="77" t="s">
        <v>23</v>
      </c>
      <c r="D1711" s="77" t="s">
        <v>1039</v>
      </c>
      <c r="E1711" s="200" t="s">
        <v>1684</v>
      </c>
      <c r="F1711" s="200"/>
      <c r="G1711" s="47" t="s">
        <v>40</v>
      </c>
      <c r="H1711" s="50">
        <v>1</v>
      </c>
      <c r="I1711" s="49">
        <v>5067.9799999999996</v>
      </c>
      <c r="J1711" s="49">
        <v>5067.9799999999996</v>
      </c>
    </row>
    <row r="1712" spans="1:10" ht="26.1" customHeight="1">
      <c r="A1712" s="82" t="s">
        <v>291</v>
      </c>
      <c r="B1712" s="53" t="s">
        <v>206</v>
      </c>
      <c r="C1712" s="82" t="s">
        <v>23</v>
      </c>
      <c r="D1712" s="82" t="s">
        <v>490</v>
      </c>
      <c r="E1712" s="206" t="s">
        <v>491</v>
      </c>
      <c r="F1712" s="206"/>
      <c r="G1712" s="52" t="s">
        <v>114</v>
      </c>
      <c r="H1712" s="55">
        <v>3.47</v>
      </c>
      <c r="I1712" s="54">
        <v>671.33</v>
      </c>
      <c r="J1712" s="54">
        <v>2329.5100000000002</v>
      </c>
    </row>
    <row r="1713" spans="1:10" ht="26.1" customHeight="1">
      <c r="A1713" s="82" t="s">
        <v>291</v>
      </c>
      <c r="B1713" s="53" t="s">
        <v>1661</v>
      </c>
      <c r="C1713" s="82" t="s">
        <v>23</v>
      </c>
      <c r="D1713" s="82" t="s">
        <v>1662</v>
      </c>
      <c r="E1713" s="206" t="s">
        <v>294</v>
      </c>
      <c r="F1713" s="206"/>
      <c r="G1713" s="52" t="s">
        <v>20</v>
      </c>
      <c r="H1713" s="55">
        <v>30.38</v>
      </c>
      <c r="I1713" s="54">
        <v>76.73</v>
      </c>
      <c r="J1713" s="54">
        <v>2331.0500000000002</v>
      </c>
    </row>
    <row r="1714" spans="1:10" ht="26.1" customHeight="1">
      <c r="A1714" s="82" t="s">
        <v>291</v>
      </c>
      <c r="B1714" s="53" t="s">
        <v>1666</v>
      </c>
      <c r="C1714" s="82" t="s">
        <v>23</v>
      </c>
      <c r="D1714" s="82" t="s">
        <v>1667</v>
      </c>
      <c r="E1714" s="206" t="s">
        <v>534</v>
      </c>
      <c r="F1714" s="206"/>
      <c r="G1714" s="52" t="s">
        <v>203</v>
      </c>
      <c r="H1714" s="55">
        <v>25.7</v>
      </c>
      <c r="I1714" s="54">
        <v>12.3</v>
      </c>
      <c r="J1714" s="54">
        <v>316.11</v>
      </c>
    </row>
    <row r="1715" spans="1:10" ht="24" customHeight="1">
      <c r="A1715" s="82" t="s">
        <v>291</v>
      </c>
      <c r="B1715" s="53" t="s">
        <v>429</v>
      </c>
      <c r="C1715" s="82" t="s">
        <v>23</v>
      </c>
      <c r="D1715" s="82" t="s">
        <v>430</v>
      </c>
      <c r="E1715" s="206" t="s">
        <v>431</v>
      </c>
      <c r="F1715" s="206"/>
      <c r="G1715" s="52" t="s">
        <v>114</v>
      </c>
      <c r="H1715" s="55">
        <v>2.86E-2</v>
      </c>
      <c r="I1715" s="54">
        <v>583.75</v>
      </c>
      <c r="J1715" s="54">
        <v>16.690000000000001</v>
      </c>
    </row>
    <row r="1716" spans="1:10" ht="24" customHeight="1">
      <c r="A1716" s="82" t="s">
        <v>291</v>
      </c>
      <c r="B1716" s="53" t="s">
        <v>1616</v>
      </c>
      <c r="C1716" s="82" t="s">
        <v>23</v>
      </c>
      <c r="D1716" s="82" t="s">
        <v>1617</v>
      </c>
      <c r="E1716" s="206" t="s">
        <v>505</v>
      </c>
      <c r="F1716" s="206"/>
      <c r="G1716" s="52" t="s">
        <v>20</v>
      </c>
      <c r="H1716" s="55">
        <v>3.91</v>
      </c>
      <c r="I1716" s="54">
        <v>5.21</v>
      </c>
      <c r="J1716" s="54">
        <v>20.37</v>
      </c>
    </row>
    <row r="1717" spans="1:10" ht="26.1" customHeight="1">
      <c r="A1717" s="78" t="s">
        <v>264</v>
      </c>
      <c r="B1717" s="57" t="s">
        <v>234</v>
      </c>
      <c r="C1717" s="78" t="s">
        <v>23</v>
      </c>
      <c r="D1717" s="78" t="s">
        <v>1546</v>
      </c>
      <c r="E1717" s="201" t="s">
        <v>383</v>
      </c>
      <c r="F1717" s="201"/>
      <c r="G1717" s="56" t="s">
        <v>224</v>
      </c>
      <c r="H1717" s="59">
        <v>0.24242</v>
      </c>
      <c r="I1717" s="58">
        <v>140.81</v>
      </c>
      <c r="J1717" s="58">
        <v>34.130000000000003</v>
      </c>
    </row>
    <row r="1718" spans="1:10" ht="26.1" customHeight="1">
      <c r="A1718" s="78" t="s">
        <v>264</v>
      </c>
      <c r="B1718" s="57" t="s">
        <v>1618</v>
      </c>
      <c r="C1718" s="78" t="s">
        <v>23</v>
      </c>
      <c r="D1718" s="78" t="s">
        <v>1619</v>
      </c>
      <c r="E1718" s="201" t="s">
        <v>383</v>
      </c>
      <c r="F1718" s="201"/>
      <c r="G1718" s="56" t="s">
        <v>224</v>
      </c>
      <c r="H1718" s="59">
        <v>6.0600000000000001E-2</v>
      </c>
      <c r="I1718" s="58">
        <v>61.84</v>
      </c>
      <c r="J1718" s="58">
        <v>3.74</v>
      </c>
    </row>
    <row r="1719" spans="1:10" ht="24" customHeight="1">
      <c r="A1719" s="78" t="s">
        <v>264</v>
      </c>
      <c r="B1719" s="57" t="s">
        <v>300</v>
      </c>
      <c r="C1719" s="78" t="s">
        <v>23</v>
      </c>
      <c r="D1719" s="78" t="s">
        <v>301</v>
      </c>
      <c r="E1719" s="201" t="s">
        <v>269</v>
      </c>
      <c r="F1719" s="201"/>
      <c r="G1719" s="56" t="s">
        <v>224</v>
      </c>
      <c r="H1719" s="59">
        <v>0.30303000000000002</v>
      </c>
      <c r="I1719" s="58">
        <v>22.52</v>
      </c>
      <c r="J1719" s="58">
        <v>6.82</v>
      </c>
    </row>
    <row r="1720" spans="1:10" ht="24" customHeight="1">
      <c r="A1720" s="78" t="s">
        <v>264</v>
      </c>
      <c r="B1720" s="57" t="s">
        <v>270</v>
      </c>
      <c r="C1720" s="78" t="s">
        <v>23</v>
      </c>
      <c r="D1720" s="78" t="s">
        <v>271</v>
      </c>
      <c r="E1720" s="201" t="s">
        <v>269</v>
      </c>
      <c r="F1720" s="201"/>
      <c r="G1720" s="56" t="s">
        <v>224</v>
      </c>
      <c r="H1720" s="59">
        <v>0.60606000000000004</v>
      </c>
      <c r="I1720" s="58">
        <v>15.79</v>
      </c>
      <c r="J1720" s="58">
        <v>9.56</v>
      </c>
    </row>
    <row r="1721" spans="1:10">
      <c r="A1721" s="79"/>
      <c r="B1721" s="79"/>
      <c r="C1721" s="79"/>
      <c r="D1721" s="79"/>
      <c r="E1721" s="79"/>
      <c r="F1721" s="61"/>
      <c r="G1721" s="79"/>
      <c r="H1721" s="204"/>
      <c r="I1721" s="204"/>
      <c r="J1721" s="61"/>
    </row>
    <row r="1722" spans="1:10" ht="30" customHeight="1" thickBot="1">
      <c r="A1722" s="66"/>
      <c r="B1722" s="66"/>
      <c r="C1722" s="66"/>
      <c r="D1722" s="66"/>
      <c r="E1722" s="66"/>
      <c r="F1722" s="66"/>
      <c r="G1722" s="66"/>
      <c r="H1722" s="60"/>
      <c r="I1722" s="66"/>
      <c r="J1722" s="85"/>
    </row>
    <row r="1723" spans="1:10" ht="0.95" customHeight="1" thickTop="1">
      <c r="A1723" s="51"/>
      <c r="B1723" s="51"/>
      <c r="C1723" s="51"/>
      <c r="D1723" s="51"/>
      <c r="E1723" s="51"/>
      <c r="F1723" s="51"/>
      <c r="G1723" s="51"/>
      <c r="H1723" s="51"/>
      <c r="I1723" s="51"/>
      <c r="J1723" s="51">
        <v>0</v>
      </c>
    </row>
    <row r="1724" spans="1:10" ht="18" customHeight="1">
      <c r="A1724" s="76" t="s">
        <v>1040</v>
      </c>
      <c r="B1724" s="80" t="s">
        <v>6</v>
      </c>
      <c r="C1724" s="76" t="s">
        <v>7</v>
      </c>
      <c r="D1724" s="76" t="s">
        <v>8</v>
      </c>
      <c r="E1724" s="203" t="s">
        <v>262</v>
      </c>
      <c r="F1724" s="203"/>
      <c r="G1724" s="81" t="s">
        <v>9</v>
      </c>
      <c r="H1724" s="80" t="s">
        <v>10</v>
      </c>
      <c r="I1724" s="80" t="s">
        <v>11</v>
      </c>
      <c r="J1724" s="80" t="s">
        <v>13</v>
      </c>
    </row>
    <row r="1725" spans="1:10" ht="24" customHeight="1">
      <c r="A1725" s="77" t="s">
        <v>263</v>
      </c>
      <c r="B1725" s="48" t="s">
        <v>1041</v>
      </c>
      <c r="C1725" s="77" t="s">
        <v>23</v>
      </c>
      <c r="D1725" s="77" t="s">
        <v>1042</v>
      </c>
      <c r="E1725" s="200" t="s">
        <v>1684</v>
      </c>
      <c r="F1725" s="200"/>
      <c r="G1725" s="47" t="s">
        <v>40</v>
      </c>
      <c r="H1725" s="50">
        <v>1</v>
      </c>
      <c r="I1725" s="49">
        <v>6204.630000000001</v>
      </c>
      <c r="J1725" s="49">
        <v>6204.63</v>
      </c>
    </row>
    <row r="1726" spans="1:10" ht="26.1" customHeight="1">
      <c r="A1726" s="82" t="s">
        <v>291</v>
      </c>
      <c r="B1726" s="53" t="s">
        <v>206</v>
      </c>
      <c r="C1726" s="82" t="s">
        <v>23</v>
      </c>
      <c r="D1726" s="82" t="s">
        <v>490</v>
      </c>
      <c r="E1726" s="206" t="s">
        <v>491</v>
      </c>
      <c r="F1726" s="206"/>
      <c r="G1726" s="52" t="s">
        <v>114</v>
      </c>
      <c r="H1726" s="55">
        <v>4.22</v>
      </c>
      <c r="I1726" s="54">
        <v>671.33</v>
      </c>
      <c r="J1726" s="54">
        <v>2833.01</v>
      </c>
    </row>
    <row r="1727" spans="1:10" ht="26.1" customHeight="1">
      <c r="A1727" s="82" t="s">
        <v>291</v>
      </c>
      <c r="B1727" s="53" t="s">
        <v>1661</v>
      </c>
      <c r="C1727" s="82" t="s">
        <v>23</v>
      </c>
      <c r="D1727" s="82" t="s">
        <v>1662</v>
      </c>
      <c r="E1727" s="206" t="s">
        <v>294</v>
      </c>
      <c r="F1727" s="206"/>
      <c r="G1727" s="52" t="s">
        <v>20</v>
      </c>
      <c r="H1727" s="55">
        <v>37.549999999999997</v>
      </c>
      <c r="I1727" s="54">
        <v>76.73</v>
      </c>
      <c r="J1727" s="54">
        <v>2881.21</v>
      </c>
    </row>
    <row r="1728" spans="1:10" ht="26.1" customHeight="1">
      <c r="A1728" s="82" t="s">
        <v>291</v>
      </c>
      <c r="B1728" s="53" t="s">
        <v>1666</v>
      </c>
      <c r="C1728" s="82" t="s">
        <v>23</v>
      </c>
      <c r="D1728" s="82" t="s">
        <v>1667</v>
      </c>
      <c r="E1728" s="206" t="s">
        <v>534</v>
      </c>
      <c r="F1728" s="206"/>
      <c r="G1728" s="52" t="s">
        <v>203</v>
      </c>
      <c r="H1728" s="55">
        <v>31.6</v>
      </c>
      <c r="I1728" s="54">
        <v>12.3</v>
      </c>
      <c r="J1728" s="54">
        <v>388.68</v>
      </c>
    </row>
    <row r="1729" spans="1:10" ht="24" customHeight="1">
      <c r="A1729" s="82" t="s">
        <v>291</v>
      </c>
      <c r="B1729" s="53" t="s">
        <v>429</v>
      </c>
      <c r="C1729" s="82" t="s">
        <v>23</v>
      </c>
      <c r="D1729" s="82" t="s">
        <v>430</v>
      </c>
      <c r="E1729" s="206" t="s">
        <v>431</v>
      </c>
      <c r="F1729" s="206"/>
      <c r="G1729" s="52" t="s">
        <v>114</v>
      </c>
      <c r="H1729" s="55">
        <v>3.1E-2</v>
      </c>
      <c r="I1729" s="54">
        <v>583.75</v>
      </c>
      <c r="J1729" s="54">
        <v>18.09</v>
      </c>
    </row>
    <row r="1730" spans="1:10" ht="24" customHeight="1">
      <c r="A1730" s="82" t="s">
        <v>291</v>
      </c>
      <c r="B1730" s="53" t="s">
        <v>1616</v>
      </c>
      <c r="C1730" s="82" t="s">
        <v>23</v>
      </c>
      <c r="D1730" s="82" t="s">
        <v>1617</v>
      </c>
      <c r="E1730" s="206" t="s">
        <v>505</v>
      </c>
      <c r="F1730" s="206"/>
      <c r="G1730" s="52" t="s">
        <v>20</v>
      </c>
      <c r="H1730" s="55">
        <v>4.5999999999999996</v>
      </c>
      <c r="I1730" s="54">
        <v>5.21</v>
      </c>
      <c r="J1730" s="54">
        <v>23.96</v>
      </c>
    </row>
    <row r="1731" spans="1:10" ht="26.1" customHeight="1">
      <c r="A1731" s="78" t="s">
        <v>264</v>
      </c>
      <c r="B1731" s="57" t="s">
        <v>1618</v>
      </c>
      <c r="C1731" s="78" t="s">
        <v>23</v>
      </c>
      <c r="D1731" s="78" t="s">
        <v>1619</v>
      </c>
      <c r="E1731" s="201" t="s">
        <v>383</v>
      </c>
      <c r="F1731" s="201"/>
      <c r="G1731" s="56" t="s">
        <v>224</v>
      </c>
      <c r="H1731" s="59">
        <v>6.6659999999999997E-2</v>
      </c>
      <c r="I1731" s="58">
        <v>61.84</v>
      </c>
      <c r="J1731" s="58">
        <v>4.12</v>
      </c>
    </row>
    <row r="1732" spans="1:10" ht="24" customHeight="1">
      <c r="A1732" s="78" t="s">
        <v>264</v>
      </c>
      <c r="B1732" s="57" t="s">
        <v>270</v>
      </c>
      <c r="C1732" s="78" t="s">
        <v>23</v>
      </c>
      <c r="D1732" s="78" t="s">
        <v>271</v>
      </c>
      <c r="E1732" s="201" t="s">
        <v>269</v>
      </c>
      <c r="F1732" s="201"/>
      <c r="G1732" s="56" t="s">
        <v>224</v>
      </c>
      <c r="H1732" s="59">
        <v>0.66666000000000003</v>
      </c>
      <c r="I1732" s="58">
        <v>15.79</v>
      </c>
      <c r="J1732" s="58">
        <v>10.52</v>
      </c>
    </row>
    <row r="1733" spans="1:10" ht="24" customHeight="1">
      <c r="A1733" s="78" t="s">
        <v>264</v>
      </c>
      <c r="B1733" s="57" t="s">
        <v>300</v>
      </c>
      <c r="C1733" s="78" t="s">
        <v>23</v>
      </c>
      <c r="D1733" s="78" t="s">
        <v>301</v>
      </c>
      <c r="E1733" s="201" t="s">
        <v>269</v>
      </c>
      <c r="F1733" s="201"/>
      <c r="G1733" s="56" t="s">
        <v>224</v>
      </c>
      <c r="H1733" s="59">
        <v>0.33333000000000002</v>
      </c>
      <c r="I1733" s="58">
        <v>22.52</v>
      </c>
      <c r="J1733" s="58">
        <v>7.5</v>
      </c>
    </row>
    <row r="1734" spans="1:10" ht="26.1" customHeight="1">
      <c r="A1734" s="78" t="s">
        <v>264</v>
      </c>
      <c r="B1734" s="57" t="s">
        <v>234</v>
      </c>
      <c r="C1734" s="78" t="s">
        <v>23</v>
      </c>
      <c r="D1734" s="78" t="s">
        <v>1546</v>
      </c>
      <c r="E1734" s="201" t="s">
        <v>383</v>
      </c>
      <c r="F1734" s="201"/>
      <c r="G1734" s="56" t="s">
        <v>224</v>
      </c>
      <c r="H1734" s="59">
        <v>0.26666000000000001</v>
      </c>
      <c r="I1734" s="58">
        <v>140.81</v>
      </c>
      <c r="J1734" s="58">
        <v>37.54</v>
      </c>
    </row>
    <row r="1735" spans="1:10">
      <c r="A1735" s="79"/>
      <c r="B1735" s="79"/>
      <c r="C1735" s="79"/>
      <c r="D1735" s="79"/>
      <c r="E1735" s="79"/>
      <c r="F1735" s="61"/>
      <c r="G1735" s="79"/>
      <c r="H1735" s="204"/>
      <c r="I1735" s="204"/>
      <c r="J1735" s="61"/>
    </row>
    <row r="1736" spans="1:10" ht="30" customHeight="1" thickBot="1">
      <c r="A1736" s="66"/>
      <c r="B1736" s="66"/>
      <c r="C1736" s="66"/>
      <c r="D1736" s="66"/>
      <c r="E1736" s="66"/>
      <c r="F1736" s="66"/>
      <c r="G1736" s="66"/>
      <c r="H1736" s="60"/>
      <c r="I1736" s="66"/>
      <c r="J1736" s="85"/>
    </row>
    <row r="1737" spans="1:10" ht="0.95" customHeight="1" thickTop="1">
      <c r="A1737" s="51"/>
      <c r="B1737" s="51"/>
      <c r="C1737" s="51"/>
      <c r="D1737" s="51"/>
      <c r="E1737" s="51"/>
      <c r="F1737" s="51"/>
      <c r="G1737" s="51"/>
      <c r="H1737" s="51"/>
      <c r="I1737" s="51"/>
      <c r="J1737" s="51">
        <v>0</v>
      </c>
    </row>
    <row r="1738" spans="1:10" ht="18" customHeight="1">
      <c r="A1738" s="76" t="s">
        <v>1043</v>
      </c>
      <c r="B1738" s="80" t="s">
        <v>6</v>
      </c>
      <c r="C1738" s="76" t="s">
        <v>7</v>
      </c>
      <c r="D1738" s="76" t="s">
        <v>8</v>
      </c>
      <c r="E1738" s="203" t="s">
        <v>262</v>
      </c>
      <c r="F1738" s="203"/>
      <c r="G1738" s="81" t="s">
        <v>9</v>
      </c>
      <c r="H1738" s="80" t="s">
        <v>10</v>
      </c>
      <c r="I1738" s="80" t="s">
        <v>11</v>
      </c>
      <c r="J1738" s="80" t="s">
        <v>13</v>
      </c>
    </row>
    <row r="1739" spans="1:10" ht="26.1" customHeight="1">
      <c r="A1739" s="77" t="s">
        <v>263</v>
      </c>
      <c r="B1739" s="48" t="s">
        <v>1044</v>
      </c>
      <c r="C1739" s="77" t="s">
        <v>23</v>
      </c>
      <c r="D1739" s="77" t="s">
        <v>1045</v>
      </c>
      <c r="E1739" s="200" t="s">
        <v>1685</v>
      </c>
      <c r="F1739" s="200"/>
      <c r="G1739" s="47" t="s">
        <v>27</v>
      </c>
      <c r="H1739" s="50">
        <v>1</v>
      </c>
      <c r="I1739" s="49">
        <v>747.8900000000001</v>
      </c>
      <c r="J1739" s="49">
        <v>747.89</v>
      </c>
    </row>
    <row r="1740" spans="1:10" ht="24" customHeight="1">
      <c r="A1740" s="82" t="s">
        <v>291</v>
      </c>
      <c r="B1740" s="53" t="s">
        <v>429</v>
      </c>
      <c r="C1740" s="82" t="s">
        <v>23</v>
      </c>
      <c r="D1740" s="82" t="s">
        <v>430</v>
      </c>
      <c r="E1740" s="206" t="s">
        <v>431</v>
      </c>
      <c r="F1740" s="206"/>
      <c r="G1740" s="52" t="s">
        <v>114</v>
      </c>
      <c r="H1740" s="55">
        <v>0.05</v>
      </c>
      <c r="I1740" s="54">
        <v>583.75</v>
      </c>
      <c r="J1740" s="54">
        <v>29.18</v>
      </c>
    </row>
    <row r="1741" spans="1:10" ht="24" customHeight="1">
      <c r="A1741" s="82" t="s">
        <v>291</v>
      </c>
      <c r="B1741" s="53" t="s">
        <v>1686</v>
      </c>
      <c r="C1741" s="82" t="s">
        <v>23</v>
      </c>
      <c r="D1741" s="82" t="s">
        <v>1687</v>
      </c>
      <c r="E1741" s="206" t="s">
        <v>534</v>
      </c>
      <c r="F1741" s="206"/>
      <c r="G1741" s="52" t="s">
        <v>203</v>
      </c>
      <c r="H1741" s="55">
        <v>5.28</v>
      </c>
      <c r="I1741" s="54">
        <v>14.23</v>
      </c>
      <c r="J1741" s="54">
        <v>75.13</v>
      </c>
    </row>
    <row r="1742" spans="1:10" ht="26.1" customHeight="1">
      <c r="A1742" s="82" t="s">
        <v>291</v>
      </c>
      <c r="B1742" s="53" t="s">
        <v>500</v>
      </c>
      <c r="C1742" s="82" t="s">
        <v>23</v>
      </c>
      <c r="D1742" s="82" t="s">
        <v>501</v>
      </c>
      <c r="E1742" s="206" t="s">
        <v>502</v>
      </c>
      <c r="F1742" s="206"/>
      <c r="G1742" s="52" t="s">
        <v>20</v>
      </c>
      <c r="H1742" s="55">
        <v>3.27</v>
      </c>
      <c r="I1742" s="54">
        <v>182.67</v>
      </c>
      <c r="J1742" s="54">
        <v>597.33000000000004</v>
      </c>
    </row>
    <row r="1743" spans="1:10" ht="24" customHeight="1">
      <c r="A1743" s="78" t="s">
        <v>264</v>
      </c>
      <c r="B1743" s="57" t="s">
        <v>270</v>
      </c>
      <c r="C1743" s="78" t="s">
        <v>23</v>
      </c>
      <c r="D1743" s="78" t="s">
        <v>271</v>
      </c>
      <c r="E1743" s="201" t="s">
        <v>269</v>
      </c>
      <c r="F1743" s="201"/>
      <c r="G1743" s="56" t="s">
        <v>224</v>
      </c>
      <c r="H1743" s="59">
        <v>1.2184927169094286</v>
      </c>
      <c r="I1743" s="58">
        <v>15.79</v>
      </c>
      <c r="J1743" s="58">
        <v>19.23</v>
      </c>
    </row>
    <row r="1744" spans="1:10" ht="24" customHeight="1">
      <c r="A1744" s="78" t="s">
        <v>264</v>
      </c>
      <c r="B1744" s="57" t="s">
        <v>300</v>
      </c>
      <c r="C1744" s="78" t="s">
        <v>23</v>
      </c>
      <c r="D1744" s="78" t="s">
        <v>301</v>
      </c>
      <c r="E1744" s="201" t="s">
        <v>269</v>
      </c>
      <c r="F1744" s="201"/>
      <c r="G1744" s="56" t="s">
        <v>224</v>
      </c>
      <c r="H1744" s="59">
        <v>1.2</v>
      </c>
      <c r="I1744" s="58">
        <v>22.52</v>
      </c>
      <c r="J1744" s="58">
        <v>27.02</v>
      </c>
    </row>
    <row r="1745" spans="1:10">
      <c r="A1745" s="79"/>
      <c r="B1745" s="79"/>
      <c r="C1745" s="79"/>
      <c r="D1745" s="79"/>
      <c r="E1745" s="79"/>
      <c r="F1745" s="61"/>
      <c r="G1745" s="79"/>
      <c r="H1745" s="204"/>
      <c r="I1745" s="204"/>
      <c r="J1745" s="61"/>
    </row>
    <row r="1746" spans="1:10" ht="30" customHeight="1" thickBot="1">
      <c r="A1746" s="66"/>
      <c r="B1746" s="66"/>
      <c r="C1746" s="66"/>
      <c r="D1746" s="66"/>
      <c r="E1746" s="66"/>
      <c r="F1746" s="66"/>
      <c r="G1746" s="66"/>
      <c r="H1746" s="60"/>
      <c r="I1746" s="66"/>
      <c r="J1746" s="85"/>
    </row>
    <row r="1747" spans="1:10" ht="0.95" customHeight="1" thickTop="1">
      <c r="A1747" s="51"/>
      <c r="B1747" s="51"/>
      <c r="C1747" s="51"/>
      <c r="D1747" s="51"/>
      <c r="E1747" s="51"/>
      <c r="F1747" s="51"/>
      <c r="G1747" s="51"/>
      <c r="H1747" s="51"/>
      <c r="I1747" s="51"/>
      <c r="J1747" s="51">
        <v>0</v>
      </c>
    </row>
    <row r="1748" spans="1:10" ht="18" customHeight="1">
      <c r="A1748" s="76" t="s">
        <v>1046</v>
      </c>
      <c r="B1748" s="80" t="s">
        <v>6</v>
      </c>
      <c r="C1748" s="76" t="s">
        <v>7</v>
      </c>
      <c r="D1748" s="76" t="s">
        <v>8</v>
      </c>
      <c r="E1748" s="203" t="s">
        <v>262</v>
      </c>
      <c r="F1748" s="203"/>
      <c r="G1748" s="81" t="s">
        <v>9</v>
      </c>
      <c r="H1748" s="80" t="s">
        <v>10</v>
      </c>
      <c r="I1748" s="80" t="s">
        <v>11</v>
      </c>
      <c r="J1748" s="80" t="s">
        <v>13</v>
      </c>
    </row>
    <row r="1749" spans="1:10" ht="26.1" customHeight="1">
      <c r="A1749" s="77" t="s">
        <v>263</v>
      </c>
      <c r="B1749" s="48" t="s">
        <v>1047</v>
      </c>
      <c r="C1749" s="77" t="s">
        <v>23</v>
      </c>
      <c r="D1749" s="77" t="s">
        <v>1048</v>
      </c>
      <c r="E1749" s="200" t="s">
        <v>1685</v>
      </c>
      <c r="F1749" s="200"/>
      <c r="G1749" s="47" t="s">
        <v>27</v>
      </c>
      <c r="H1749" s="50">
        <v>1</v>
      </c>
      <c r="I1749" s="49">
        <v>514.04999999999995</v>
      </c>
      <c r="J1749" s="49">
        <v>514.04999999999995</v>
      </c>
    </row>
    <row r="1750" spans="1:10" ht="24" customHeight="1">
      <c r="A1750" s="82" t="s">
        <v>291</v>
      </c>
      <c r="B1750" s="53" t="s">
        <v>429</v>
      </c>
      <c r="C1750" s="82" t="s">
        <v>23</v>
      </c>
      <c r="D1750" s="82" t="s">
        <v>430</v>
      </c>
      <c r="E1750" s="206" t="s">
        <v>431</v>
      </c>
      <c r="F1750" s="206"/>
      <c r="G1750" s="52" t="s">
        <v>114</v>
      </c>
      <c r="H1750" s="55">
        <v>3.5000000000000003E-2</v>
      </c>
      <c r="I1750" s="54">
        <v>583.75</v>
      </c>
      <c r="J1750" s="54">
        <v>20.43</v>
      </c>
    </row>
    <row r="1751" spans="1:10" ht="24" customHeight="1">
      <c r="A1751" s="82" t="s">
        <v>291</v>
      </c>
      <c r="B1751" s="53" t="s">
        <v>1686</v>
      </c>
      <c r="C1751" s="82" t="s">
        <v>23</v>
      </c>
      <c r="D1751" s="82" t="s">
        <v>1687</v>
      </c>
      <c r="E1751" s="206" t="s">
        <v>534</v>
      </c>
      <c r="F1751" s="206"/>
      <c r="G1751" s="52" t="s">
        <v>203</v>
      </c>
      <c r="H1751" s="55">
        <v>5.28</v>
      </c>
      <c r="I1751" s="54">
        <v>14.23</v>
      </c>
      <c r="J1751" s="54">
        <v>75.13</v>
      </c>
    </row>
    <row r="1752" spans="1:10" ht="26.1" customHeight="1">
      <c r="A1752" s="78" t="s">
        <v>264</v>
      </c>
      <c r="B1752" s="57" t="s">
        <v>234</v>
      </c>
      <c r="C1752" s="78" t="s">
        <v>23</v>
      </c>
      <c r="D1752" s="78" t="s">
        <v>1546</v>
      </c>
      <c r="E1752" s="201" t="s">
        <v>383</v>
      </c>
      <c r="F1752" s="201"/>
      <c r="G1752" s="56" t="s">
        <v>224</v>
      </c>
      <c r="H1752" s="59">
        <v>0.2</v>
      </c>
      <c r="I1752" s="58">
        <v>140.81</v>
      </c>
      <c r="J1752" s="58">
        <v>28.16</v>
      </c>
    </row>
    <row r="1753" spans="1:10" ht="26.1" customHeight="1">
      <c r="A1753" s="78" t="s">
        <v>264</v>
      </c>
      <c r="B1753" s="57" t="s">
        <v>1618</v>
      </c>
      <c r="C1753" s="78" t="s">
        <v>23</v>
      </c>
      <c r="D1753" s="78" t="s">
        <v>1619</v>
      </c>
      <c r="E1753" s="201" t="s">
        <v>383</v>
      </c>
      <c r="F1753" s="201"/>
      <c r="G1753" s="56" t="s">
        <v>224</v>
      </c>
      <c r="H1753" s="59">
        <v>0.05</v>
      </c>
      <c r="I1753" s="58">
        <v>61.84</v>
      </c>
      <c r="J1753" s="58">
        <v>3.09</v>
      </c>
    </row>
    <row r="1754" spans="1:10" ht="24" customHeight="1">
      <c r="A1754" s="78" t="s">
        <v>264</v>
      </c>
      <c r="B1754" s="57" t="s">
        <v>300</v>
      </c>
      <c r="C1754" s="78" t="s">
        <v>23</v>
      </c>
      <c r="D1754" s="78" t="s">
        <v>301</v>
      </c>
      <c r="E1754" s="201" t="s">
        <v>269</v>
      </c>
      <c r="F1754" s="201"/>
      <c r="G1754" s="56" t="s">
        <v>224</v>
      </c>
      <c r="H1754" s="59">
        <v>0.75</v>
      </c>
      <c r="I1754" s="58">
        <v>22.52</v>
      </c>
      <c r="J1754" s="58">
        <v>16.89</v>
      </c>
    </row>
    <row r="1755" spans="1:10" ht="24" customHeight="1">
      <c r="A1755" s="78" t="s">
        <v>264</v>
      </c>
      <c r="B1755" s="57" t="s">
        <v>270</v>
      </c>
      <c r="C1755" s="78" t="s">
        <v>23</v>
      </c>
      <c r="D1755" s="78" t="s">
        <v>271</v>
      </c>
      <c r="E1755" s="201" t="s">
        <v>269</v>
      </c>
      <c r="F1755" s="201"/>
      <c r="G1755" s="56" t="s">
        <v>224</v>
      </c>
      <c r="H1755" s="59">
        <v>1.0354654844838485</v>
      </c>
      <c r="I1755" s="58">
        <v>15.79</v>
      </c>
      <c r="J1755" s="58">
        <v>16.350000000000001</v>
      </c>
    </row>
    <row r="1756" spans="1:10" ht="24" customHeight="1">
      <c r="A1756" s="78" t="s">
        <v>264</v>
      </c>
      <c r="B1756" s="57" t="s">
        <v>1688</v>
      </c>
      <c r="C1756" s="78" t="s">
        <v>23</v>
      </c>
      <c r="D1756" s="78" t="s">
        <v>1689</v>
      </c>
      <c r="E1756" s="201" t="s">
        <v>274</v>
      </c>
      <c r="F1756" s="201"/>
      <c r="G1756" s="56" t="s">
        <v>27</v>
      </c>
      <c r="H1756" s="59">
        <v>1</v>
      </c>
      <c r="I1756" s="58">
        <v>354</v>
      </c>
      <c r="J1756" s="58">
        <v>354</v>
      </c>
    </row>
    <row r="1757" spans="1:10">
      <c r="A1757" s="79"/>
      <c r="B1757" s="79"/>
      <c r="C1757" s="79"/>
      <c r="D1757" s="79"/>
      <c r="E1757" s="79"/>
      <c r="F1757" s="61"/>
      <c r="G1757" s="79"/>
      <c r="H1757" s="204"/>
      <c r="I1757" s="204"/>
      <c r="J1757" s="61"/>
    </row>
    <row r="1758" spans="1:10" ht="30" customHeight="1" thickBot="1">
      <c r="A1758" s="66"/>
      <c r="B1758" s="66"/>
      <c r="C1758" s="66"/>
      <c r="D1758" s="66"/>
      <c r="E1758" s="66"/>
      <c r="F1758" s="66"/>
      <c r="G1758" s="66"/>
      <c r="H1758" s="60"/>
      <c r="I1758" s="66"/>
      <c r="J1758" s="85"/>
    </row>
    <row r="1759" spans="1:10" ht="0.95" customHeight="1" thickTop="1">
      <c r="A1759" s="51"/>
      <c r="B1759" s="51"/>
      <c r="C1759" s="51"/>
      <c r="D1759" s="51"/>
      <c r="E1759" s="51"/>
      <c r="F1759" s="51"/>
      <c r="G1759" s="51"/>
      <c r="H1759" s="51"/>
      <c r="I1759" s="51"/>
      <c r="J1759" s="51">
        <v>0</v>
      </c>
    </row>
    <row r="1760" spans="1:10" ht="18" customHeight="1">
      <c r="A1760" s="76" t="s">
        <v>1049</v>
      </c>
      <c r="B1760" s="80" t="s">
        <v>6</v>
      </c>
      <c r="C1760" s="76" t="s">
        <v>7</v>
      </c>
      <c r="D1760" s="76" t="s">
        <v>8</v>
      </c>
      <c r="E1760" s="203" t="s">
        <v>262</v>
      </c>
      <c r="F1760" s="203"/>
      <c r="G1760" s="81" t="s">
        <v>9</v>
      </c>
      <c r="H1760" s="80" t="s">
        <v>10</v>
      </c>
      <c r="I1760" s="80" t="s">
        <v>11</v>
      </c>
      <c r="J1760" s="80" t="s">
        <v>13</v>
      </c>
    </row>
    <row r="1761" spans="1:10" ht="24" customHeight="1">
      <c r="A1761" s="77" t="s">
        <v>263</v>
      </c>
      <c r="B1761" s="48" t="s">
        <v>1050</v>
      </c>
      <c r="C1761" s="77" t="s">
        <v>23</v>
      </c>
      <c r="D1761" s="77" t="s">
        <v>1051</v>
      </c>
      <c r="E1761" s="200" t="s">
        <v>506</v>
      </c>
      <c r="F1761" s="200"/>
      <c r="G1761" s="47" t="s">
        <v>40</v>
      </c>
      <c r="H1761" s="50">
        <v>1</v>
      </c>
      <c r="I1761" s="49">
        <v>852.43999999999994</v>
      </c>
      <c r="J1761" s="49">
        <v>852.44</v>
      </c>
    </row>
    <row r="1762" spans="1:10" ht="26.1" customHeight="1">
      <c r="A1762" s="82" t="s">
        <v>291</v>
      </c>
      <c r="B1762" s="53" t="s">
        <v>206</v>
      </c>
      <c r="C1762" s="82" t="s">
        <v>23</v>
      </c>
      <c r="D1762" s="82" t="s">
        <v>490</v>
      </c>
      <c r="E1762" s="206" t="s">
        <v>491</v>
      </c>
      <c r="F1762" s="206"/>
      <c r="G1762" s="52" t="s">
        <v>114</v>
      </c>
      <c r="H1762" s="55">
        <v>0.19</v>
      </c>
      <c r="I1762" s="54">
        <v>671.33</v>
      </c>
      <c r="J1762" s="54">
        <v>127.55</v>
      </c>
    </row>
    <row r="1763" spans="1:10" ht="26.1" customHeight="1">
      <c r="A1763" s="82" t="s">
        <v>291</v>
      </c>
      <c r="B1763" s="53" t="s">
        <v>1661</v>
      </c>
      <c r="C1763" s="82" t="s">
        <v>23</v>
      </c>
      <c r="D1763" s="82" t="s">
        <v>1662</v>
      </c>
      <c r="E1763" s="206" t="s">
        <v>294</v>
      </c>
      <c r="F1763" s="206"/>
      <c r="G1763" s="52" t="s">
        <v>20</v>
      </c>
      <c r="H1763" s="55">
        <v>1.43</v>
      </c>
      <c r="I1763" s="54">
        <v>76.73</v>
      </c>
      <c r="J1763" s="54">
        <v>109.72</v>
      </c>
    </row>
    <row r="1764" spans="1:10" ht="26.1" customHeight="1">
      <c r="A1764" s="82" t="s">
        <v>291</v>
      </c>
      <c r="B1764" s="53" t="s">
        <v>1666</v>
      </c>
      <c r="C1764" s="82" t="s">
        <v>23</v>
      </c>
      <c r="D1764" s="82" t="s">
        <v>1667</v>
      </c>
      <c r="E1764" s="206" t="s">
        <v>534</v>
      </c>
      <c r="F1764" s="206"/>
      <c r="G1764" s="52" t="s">
        <v>203</v>
      </c>
      <c r="H1764" s="55">
        <v>7.57</v>
      </c>
      <c r="I1764" s="54">
        <v>12.3</v>
      </c>
      <c r="J1764" s="54">
        <v>93.11</v>
      </c>
    </row>
    <row r="1765" spans="1:10" ht="24" customHeight="1">
      <c r="A1765" s="82" t="s">
        <v>291</v>
      </c>
      <c r="B1765" s="53" t="s">
        <v>429</v>
      </c>
      <c r="C1765" s="82" t="s">
        <v>23</v>
      </c>
      <c r="D1765" s="82" t="s">
        <v>430</v>
      </c>
      <c r="E1765" s="206" t="s">
        <v>431</v>
      </c>
      <c r="F1765" s="206"/>
      <c r="G1765" s="52" t="s">
        <v>114</v>
      </c>
      <c r="H1765" s="55">
        <v>0.01</v>
      </c>
      <c r="I1765" s="54">
        <v>583.75</v>
      </c>
      <c r="J1765" s="54">
        <v>5.83</v>
      </c>
    </row>
    <row r="1766" spans="1:10" ht="26.1" customHeight="1">
      <c r="A1766" s="82" t="s">
        <v>291</v>
      </c>
      <c r="B1766" s="53" t="s">
        <v>500</v>
      </c>
      <c r="C1766" s="82" t="s">
        <v>23</v>
      </c>
      <c r="D1766" s="82" t="s">
        <v>501</v>
      </c>
      <c r="E1766" s="206" t="s">
        <v>502</v>
      </c>
      <c r="F1766" s="206"/>
      <c r="G1766" s="52" t="s">
        <v>20</v>
      </c>
      <c r="H1766" s="55">
        <v>0.66</v>
      </c>
      <c r="I1766" s="54">
        <v>182.67</v>
      </c>
      <c r="J1766" s="54">
        <v>120.56</v>
      </c>
    </row>
    <row r="1767" spans="1:10" ht="26.1" customHeight="1">
      <c r="A1767" s="78" t="s">
        <v>264</v>
      </c>
      <c r="B1767" s="57" t="s">
        <v>1618</v>
      </c>
      <c r="C1767" s="78" t="s">
        <v>23</v>
      </c>
      <c r="D1767" s="78" t="s">
        <v>1619</v>
      </c>
      <c r="E1767" s="201" t="s">
        <v>383</v>
      </c>
      <c r="F1767" s="201"/>
      <c r="G1767" s="56" t="s">
        <v>224</v>
      </c>
      <c r="H1767" s="59">
        <v>2.5000000000000001E-2</v>
      </c>
      <c r="I1767" s="58">
        <v>61.84</v>
      </c>
      <c r="J1767" s="58">
        <v>1.54</v>
      </c>
    </row>
    <row r="1768" spans="1:10" ht="24" customHeight="1">
      <c r="A1768" s="78" t="s">
        <v>264</v>
      </c>
      <c r="B1768" s="57" t="s">
        <v>270</v>
      </c>
      <c r="C1768" s="78" t="s">
        <v>23</v>
      </c>
      <c r="D1768" s="78" t="s">
        <v>271</v>
      </c>
      <c r="E1768" s="201" t="s">
        <v>269</v>
      </c>
      <c r="F1768" s="201"/>
      <c r="G1768" s="56" t="s">
        <v>224</v>
      </c>
      <c r="H1768" s="59">
        <v>0.47688410386320645</v>
      </c>
      <c r="I1768" s="58">
        <v>15.79</v>
      </c>
      <c r="J1768" s="58">
        <v>7.53</v>
      </c>
    </row>
    <row r="1769" spans="1:10" ht="24" customHeight="1">
      <c r="A1769" s="78" t="s">
        <v>264</v>
      </c>
      <c r="B1769" s="57" t="s">
        <v>300</v>
      </c>
      <c r="C1769" s="78" t="s">
        <v>23</v>
      </c>
      <c r="D1769" s="78" t="s">
        <v>301</v>
      </c>
      <c r="E1769" s="201" t="s">
        <v>269</v>
      </c>
      <c r="F1769" s="201"/>
      <c r="G1769" s="56" t="s">
        <v>224</v>
      </c>
      <c r="H1769" s="59">
        <v>1</v>
      </c>
      <c r="I1769" s="58">
        <v>22.52</v>
      </c>
      <c r="J1769" s="58">
        <v>22.52</v>
      </c>
    </row>
    <row r="1770" spans="1:10" ht="26.1" customHeight="1">
      <c r="A1770" s="78" t="s">
        <v>264</v>
      </c>
      <c r="B1770" s="57" t="s">
        <v>234</v>
      </c>
      <c r="C1770" s="78" t="s">
        <v>23</v>
      </c>
      <c r="D1770" s="78" t="s">
        <v>1546</v>
      </c>
      <c r="E1770" s="201" t="s">
        <v>383</v>
      </c>
      <c r="F1770" s="201"/>
      <c r="G1770" s="56" t="s">
        <v>224</v>
      </c>
      <c r="H1770" s="59">
        <v>0.1</v>
      </c>
      <c r="I1770" s="58">
        <v>140.81</v>
      </c>
      <c r="J1770" s="58">
        <v>14.08</v>
      </c>
    </row>
    <row r="1771" spans="1:10" ht="26.1" customHeight="1">
      <c r="A1771" s="78" t="s">
        <v>264</v>
      </c>
      <c r="B1771" s="57" t="s">
        <v>1690</v>
      </c>
      <c r="C1771" s="78" t="s">
        <v>23</v>
      </c>
      <c r="D1771" s="78" t="s">
        <v>1691</v>
      </c>
      <c r="E1771" s="201" t="s">
        <v>274</v>
      </c>
      <c r="F1771" s="201"/>
      <c r="G1771" s="56" t="s">
        <v>40</v>
      </c>
      <c r="H1771" s="59">
        <v>1</v>
      </c>
      <c r="I1771" s="58">
        <v>350</v>
      </c>
      <c r="J1771" s="58">
        <v>350</v>
      </c>
    </row>
    <row r="1772" spans="1:10">
      <c r="A1772" s="79"/>
      <c r="B1772" s="79"/>
      <c r="C1772" s="79"/>
      <c r="D1772" s="79"/>
      <c r="E1772" s="79"/>
      <c r="F1772" s="61"/>
      <c r="G1772" s="79"/>
      <c r="H1772" s="204"/>
      <c r="I1772" s="204"/>
      <c r="J1772" s="61"/>
    </row>
    <row r="1773" spans="1:10" ht="30" customHeight="1" thickBot="1">
      <c r="A1773" s="66"/>
      <c r="B1773" s="66"/>
      <c r="C1773" s="66"/>
      <c r="D1773" s="66"/>
      <c r="E1773" s="66"/>
      <c r="F1773" s="66"/>
      <c r="G1773" s="66"/>
      <c r="H1773" s="60"/>
      <c r="I1773" s="66"/>
      <c r="J1773" s="85"/>
    </row>
    <row r="1774" spans="1:10" ht="0.95" customHeight="1" thickTop="1">
      <c r="A1774" s="51"/>
      <c r="B1774" s="51"/>
      <c r="C1774" s="51"/>
      <c r="D1774" s="51"/>
      <c r="E1774" s="51"/>
      <c r="F1774" s="51"/>
      <c r="G1774" s="51"/>
      <c r="H1774" s="51"/>
      <c r="I1774" s="51"/>
      <c r="J1774" s="51">
        <v>0</v>
      </c>
    </row>
    <row r="1775" spans="1:10" ht="18" customHeight="1">
      <c r="A1775" s="76" t="s">
        <v>1052</v>
      </c>
      <c r="B1775" s="80" t="s">
        <v>6</v>
      </c>
      <c r="C1775" s="76" t="s">
        <v>7</v>
      </c>
      <c r="D1775" s="76" t="s">
        <v>8</v>
      </c>
      <c r="E1775" s="203" t="s">
        <v>262</v>
      </c>
      <c r="F1775" s="203"/>
      <c r="G1775" s="81" t="s">
        <v>9</v>
      </c>
      <c r="H1775" s="80" t="s">
        <v>10</v>
      </c>
      <c r="I1775" s="80" t="s">
        <v>11</v>
      </c>
      <c r="J1775" s="80" t="s">
        <v>13</v>
      </c>
    </row>
    <row r="1776" spans="1:10" ht="24" customHeight="1">
      <c r="A1776" s="77" t="s">
        <v>263</v>
      </c>
      <c r="B1776" s="48" t="s">
        <v>176</v>
      </c>
      <c r="C1776" s="77" t="s">
        <v>23</v>
      </c>
      <c r="D1776" s="77" t="s">
        <v>177</v>
      </c>
      <c r="E1776" s="200" t="s">
        <v>506</v>
      </c>
      <c r="F1776" s="200"/>
      <c r="G1776" s="47" t="s">
        <v>40</v>
      </c>
      <c r="H1776" s="50">
        <v>1</v>
      </c>
      <c r="I1776" s="49">
        <v>115.26</v>
      </c>
      <c r="J1776" s="49">
        <v>115.26</v>
      </c>
    </row>
    <row r="1777" spans="1:10" ht="26.1" customHeight="1">
      <c r="A1777" s="82" t="s">
        <v>291</v>
      </c>
      <c r="B1777" s="53" t="s">
        <v>206</v>
      </c>
      <c r="C1777" s="82" t="s">
        <v>23</v>
      </c>
      <c r="D1777" s="82" t="s">
        <v>490</v>
      </c>
      <c r="E1777" s="206" t="s">
        <v>491</v>
      </c>
      <c r="F1777" s="206"/>
      <c r="G1777" s="52" t="s">
        <v>114</v>
      </c>
      <c r="H1777" s="55">
        <v>2.7E-2</v>
      </c>
      <c r="I1777" s="54">
        <v>671.33</v>
      </c>
      <c r="J1777" s="54">
        <v>18.12</v>
      </c>
    </row>
    <row r="1778" spans="1:10" ht="24" customHeight="1">
      <c r="A1778" s="78" t="s">
        <v>264</v>
      </c>
      <c r="B1778" s="57" t="s">
        <v>507</v>
      </c>
      <c r="C1778" s="78" t="s">
        <v>23</v>
      </c>
      <c r="D1778" s="78" t="s">
        <v>508</v>
      </c>
      <c r="E1778" s="201" t="s">
        <v>274</v>
      </c>
      <c r="F1778" s="201"/>
      <c r="G1778" s="56" t="s">
        <v>203</v>
      </c>
      <c r="H1778" s="59">
        <v>1.75</v>
      </c>
      <c r="I1778" s="58">
        <v>0.68</v>
      </c>
      <c r="J1778" s="58">
        <v>1.19</v>
      </c>
    </row>
    <row r="1779" spans="1:10" ht="24" customHeight="1">
      <c r="A1779" s="78" t="s">
        <v>264</v>
      </c>
      <c r="B1779" s="57" t="s">
        <v>300</v>
      </c>
      <c r="C1779" s="78" t="s">
        <v>23</v>
      </c>
      <c r="D1779" s="78" t="s">
        <v>301</v>
      </c>
      <c r="E1779" s="201" t="s">
        <v>269</v>
      </c>
      <c r="F1779" s="201"/>
      <c r="G1779" s="56" t="s">
        <v>224</v>
      </c>
      <c r="H1779" s="59">
        <v>2.37</v>
      </c>
      <c r="I1779" s="58">
        <v>22.52</v>
      </c>
      <c r="J1779" s="58">
        <v>53.37</v>
      </c>
    </row>
    <row r="1780" spans="1:10" ht="24" customHeight="1">
      <c r="A1780" s="78" t="s">
        <v>264</v>
      </c>
      <c r="B1780" s="57" t="s">
        <v>270</v>
      </c>
      <c r="C1780" s="78" t="s">
        <v>23</v>
      </c>
      <c r="D1780" s="78" t="s">
        <v>271</v>
      </c>
      <c r="E1780" s="201" t="s">
        <v>269</v>
      </c>
      <c r="F1780" s="201"/>
      <c r="G1780" s="56" t="s">
        <v>224</v>
      </c>
      <c r="H1780" s="59">
        <v>2.6320455984800515</v>
      </c>
      <c r="I1780" s="58">
        <v>15.79</v>
      </c>
      <c r="J1780" s="58">
        <v>41.56</v>
      </c>
    </row>
    <row r="1781" spans="1:10" ht="24" customHeight="1">
      <c r="A1781" s="78" t="s">
        <v>264</v>
      </c>
      <c r="B1781" s="57" t="s">
        <v>509</v>
      </c>
      <c r="C1781" s="78" t="s">
        <v>23</v>
      </c>
      <c r="D1781" s="78" t="s">
        <v>510</v>
      </c>
      <c r="E1781" s="201" t="s">
        <v>274</v>
      </c>
      <c r="F1781" s="201"/>
      <c r="G1781" s="56" t="s">
        <v>114</v>
      </c>
      <c r="H1781" s="59">
        <v>6.0000000000000001E-3</v>
      </c>
      <c r="I1781" s="58">
        <v>171.41</v>
      </c>
      <c r="J1781" s="58">
        <v>1.02</v>
      </c>
    </row>
    <row r="1782" spans="1:10">
      <c r="A1782" s="79"/>
      <c r="B1782" s="79"/>
      <c r="C1782" s="79"/>
      <c r="D1782" s="79"/>
      <c r="E1782" s="79"/>
      <c r="F1782" s="61"/>
      <c r="G1782" s="79"/>
      <c r="H1782" s="204"/>
      <c r="I1782" s="204"/>
      <c r="J1782" s="61"/>
    </row>
    <row r="1783" spans="1:10" ht="30" customHeight="1" thickBot="1">
      <c r="A1783" s="66"/>
      <c r="B1783" s="66"/>
      <c r="C1783" s="66"/>
      <c r="D1783" s="66"/>
      <c r="E1783" s="66"/>
      <c r="F1783" s="66"/>
      <c r="G1783" s="66"/>
      <c r="H1783" s="60"/>
      <c r="I1783" s="66"/>
      <c r="J1783" s="85"/>
    </row>
    <row r="1784" spans="1:10" ht="0.95" customHeight="1" thickTop="1">
      <c r="A1784" s="51"/>
      <c r="B1784" s="51"/>
      <c r="C1784" s="51"/>
      <c r="D1784" s="51"/>
      <c r="E1784" s="51"/>
      <c r="F1784" s="51"/>
      <c r="G1784" s="51"/>
      <c r="H1784" s="51"/>
      <c r="I1784" s="51"/>
      <c r="J1784" s="51">
        <v>0</v>
      </c>
    </row>
    <row r="1785" spans="1:10" ht="18" customHeight="1">
      <c r="A1785" s="76" t="s">
        <v>1053</v>
      </c>
      <c r="B1785" s="80" t="s">
        <v>6</v>
      </c>
      <c r="C1785" s="76" t="s">
        <v>7</v>
      </c>
      <c r="D1785" s="76" t="s">
        <v>8</v>
      </c>
      <c r="E1785" s="203" t="s">
        <v>262</v>
      </c>
      <c r="F1785" s="203"/>
      <c r="G1785" s="81" t="s">
        <v>9</v>
      </c>
      <c r="H1785" s="80" t="s">
        <v>10</v>
      </c>
      <c r="I1785" s="80" t="s">
        <v>11</v>
      </c>
      <c r="J1785" s="80" t="s">
        <v>13</v>
      </c>
    </row>
    <row r="1786" spans="1:10" ht="24" customHeight="1">
      <c r="A1786" s="77" t="s">
        <v>263</v>
      </c>
      <c r="B1786" s="48" t="s">
        <v>179</v>
      </c>
      <c r="C1786" s="77" t="s">
        <v>23</v>
      </c>
      <c r="D1786" s="77" t="s">
        <v>180</v>
      </c>
      <c r="E1786" s="200" t="s">
        <v>506</v>
      </c>
      <c r="F1786" s="200"/>
      <c r="G1786" s="47" t="s">
        <v>40</v>
      </c>
      <c r="H1786" s="50">
        <v>1</v>
      </c>
      <c r="I1786" s="49">
        <v>234.91000000000003</v>
      </c>
      <c r="J1786" s="49">
        <v>234.91</v>
      </c>
    </row>
    <row r="1787" spans="1:10" ht="26.1" customHeight="1">
      <c r="A1787" s="82" t="s">
        <v>291</v>
      </c>
      <c r="B1787" s="53" t="s">
        <v>206</v>
      </c>
      <c r="C1787" s="82" t="s">
        <v>23</v>
      </c>
      <c r="D1787" s="82" t="s">
        <v>490</v>
      </c>
      <c r="E1787" s="206" t="s">
        <v>491</v>
      </c>
      <c r="F1787" s="206"/>
      <c r="G1787" s="52" t="s">
        <v>114</v>
      </c>
      <c r="H1787" s="55">
        <v>2.7E-2</v>
      </c>
      <c r="I1787" s="54">
        <v>671.33</v>
      </c>
      <c r="J1787" s="54">
        <v>18.12</v>
      </c>
    </row>
    <row r="1788" spans="1:10" ht="24" customHeight="1">
      <c r="A1788" s="82" t="s">
        <v>291</v>
      </c>
      <c r="B1788" s="53" t="s">
        <v>429</v>
      </c>
      <c r="C1788" s="82" t="s">
        <v>23</v>
      </c>
      <c r="D1788" s="82" t="s">
        <v>430</v>
      </c>
      <c r="E1788" s="206" t="s">
        <v>431</v>
      </c>
      <c r="F1788" s="206"/>
      <c r="G1788" s="52" t="s">
        <v>114</v>
      </c>
      <c r="H1788" s="55">
        <v>0.01</v>
      </c>
      <c r="I1788" s="54">
        <v>583.75</v>
      </c>
      <c r="J1788" s="54">
        <v>5.83</v>
      </c>
    </row>
    <row r="1789" spans="1:10" ht="26.1" customHeight="1">
      <c r="A1789" s="82" t="s">
        <v>291</v>
      </c>
      <c r="B1789" s="53" t="s">
        <v>500</v>
      </c>
      <c r="C1789" s="82" t="s">
        <v>23</v>
      </c>
      <c r="D1789" s="82" t="s">
        <v>501</v>
      </c>
      <c r="E1789" s="206" t="s">
        <v>502</v>
      </c>
      <c r="F1789" s="206"/>
      <c r="G1789" s="52" t="s">
        <v>20</v>
      </c>
      <c r="H1789" s="55">
        <v>0.65</v>
      </c>
      <c r="I1789" s="54">
        <v>182.67</v>
      </c>
      <c r="J1789" s="54">
        <v>118.73</v>
      </c>
    </row>
    <row r="1790" spans="1:10" ht="24" customHeight="1">
      <c r="A1790" s="78" t="s">
        <v>264</v>
      </c>
      <c r="B1790" s="57" t="s">
        <v>507</v>
      </c>
      <c r="C1790" s="78" t="s">
        <v>23</v>
      </c>
      <c r="D1790" s="78" t="s">
        <v>508</v>
      </c>
      <c r="E1790" s="201" t="s">
        <v>274</v>
      </c>
      <c r="F1790" s="201"/>
      <c r="G1790" s="56" t="s">
        <v>203</v>
      </c>
      <c r="H1790" s="59">
        <v>1.75</v>
      </c>
      <c r="I1790" s="58">
        <v>0.68</v>
      </c>
      <c r="J1790" s="58">
        <v>1.19</v>
      </c>
    </row>
    <row r="1791" spans="1:10" ht="24" customHeight="1">
      <c r="A1791" s="78" t="s">
        <v>264</v>
      </c>
      <c r="B1791" s="57" t="s">
        <v>300</v>
      </c>
      <c r="C1791" s="78" t="s">
        <v>23</v>
      </c>
      <c r="D1791" s="78" t="s">
        <v>301</v>
      </c>
      <c r="E1791" s="201" t="s">
        <v>269</v>
      </c>
      <c r="F1791" s="201"/>
      <c r="G1791" s="56" t="s">
        <v>224</v>
      </c>
      <c r="H1791" s="59">
        <v>2.6</v>
      </c>
      <c r="I1791" s="58">
        <v>22.52</v>
      </c>
      <c r="J1791" s="58">
        <v>58.55</v>
      </c>
    </row>
    <row r="1792" spans="1:10" ht="24" customHeight="1">
      <c r="A1792" s="78" t="s">
        <v>264</v>
      </c>
      <c r="B1792" s="57" t="s">
        <v>270</v>
      </c>
      <c r="C1792" s="78" t="s">
        <v>23</v>
      </c>
      <c r="D1792" s="78" t="s">
        <v>271</v>
      </c>
      <c r="E1792" s="201" t="s">
        <v>269</v>
      </c>
      <c r="F1792" s="201"/>
      <c r="G1792" s="56" t="s">
        <v>224</v>
      </c>
      <c r="H1792" s="59">
        <v>1.9930335655478151</v>
      </c>
      <c r="I1792" s="58">
        <v>15.79</v>
      </c>
      <c r="J1792" s="58">
        <v>31.47</v>
      </c>
    </row>
    <row r="1793" spans="1:10" ht="24" customHeight="1">
      <c r="A1793" s="78" t="s">
        <v>264</v>
      </c>
      <c r="B1793" s="57" t="s">
        <v>509</v>
      </c>
      <c r="C1793" s="78" t="s">
        <v>23</v>
      </c>
      <c r="D1793" s="78" t="s">
        <v>510</v>
      </c>
      <c r="E1793" s="201" t="s">
        <v>274</v>
      </c>
      <c r="F1793" s="201"/>
      <c r="G1793" s="56" t="s">
        <v>114</v>
      </c>
      <c r="H1793" s="59">
        <v>6.0000000000000001E-3</v>
      </c>
      <c r="I1793" s="58">
        <v>171.41</v>
      </c>
      <c r="J1793" s="58">
        <v>1.02</v>
      </c>
    </row>
    <row r="1794" spans="1:10">
      <c r="A1794" s="79"/>
      <c r="B1794" s="79"/>
      <c r="C1794" s="79"/>
      <c r="D1794" s="79"/>
      <c r="E1794" s="79"/>
      <c r="F1794" s="61"/>
      <c r="G1794" s="79"/>
      <c r="H1794" s="204"/>
      <c r="I1794" s="204"/>
      <c r="J1794" s="61"/>
    </row>
    <row r="1795" spans="1:10" ht="30" customHeight="1" thickBot="1">
      <c r="A1795" s="66"/>
      <c r="B1795" s="66"/>
      <c r="C1795" s="66"/>
      <c r="D1795" s="66"/>
      <c r="E1795" s="66"/>
      <c r="F1795" s="66"/>
      <c r="G1795" s="66"/>
      <c r="H1795" s="60"/>
      <c r="I1795" s="66"/>
      <c r="J1795" s="85"/>
    </row>
    <row r="1796" spans="1:10" ht="0.95" customHeight="1" thickTop="1">
      <c r="A1796" s="51"/>
      <c r="B1796" s="51"/>
      <c r="C1796" s="51"/>
      <c r="D1796" s="51"/>
      <c r="E1796" s="51"/>
      <c r="F1796" s="51"/>
      <c r="G1796" s="51"/>
      <c r="H1796" s="51"/>
      <c r="I1796" s="51"/>
      <c r="J1796" s="51">
        <v>0</v>
      </c>
    </row>
    <row r="1797" spans="1:10" ht="18" customHeight="1">
      <c r="A1797" s="76" t="s">
        <v>1054</v>
      </c>
      <c r="B1797" s="80" t="s">
        <v>6</v>
      </c>
      <c r="C1797" s="76" t="s">
        <v>7</v>
      </c>
      <c r="D1797" s="76" t="s">
        <v>8</v>
      </c>
      <c r="E1797" s="203" t="s">
        <v>262</v>
      </c>
      <c r="F1797" s="203"/>
      <c r="G1797" s="81" t="s">
        <v>9</v>
      </c>
      <c r="H1797" s="80" t="s">
        <v>10</v>
      </c>
      <c r="I1797" s="80" t="s">
        <v>11</v>
      </c>
      <c r="J1797" s="80" t="s">
        <v>13</v>
      </c>
    </row>
    <row r="1798" spans="1:10" ht="24" customHeight="1">
      <c r="A1798" s="77" t="s">
        <v>263</v>
      </c>
      <c r="B1798" s="48" t="s">
        <v>1055</v>
      </c>
      <c r="C1798" s="77" t="s">
        <v>23</v>
      </c>
      <c r="D1798" s="77" t="s">
        <v>1056</v>
      </c>
      <c r="E1798" s="200" t="s">
        <v>1692</v>
      </c>
      <c r="F1798" s="200"/>
      <c r="G1798" s="47" t="s">
        <v>27</v>
      </c>
      <c r="H1798" s="50">
        <v>1</v>
      </c>
      <c r="I1798" s="49">
        <v>801.93000000000006</v>
      </c>
      <c r="J1798" s="49">
        <v>801.93</v>
      </c>
    </row>
    <row r="1799" spans="1:10" ht="26.1" customHeight="1">
      <c r="A1799" s="82" t="s">
        <v>291</v>
      </c>
      <c r="B1799" s="53" t="s">
        <v>206</v>
      </c>
      <c r="C1799" s="82" t="s">
        <v>23</v>
      </c>
      <c r="D1799" s="82" t="s">
        <v>490</v>
      </c>
      <c r="E1799" s="206" t="s">
        <v>491</v>
      </c>
      <c r="F1799" s="206"/>
      <c r="G1799" s="52" t="s">
        <v>114</v>
      </c>
      <c r="H1799" s="55">
        <v>0.57999999999999996</v>
      </c>
      <c r="I1799" s="54">
        <v>671.33</v>
      </c>
      <c r="J1799" s="54">
        <v>389.37</v>
      </c>
    </row>
    <row r="1800" spans="1:10" ht="24" customHeight="1">
      <c r="A1800" s="82" t="s">
        <v>291</v>
      </c>
      <c r="B1800" s="53" t="s">
        <v>503</v>
      </c>
      <c r="C1800" s="82" t="s">
        <v>23</v>
      </c>
      <c r="D1800" s="82" t="s">
        <v>504</v>
      </c>
      <c r="E1800" s="206" t="s">
        <v>505</v>
      </c>
      <c r="F1800" s="206"/>
      <c r="G1800" s="52" t="s">
        <v>114</v>
      </c>
      <c r="H1800" s="55">
        <v>1.1399999999999999</v>
      </c>
      <c r="I1800" s="54">
        <v>47.37</v>
      </c>
      <c r="J1800" s="54">
        <v>54</v>
      </c>
    </row>
    <row r="1801" spans="1:10" ht="26.1" customHeight="1">
      <c r="A1801" s="82" t="s">
        <v>291</v>
      </c>
      <c r="B1801" s="53" t="s">
        <v>1661</v>
      </c>
      <c r="C1801" s="82" t="s">
        <v>23</v>
      </c>
      <c r="D1801" s="82" t="s">
        <v>1662</v>
      </c>
      <c r="E1801" s="206" t="s">
        <v>294</v>
      </c>
      <c r="F1801" s="206"/>
      <c r="G1801" s="52" t="s">
        <v>20</v>
      </c>
      <c r="H1801" s="55">
        <v>4.3899999999999997</v>
      </c>
      <c r="I1801" s="54">
        <v>76.73</v>
      </c>
      <c r="J1801" s="54">
        <v>336.84</v>
      </c>
    </row>
    <row r="1802" spans="1:10" ht="26.1" customHeight="1">
      <c r="A1802" s="82" t="s">
        <v>291</v>
      </c>
      <c r="B1802" s="53" t="s">
        <v>1666</v>
      </c>
      <c r="C1802" s="82" t="s">
        <v>23</v>
      </c>
      <c r="D1802" s="82" t="s">
        <v>1667</v>
      </c>
      <c r="E1802" s="206" t="s">
        <v>534</v>
      </c>
      <c r="F1802" s="206"/>
      <c r="G1802" s="52" t="s">
        <v>203</v>
      </c>
      <c r="H1802" s="55">
        <v>1.3</v>
      </c>
      <c r="I1802" s="54">
        <v>12.3</v>
      </c>
      <c r="J1802" s="54">
        <v>15.99</v>
      </c>
    </row>
    <row r="1803" spans="1:10" ht="24" customHeight="1">
      <c r="A1803" s="82" t="s">
        <v>291</v>
      </c>
      <c r="B1803" s="53" t="s">
        <v>1616</v>
      </c>
      <c r="C1803" s="82" t="s">
        <v>23</v>
      </c>
      <c r="D1803" s="82" t="s">
        <v>1617</v>
      </c>
      <c r="E1803" s="206" t="s">
        <v>505</v>
      </c>
      <c r="F1803" s="206"/>
      <c r="G1803" s="52" t="s">
        <v>20</v>
      </c>
      <c r="H1803" s="55">
        <v>1.1000000000000001</v>
      </c>
      <c r="I1803" s="54">
        <v>5.21</v>
      </c>
      <c r="J1803" s="54">
        <v>5.73</v>
      </c>
    </row>
    <row r="1804" spans="1:10">
      <c r="A1804" s="79"/>
      <c r="B1804" s="79"/>
      <c r="C1804" s="79"/>
      <c r="D1804" s="79"/>
      <c r="E1804" s="79"/>
      <c r="F1804" s="61"/>
      <c r="G1804" s="79"/>
      <c r="H1804" s="204"/>
      <c r="I1804" s="204"/>
      <c r="J1804" s="61"/>
    </row>
    <row r="1805" spans="1:10" ht="30" customHeight="1" thickBot="1">
      <c r="A1805" s="66"/>
      <c r="B1805" s="66"/>
      <c r="C1805" s="66"/>
      <c r="D1805" s="66"/>
      <c r="E1805" s="66"/>
      <c r="F1805" s="66"/>
      <c r="G1805" s="66"/>
      <c r="H1805" s="60"/>
      <c r="I1805" s="66"/>
      <c r="J1805" s="85"/>
    </row>
    <row r="1806" spans="1:10" ht="0.95" customHeight="1" thickTop="1">
      <c r="A1806" s="51"/>
      <c r="B1806" s="51"/>
      <c r="C1806" s="51"/>
      <c r="D1806" s="51"/>
      <c r="E1806" s="51"/>
      <c r="F1806" s="51"/>
      <c r="G1806" s="51"/>
      <c r="H1806" s="51"/>
      <c r="I1806" s="51"/>
      <c r="J1806" s="51">
        <v>0</v>
      </c>
    </row>
    <row r="1807" spans="1:10" ht="18" customHeight="1">
      <c r="A1807" s="76" t="s">
        <v>1057</v>
      </c>
      <c r="B1807" s="80" t="s">
        <v>6</v>
      </c>
      <c r="C1807" s="76" t="s">
        <v>7</v>
      </c>
      <c r="D1807" s="76" t="s">
        <v>8</v>
      </c>
      <c r="E1807" s="203" t="s">
        <v>262</v>
      </c>
      <c r="F1807" s="203"/>
      <c r="G1807" s="81" t="s">
        <v>9</v>
      </c>
      <c r="H1807" s="80" t="s">
        <v>10</v>
      </c>
      <c r="I1807" s="80" t="s">
        <v>11</v>
      </c>
      <c r="J1807" s="80" t="s">
        <v>13</v>
      </c>
    </row>
    <row r="1808" spans="1:10" ht="24" customHeight="1">
      <c r="A1808" s="77" t="s">
        <v>263</v>
      </c>
      <c r="B1808" s="48" t="s">
        <v>1058</v>
      </c>
      <c r="C1808" s="77" t="s">
        <v>23</v>
      </c>
      <c r="D1808" s="77" t="s">
        <v>1059</v>
      </c>
      <c r="E1808" s="200" t="s">
        <v>1692</v>
      </c>
      <c r="F1808" s="200"/>
      <c r="G1808" s="47" t="s">
        <v>27</v>
      </c>
      <c r="H1808" s="50">
        <v>1</v>
      </c>
      <c r="I1808" s="49">
        <v>987.08</v>
      </c>
      <c r="J1808" s="49">
        <v>987.08</v>
      </c>
    </row>
    <row r="1809" spans="1:10" ht="26.1" customHeight="1">
      <c r="A1809" s="82" t="s">
        <v>291</v>
      </c>
      <c r="B1809" s="53" t="s">
        <v>1661</v>
      </c>
      <c r="C1809" s="82" t="s">
        <v>23</v>
      </c>
      <c r="D1809" s="82" t="s">
        <v>1662</v>
      </c>
      <c r="E1809" s="206" t="s">
        <v>294</v>
      </c>
      <c r="F1809" s="206"/>
      <c r="G1809" s="52" t="s">
        <v>20</v>
      </c>
      <c r="H1809" s="55">
        <v>5.5</v>
      </c>
      <c r="I1809" s="54">
        <v>76.73</v>
      </c>
      <c r="J1809" s="54">
        <v>422.01</v>
      </c>
    </row>
    <row r="1810" spans="1:10" ht="24" customHeight="1">
      <c r="A1810" s="82" t="s">
        <v>291</v>
      </c>
      <c r="B1810" s="53" t="s">
        <v>1616</v>
      </c>
      <c r="C1810" s="82" t="s">
        <v>23</v>
      </c>
      <c r="D1810" s="82" t="s">
        <v>1617</v>
      </c>
      <c r="E1810" s="206" t="s">
        <v>505</v>
      </c>
      <c r="F1810" s="206"/>
      <c r="G1810" s="52" t="s">
        <v>20</v>
      </c>
      <c r="H1810" s="55">
        <v>1.3</v>
      </c>
      <c r="I1810" s="54">
        <v>5.21</v>
      </c>
      <c r="J1810" s="54">
        <v>6.77</v>
      </c>
    </row>
    <row r="1811" spans="1:10" ht="26.1" customHeight="1">
      <c r="A1811" s="82" t="s">
        <v>291</v>
      </c>
      <c r="B1811" s="53" t="s">
        <v>206</v>
      </c>
      <c r="C1811" s="82" t="s">
        <v>23</v>
      </c>
      <c r="D1811" s="82" t="s">
        <v>490</v>
      </c>
      <c r="E1811" s="206" t="s">
        <v>491</v>
      </c>
      <c r="F1811" s="206"/>
      <c r="G1811" s="52" t="s">
        <v>114</v>
      </c>
      <c r="H1811" s="55">
        <v>0.69</v>
      </c>
      <c r="I1811" s="54">
        <v>671.33</v>
      </c>
      <c r="J1811" s="54">
        <v>463.21</v>
      </c>
    </row>
    <row r="1812" spans="1:10" ht="26.1" customHeight="1">
      <c r="A1812" s="82" t="s">
        <v>291</v>
      </c>
      <c r="B1812" s="53" t="s">
        <v>1666</v>
      </c>
      <c r="C1812" s="82" t="s">
        <v>23</v>
      </c>
      <c r="D1812" s="82" t="s">
        <v>1667</v>
      </c>
      <c r="E1812" s="206" t="s">
        <v>534</v>
      </c>
      <c r="F1812" s="206"/>
      <c r="G1812" s="52" t="s">
        <v>203</v>
      </c>
      <c r="H1812" s="55">
        <v>1.3</v>
      </c>
      <c r="I1812" s="54">
        <v>12.3</v>
      </c>
      <c r="J1812" s="54">
        <v>15.99</v>
      </c>
    </row>
    <row r="1813" spans="1:10" ht="24" customHeight="1">
      <c r="A1813" s="82" t="s">
        <v>291</v>
      </c>
      <c r="B1813" s="53" t="s">
        <v>503</v>
      </c>
      <c r="C1813" s="82" t="s">
        <v>23</v>
      </c>
      <c r="D1813" s="82" t="s">
        <v>504</v>
      </c>
      <c r="E1813" s="206" t="s">
        <v>505</v>
      </c>
      <c r="F1813" s="206"/>
      <c r="G1813" s="52" t="s">
        <v>114</v>
      </c>
      <c r="H1813" s="55">
        <v>1.67</v>
      </c>
      <c r="I1813" s="54">
        <v>47.37</v>
      </c>
      <c r="J1813" s="54">
        <v>79.099999999999994</v>
      </c>
    </row>
    <row r="1814" spans="1:10">
      <c r="A1814" s="79"/>
      <c r="B1814" s="79"/>
      <c r="C1814" s="79"/>
      <c r="D1814" s="79"/>
      <c r="E1814" s="79"/>
      <c r="F1814" s="61"/>
      <c r="G1814" s="79"/>
      <c r="H1814" s="204"/>
      <c r="I1814" s="204"/>
      <c r="J1814" s="61"/>
    </row>
    <row r="1815" spans="1:10" ht="30" customHeight="1" thickBot="1">
      <c r="A1815" s="66"/>
      <c r="B1815" s="66"/>
      <c r="C1815" s="66"/>
      <c r="D1815" s="66"/>
      <c r="E1815" s="66"/>
      <c r="F1815" s="66"/>
      <c r="G1815" s="66"/>
      <c r="H1815" s="60"/>
      <c r="I1815" s="66"/>
      <c r="J1815" s="85"/>
    </row>
    <row r="1816" spans="1:10" ht="0.95" customHeight="1" thickTop="1">
      <c r="A1816" s="51"/>
      <c r="B1816" s="51"/>
      <c r="C1816" s="51"/>
      <c r="D1816" s="51"/>
      <c r="E1816" s="51"/>
      <c r="F1816" s="51"/>
      <c r="G1816" s="51"/>
      <c r="H1816" s="51"/>
      <c r="I1816" s="51"/>
      <c r="J1816" s="51">
        <v>0</v>
      </c>
    </row>
    <row r="1817" spans="1:10" ht="18" customHeight="1">
      <c r="A1817" s="76" t="s">
        <v>1060</v>
      </c>
      <c r="B1817" s="80" t="s">
        <v>6</v>
      </c>
      <c r="C1817" s="76" t="s">
        <v>7</v>
      </c>
      <c r="D1817" s="76" t="s">
        <v>8</v>
      </c>
      <c r="E1817" s="203" t="s">
        <v>262</v>
      </c>
      <c r="F1817" s="203"/>
      <c r="G1817" s="81" t="s">
        <v>9</v>
      </c>
      <c r="H1817" s="80" t="s">
        <v>10</v>
      </c>
      <c r="I1817" s="80" t="s">
        <v>11</v>
      </c>
      <c r="J1817" s="80" t="s">
        <v>13</v>
      </c>
    </row>
    <row r="1818" spans="1:10" ht="24" customHeight="1">
      <c r="A1818" s="77" t="s">
        <v>263</v>
      </c>
      <c r="B1818" s="48" t="s">
        <v>1061</v>
      </c>
      <c r="C1818" s="77" t="s">
        <v>23</v>
      </c>
      <c r="D1818" s="77" t="s">
        <v>1062</v>
      </c>
      <c r="E1818" s="200" t="s">
        <v>1692</v>
      </c>
      <c r="F1818" s="200"/>
      <c r="G1818" s="47" t="s">
        <v>27</v>
      </c>
      <c r="H1818" s="50">
        <v>1</v>
      </c>
      <c r="I1818" s="49">
        <v>1176.99</v>
      </c>
      <c r="J1818" s="49">
        <v>1176.99</v>
      </c>
    </row>
    <row r="1819" spans="1:10" ht="26.1" customHeight="1">
      <c r="A1819" s="82" t="s">
        <v>291</v>
      </c>
      <c r="B1819" s="53" t="s">
        <v>1661</v>
      </c>
      <c r="C1819" s="82" t="s">
        <v>23</v>
      </c>
      <c r="D1819" s="82" t="s">
        <v>1662</v>
      </c>
      <c r="E1819" s="206" t="s">
        <v>294</v>
      </c>
      <c r="F1819" s="206"/>
      <c r="G1819" s="52" t="s">
        <v>20</v>
      </c>
      <c r="H1819" s="55">
        <v>6.61</v>
      </c>
      <c r="I1819" s="54">
        <v>76.73</v>
      </c>
      <c r="J1819" s="54">
        <v>507.18</v>
      </c>
    </row>
    <row r="1820" spans="1:10" ht="24" customHeight="1">
      <c r="A1820" s="82" t="s">
        <v>291</v>
      </c>
      <c r="B1820" s="53" t="s">
        <v>1616</v>
      </c>
      <c r="C1820" s="82" t="s">
        <v>23</v>
      </c>
      <c r="D1820" s="82" t="s">
        <v>1617</v>
      </c>
      <c r="E1820" s="206" t="s">
        <v>505</v>
      </c>
      <c r="F1820" s="206"/>
      <c r="G1820" s="52" t="s">
        <v>20</v>
      </c>
      <c r="H1820" s="55">
        <v>1.5</v>
      </c>
      <c r="I1820" s="54">
        <v>5.21</v>
      </c>
      <c r="J1820" s="54">
        <v>7.81</v>
      </c>
    </row>
    <row r="1821" spans="1:10" ht="26.1" customHeight="1">
      <c r="A1821" s="82" t="s">
        <v>291</v>
      </c>
      <c r="B1821" s="53" t="s">
        <v>206</v>
      </c>
      <c r="C1821" s="82" t="s">
        <v>23</v>
      </c>
      <c r="D1821" s="82" t="s">
        <v>490</v>
      </c>
      <c r="E1821" s="206" t="s">
        <v>491</v>
      </c>
      <c r="F1821" s="206"/>
      <c r="G1821" s="52" t="s">
        <v>114</v>
      </c>
      <c r="H1821" s="55">
        <v>0.8</v>
      </c>
      <c r="I1821" s="54">
        <v>671.33</v>
      </c>
      <c r="J1821" s="54">
        <v>537.05999999999995</v>
      </c>
    </row>
    <row r="1822" spans="1:10" ht="26.1" customHeight="1">
      <c r="A1822" s="82" t="s">
        <v>291</v>
      </c>
      <c r="B1822" s="53" t="s">
        <v>1666</v>
      </c>
      <c r="C1822" s="82" t="s">
        <v>23</v>
      </c>
      <c r="D1822" s="82" t="s">
        <v>1667</v>
      </c>
      <c r="E1822" s="206" t="s">
        <v>534</v>
      </c>
      <c r="F1822" s="206"/>
      <c r="G1822" s="52" t="s">
        <v>203</v>
      </c>
      <c r="H1822" s="55">
        <v>1.3</v>
      </c>
      <c r="I1822" s="54">
        <v>12.3</v>
      </c>
      <c r="J1822" s="54">
        <v>15.99</v>
      </c>
    </row>
    <row r="1823" spans="1:10" ht="24" customHeight="1">
      <c r="A1823" s="82" t="s">
        <v>291</v>
      </c>
      <c r="B1823" s="53" t="s">
        <v>503</v>
      </c>
      <c r="C1823" s="82" t="s">
        <v>23</v>
      </c>
      <c r="D1823" s="82" t="s">
        <v>504</v>
      </c>
      <c r="E1823" s="206" t="s">
        <v>505</v>
      </c>
      <c r="F1823" s="206"/>
      <c r="G1823" s="52" t="s">
        <v>114</v>
      </c>
      <c r="H1823" s="55">
        <v>2.2999999999999998</v>
      </c>
      <c r="I1823" s="54">
        <v>47.37</v>
      </c>
      <c r="J1823" s="54">
        <v>108.95</v>
      </c>
    </row>
    <row r="1824" spans="1:10">
      <c r="A1824" s="79"/>
      <c r="B1824" s="79"/>
      <c r="C1824" s="79"/>
      <c r="D1824" s="79"/>
      <c r="E1824" s="79"/>
      <c r="F1824" s="61"/>
      <c r="G1824" s="79"/>
      <c r="H1824" s="204"/>
      <c r="I1824" s="204"/>
      <c r="J1824" s="61"/>
    </row>
    <row r="1825" spans="1:10" ht="30" customHeight="1" thickBot="1">
      <c r="A1825" s="66"/>
      <c r="B1825" s="66"/>
      <c r="C1825" s="66"/>
      <c r="D1825" s="66"/>
      <c r="E1825" s="66"/>
      <c r="F1825" s="66"/>
      <c r="G1825" s="66"/>
      <c r="H1825" s="60"/>
      <c r="I1825" s="66"/>
      <c r="J1825" s="85"/>
    </row>
    <row r="1826" spans="1:10" ht="0.95" customHeight="1" thickTop="1">
      <c r="A1826" s="51"/>
      <c r="B1826" s="51"/>
      <c r="C1826" s="51"/>
      <c r="D1826" s="51"/>
      <c r="E1826" s="51"/>
      <c r="F1826" s="51"/>
      <c r="G1826" s="51"/>
      <c r="H1826" s="51"/>
      <c r="I1826" s="51"/>
      <c r="J1826" s="51">
        <v>0</v>
      </c>
    </row>
    <row r="1827" spans="1:10" ht="18" customHeight="1">
      <c r="A1827" s="76" t="s">
        <v>1063</v>
      </c>
      <c r="B1827" s="80" t="s">
        <v>6</v>
      </c>
      <c r="C1827" s="76" t="s">
        <v>7</v>
      </c>
      <c r="D1827" s="76" t="s">
        <v>8</v>
      </c>
      <c r="E1827" s="203" t="s">
        <v>262</v>
      </c>
      <c r="F1827" s="203"/>
      <c r="G1827" s="81" t="s">
        <v>9</v>
      </c>
      <c r="H1827" s="80" t="s">
        <v>10</v>
      </c>
      <c r="I1827" s="80" t="s">
        <v>11</v>
      </c>
      <c r="J1827" s="80" t="s">
        <v>13</v>
      </c>
    </row>
    <row r="1828" spans="1:10" ht="24" customHeight="1">
      <c r="A1828" s="77" t="s">
        <v>263</v>
      </c>
      <c r="B1828" s="48" t="s">
        <v>1064</v>
      </c>
      <c r="C1828" s="77" t="s">
        <v>23</v>
      </c>
      <c r="D1828" s="77" t="s">
        <v>1065</v>
      </c>
      <c r="E1828" s="200" t="s">
        <v>1692</v>
      </c>
      <c r="F1828" s="200"/>
      <c r="G1828" s="47" t="s">
        <v>27</v>
      </c>
      <c r="H1828" s="50">
        <v>1</v>
      </c>
      <c r="I1828" s="49">
        <v>1574.33</v>
      </c>
      <c r="J1828" s="49">
        <v>1574.33</v>
      </c>
    </row>
    <row r="1829" spans="1:10" ht="26.1" customHeight="1">
      <c r="A1829" s="82" t="s">
        <v>291</v>
      </c>
      <c r="B1829" s="53" t="s">
        <v>1661</v>
      </c>
      <c r="C1829" s="82" t="s">
        <v>23</v>
      </c>
      <c r="D1829" s="82" t="s">
        <v>1662</v>
      </c>
      <c r="E1829" s="206" t="s">
        <v>294</v>
      </c>
      <c r="F1829" s="206"/>
      <c r="G1829" s="52" t="s">
        <v>20</v>
      </c>
      <c r="H1829" s="55">
        <v>7.82</v>
      </c>
      <c r="I1829" s="54">
        <v>76.73</v>
      </c>
      <c r="J1829" s="54">
        <v>600.02</v>
      </c>
    </row>
    <row r="1830" spans="1:10" ht="24" customHeight="1">
      <c r="A1830" s="82" t="s">
        <v>291</v>
      </c>
      <c r="B1830" s="53" t="s">
        <v>1616</v>
      </c>
      <c r="C1830" s="82" t="s">
        <v>23</v>
      </c>
      <c r="D1830" s="82" t="s">
        <v>1617</v>
      </c>
      <c r="E1830" s="206" t="s">
        <v>505</v>
      </c>
      <c r="F1830" s="206"/>
      <c r="G1830" s="52" t="s">
        <v>20</v>
      </c>
      <c r="H1830" s="55">
        <v>1.8</v>
      </c>
      <c r="I1830" s="54">
        <v>5.21</v>
      </c>
      <c r="J1830" s="54">
        <v>9.3699999999999992</v>
      </c>
    </row>
    <row r="1831" spans="1:10" ht="26.1" customHeight="1">
      <c r="A1831" s="82" t="s">
        <v>291</v>
      </c>
      <c r="B1831" s="53" t="s">
        <v>206</v>
      </c>
      <c r="C1831" s="82" t="s">
        <v>23</v>
      </c>
      <c r="D1831" s="82" t="s">
        <v>490</v>
      </c>
      <c r="E1831" s="206" t="s">
        <v>491</v>
      </c>
      <c r="F1831" s="206"/>
      <c r="G1831" s="52" t="s">
        <v>114</v>
      </c>
      <c r="H1831" s="55">
        <v>1.18</v>
      </c>
      <c r="I1831" s="54">
        <v>671.33</v>
      </c>
      <c r="J1831" s="54">
        <v>792.16</v>
      </c>
    </row>
    <row r="1832" spans="1:10" ht="26.1" customHeight="1">
      <c r="A1832" s="82" t="s">
        <v>291</v>
      </c>
      <c r="B1832" s="53" t="s">
        <v>1666</v>
      </c>
      <c r="C1832" s="82" t="s">
        <v>23</v>
      </c>
      <c r="D1832" s="82" t="s">
        <v>1667</v>
      </c>
      <c r="E1832" s="206" t="s">
        <v>534</v>
      </c>
      <c r="F1832" s="206"/>
      <c r="G1832" s="52" t="s">
        <v>203</v>
      </c>
      <c r="H1832" s="55">
        <v>1.3</v>
      </c>
      <c r="I1832" s="54">
        <v>12.3</v>
      </c>
      <c r="J1832" s="54">
        <v>15.99</v>
      </c>
    </row>
    <row r="1833" spans="1:10" ht="24" customHeight="1">
      <c r="A1833" s="82" t="s">
        <v>291</v>
      </c>
      <c r="B1833" s="53" t="s">
        <v>503</v>
      </c>
      <c r="C1833" s="82" t="s">
        <v>23</v>
      </c>
      <c r="D1833" s="82" t="s">
        <v>504</v>
      </c>
      <c r="E1833" s="206" t="s">
        <v>505</v>
      </c>
      <c r="F1833" s="206"/>
      <c r="G1833" s="52" t="s">
        <v>114</v>
      </c>
      <c r="H1833" s="55">
        <v>3.31</v>
      </c>
      <c r="I1833" s="54">
        <v>47.37</v>
      </c>
      <c r="J1833" s="54">
        <v>156.79</v>
      </c>
    </row>
    <row r="1834" spans="1:10">
      <c r="A1834" s="79"/>
      <c r="B1834" s="79"/>
      <c r="C1834" s="79"/>
      <c r="D1834" s="79"/>
      <c r="E1834" s="79"/>
      <c r="F1834" s="61"/>
      <c r="G1834" s="79"/>
      <c r="H1834" s="204"/>
      <c r="I1834" s="204"/>
      <c r="J1834" s="61"/>
    </row>
    <row r="1835" spans="1:10" ht="30" customHeight="1" thickBot="1">
      <c r="A1835" s="66"/>
      <c r="B1835" s="66"/>
      <c r="C1835" s="66"/>
      <c r="D1835" s="66"/>
      <c r="E1835" s="66"/>
      <c r="F1835" s="66"/>
      <c r="G1835" s="66"/>
      <c r="H1835" s="60"/>
      <c r="I1835" s="66"/>
      <c r="J1835" s="85"/>
    </row>
    <row r="1836" spans="1:10" ht="0.95" customHeight="1" thickTop="1">
      <c r="A1836" s="51"/>
      <c r="B1836" s="51"/>
      <c r="C1836" s="51"/>
      <c r="D1836" s="51"/>
      <c r="E1836" s="51"/>
      <c r="F1836" s="51"/>
      <c r="G1836" s="51"/>
      <c r="H1836" s="51"/>
      <c r="I1836" s="51"/>
      <c r="J1836" s="51">
        <v>0</v>
      </c>
    </row>
    <row r="1837" spans="1:10" ht="18" customHeight="1">
      <c r="A1837" s="76" t="s">
        <v>1066</v>
      </c>
      <c r="B1837" s="80" t="s">
        <v>6</v>
      </c>
      <c r="C1837" s="76" t="s">
        <v>7</v>
      </c>
      <c r="D1837" s="76" t="s">
        <v>8</v>
      </c>
      <c r="E1837" s="203" t="s">
        <v>262</v>
      </c>
      <c r="F1837" s="203"/>
      <c r="G1837" s="81" t="s">
        <v>9</v>
      </c>
      <c r="H1837" s="80" t="s">
        <v>10</v>
      </c>
      <c r="I1837" s="80" t="s">
        <v>11</v>
      </c>
      <c r="J1837" s="80" t="s">
        <v>13</v>
      </c>
    </row>
    <row r="1838" spans="1:10" ht="24" customHeight="1">
      <c r="A1838" s="77" t="s">
        <v>263</v>
      </c>
      <c r="B1838" s="48" t="s">
        <v>1067</v>
      </c>
      <c r="C1838" s="77" t="s">
        <v>23</v>
      </c>
      <c r="D1838" s="77" t="s">
        <v>1068</v>
      </c>
      <c r="E1838" s="200" t="s">
        <v>1692</v>
      </c>
      <c r="F1838" s="200"/>
      <c r="G1838" s="47" t="s">
        <v>27</v>
      </c>
      <c r="H1838" s="50">
        <v>1</v>
      </c>
      <c r="I1838" s="49">
        <v>2389.66</v>
      </c>
      <c r="J1838" s="49">
        <v>2389.66</v>
      </c>
    </row>
    <row r="1839" spans="1:10" ht="26.1" customHeight="1">
      <c r="A1839" s="82" t="s">
        <v>291</v>
      </c>
      <c r="B1839" s="53" t="s">
        <v>206</v>
      </c>
      <c r="C1839" s="82" t="s">
        <v>23</v>
      </c>
      <c r="D1839" s="82" t="s">
        <v>490</v>
      </c>
      <c r="E1839" s="206" t="s">
        <v>491</v>
      </c>
      <c r="F1839" s="206"/>
      <c r="G1839" s="52" t="s">
        <v>114</v>
      </c>
      <c r="H1839" s="55">
        <v>1.4</v>
      </c>
      <c r="I1839" s="54">
        <v>671.33</v>
      </c>
      <c r="J1839" s="54">
        <v>939.86</v>
      </c>
    </row>
    <row r="1840" spans="1:10" ht="24" customHeight="1">
      <c r="A1840" s="82" t="s">
        <v>291</v>
      </c>
      <c r="B1840" s="53" t="s">
        <v>503</v>
      </c>
      <c r="C1840" s="82" t="s">
        <v>23</v>
      </c>
      <c r="D1840" s="82" t="s">
        <v>504</v>
      </c>
      <c r="E1840" s="206" t="s">
        <v>505</v>
      </c>
      <c r="F1840" s="206"/>
      <c r="G1840" s="52" t="s">
        <v>114</v>
      </c>
      <c r="H1840" s="55">
        <v>4.6500000000000004</v>
      </c>
      <c r="I1840" s="54">
        <v>47.37</v>
      </c>
      <c r="J1840" s="54">
        <v>220.27</v>
      </c>
    </row>
    <row r="1841" spans="1:10" ht="26.1" customHeight="1">
      <c r="A1841" s="82" t="s">
        <v>291</v>
      </c>
      <c r="B1841" s="53" t="s">
        <v>1661</v>
      </c>
      <c r="C1841" s="82" t="s">
        <v>23</v>
      </c>
      <c r="D1841" s="82" t="s">
        <v>1662</v>
      </c>
      <c r="E1841" s="206" t="s">
        <v>294</v>
      </c>
      <c r="F1841" s="206"/>
      <c r="G1841" s="52" t="s">
        <v>20</v>
      </c>
      <c r="H1841" s="55">
        <v>9.49</v>
      </c>
      <c r="I1841" s="54">
        <v>76.73</v>
      </c>
      <c r="J1841" s="54">
        <v>728.16</v>
      </c>
    </row>
    <row r="1842" spans="1:10" ht="26.1" customHeight="1">
      <c r="A1842" s="82" t="s">
        <v>291</v>
      </c>
      <c r="B1842" s="53" t="s">
        <v>1666</v>
      </c>
      <c r="C1842" s="82" t="s">
        <v>23</v>
      </c>
      <c r="D1842" s="82" t="s">
        <v>1667</v>
      </c>
      <c r="E1842" s="206" t="s">
        <v>534</v>
      </c>
      <c r="F1842" s="206"/>
      <c r="G1842" s="52" t="s">
        <v>203</v>
      </c>
      <c r="H1842" s="55">
        <v>28.44</v>
      </c>
      <c r="I1842" s="54">
        <v>12.3</v>
      </c>
      <c r="J1842" s="54">
        <v>349.81</v>
      </c>
    </row>
    <row r="1843" spans="1:10" ht="24" customHeight="1">
      <c r="A1843" s="82" t="s">
        <v>291</v>
      </c>
      <c r="B1843" s="53" t="s">
        <v>1616</v>
      </c>
      <c r="C1843" s="82" t="s">
        <v>23</v>
      </c>
      <c r="D1843" s="82" t="s">
        <v>1617</v>
      </c>
      <c r="E1843" s="206" t="s">
        <v>505</v>
      </c>
      <c r="F1843" s="206"/>
      <c r="G1843" s="52" t="s">
        <v>20</v>
      </c>
      <c r="H1843" s="55">
        <v>2.1</v>
      </c>
      <c r="I1843" s="54">
        <v>5.21</v>
      </c>
      <c r="J1843" s="54">
        <v>10.94</v>
      </c>
    </row>
    <row r="1844" spans="1:10" ht="26.1" customHeight="1">
      <c r="A1844" s="82" t="s">
        <v>291</v>
      </c>
      <c r="B1844" s="53" t="s">
        <v>1673</v>
      </c>
      <c r="C1844" s="82" t="s">
        <v>23</v>
      </c>
      <c r="D1844" s="82" t="s">
        <v>1674</v>
      </c>
      <c r="E1844" s="206" t="s">
        <v>297</v>
      </c>
      <c r="F1844" s="206"/>
      <c r="G1844" s="52" t="s">
        <v>114</v>
      </c>
      <c r="H1844" s="55">
        <v>0.21</v>
      </c>
      <c r="I1844" s="54">
        <v>669.63</v>
      </c>
      <c r="J1844" s="54">
        <v>140.62</v>
      </c>
    </row>
    <row r="1845" spans="1:10">
      <c r="A1845" s="79"/>
      <c r="B1845" s="79"/>
      <c r="C1845" s="79"/>
      <c r="D1845" s="79"/>
      <c r="E1845" s="79"/>
      <c r="F1845" s="61"/>
      <c r="G1845" s="79"/>
      <c r="H1845" s="204"/>
      <c r="I1845" s="204"/>
      <c r="J1845" s="61"/>
    </row>
    <row r="1846" spans="1:10" ht="30" customHeight="1" thickBot="1">
      <c r="A1846" s="66"/>
      <c r="B1846" s="66"/>
      <c r="C1846" s="66"/>
      <c r="D1846" s="66"/>
      <c r="E1846" s="66"/>
      <c r="F1846" s="66"/>
      <c r="G1846" s="66"/>
      <c r="H1846" s="60"/>
      <c r="I1846" s="66"/>
      <c r="J1846" s="85"/>
    </row>
    <row r="1847" spans="1:10" ht="0.95" customHeight="1" thickTop="1">
      <c r="A1847" s="51"/>
      <c r="B1847" s="51"/>
      <c r="C1847" s="51"/>
      <c r="D1847" s="51"/>
      <c r="E1847" s="51"/>
      <c r="F1847" s="51"/>
      <c r="G1847" s="51"/>
      <c r="H1847" s="51"/>
      <c r="I1847" s="51"/>
      <c r="J1847" s="51">
        <v>0</v>
      </c>
    </row>
    <row r="1848" spans="1:10" ht="18" customHeight="1">
      <c r="A1848" s="76" t="s">
        <v>1069</v>
      </c>
      <c r="B1848" s="80" t="s">
        <v>6</v>
      </c>
      <c r="C1848" s="76" t="s">
        <v>7</v>
      </c>
      <c r="D1848" s="76" t="s">
        <v>8</v>
      </c>
      <c r="E1848" s="203" t="s">
        <v>262</v>
      </c>
      <c r="F1848" s="203"/>
      <c r="G1848" s="81" t="s">
        <v>9</v>
      </c>
      <c r="H1848" s="80" t="s">
        <v>10</v>
      </c>
      <c r="I1848" s="80" t="s">
        <v>11</v>
      </c>
      <c r="J1848" s="80" t="s">
        <v>13</v>
      </c>
    </row>
    <row r="1849" spans="1:10" ht="24" customHeight="1">
      <c r="A1849" s="77" t="s">
        <v>263</v>
      </c>
      <c r="B1849" s="48" t="s">
        <v>1070</v>
      </c>
      <c r="C1849" s="77" t="s">
        <v>23</v>
      </c>
      <c r="D1849" s="77" t="s">
        <v>1071</v>
      </c>
      <c r="E1849" s="200" t="s">
        <v>1693</v>
      </c>
      <c r="F1849" s="200"/>
      <c r="G1849" s="47" t="s">
        <v>27</v>
      </c>
      <c r="H1849" s="50">
        <v>1</v>
      </c>
      <c r="I1849" s="49">
        <v>557.61</v>
      </c>
      <c r="J1849" s="49">
        <v>557.61</v>
      </c>
    </row>
    <row r="1850" spans="1:10" ht="26.1" customHeight="1">
      <c r="A1850" s="82" t="s">
        <v>291</v>
      </c>
      <c r="B1850" s="53" t="s">
        <v>206</v>
      </c>
      <c r="C1850" s="82" t="s">
        <v>23</v>
      </c>
      <c r="D1850" s="82" t="s">
        <v>490</v>
      </c>
      <c r="E1850" s="206" t="s">
        <v>491</v>
      </c>
      <c r="F1850" s="206"/>
      <c r="G1850" s="52" t="s">
        <v>114</v>
      </c>
      <c r="H1850" s="55">
        <v>0.38</v>
      </c>
      <c r="I1850" s="54">
        <v>671.33</v>
      </c>
      <c r="J1850" s="54">
        <v>255.1</v>
      </c>
    </row>
    <row r="1851" spans="1:10" ht="24" customHeight="1">
      <c r="A1851" s="82" t="s">
        <v>291</v>
      </c>
      <c r="B1851" s="53" t="s">
        <v>503</v>
      </c>
      <c r="C1851" s="82" t="s">
        <v>23</v>
      </c>
      <c r="D1851" s="82" t="s">
        <v>504</v>
      </c>
      <c r="E1851" s="206" t="s">
        <v>505</v>
      </c>
      <c r="F1851" s="206"/>
      <c r="G1851" s="52" t="s">
        <v>114</v>
      </c>
      <c r="H1851" s="55">
        <v>0.92</v>
      </c>
      <c r="I1851" s="54">
        <v>47.37</v>
      </c>
      <c r="J1851" s="54">
        <v>43.58</v>
      </c>
    </row>
    <row r="1852" spans="1:10" ht="26.1" customHeight="1">
      <c r="A1852" s="82" t="s">
        <v>291</v>
      </c>
      <c r="B1852" s="53" t="s">
        <v>1661</v>
      </c>
      <c r="C1852" s="82" t="s">
        <v>23</v>
      </c>
      <c r="D1852" s="82" t="s">
        <v>1662</v>
      </c>
      <c r="E1852" s="206" t="s">
        <v>294</v>
      </c>
      <c r="F1852" s="206"/>
      <c r="G1852" s="52" t="s">
        <v>20</v>
      </c>
      <c r="H1852" s="55">
        <v>3.3</v>
      </c>
      <c r="I1852" s="54">
        <v>76.73</v>
      </c>
      <c r="J1852" s="54">
        <v>253.2</v>
      </c>
    </row>
    <row r="1853" spans="1:10" ht="24" customHeight="1">
      <c r="A1853" s="82" t="s">
        <v>291</v>
      </c>
      <c r="B1853" s="53" t="s">
        <v>1616</v>
      </c>
      <c r="C1853" s="82" t="s">
        <v>23</v>
      </c>
      <c r="D1853" s="82" t="s">
        <v>1617</v>
      </c>
      <c r="E1853" s="206" t="s">
        <v>505</v>
      </c>
      <c r="F1853" s="206"/>
      <c r="G1853" s="52" t="s">
        <v>20</v>
      </c>
      <c r="H1853" s="55">
        <v>1.1000000000000001</v>
      </c>
      <c r="I1853" s="54">
        <v>5.21</v>
      </c>
      <c r="J1853" s="54">
        <v>5.73</v>
      </c>
    </row>
    <row r="1854" spans="1:10">
      <c r="A1854" s="79"/>
      <c r="B1854" s="79"/>
      <c r="C1854" s="79"/>
      <c r="D1854" s="79"/>
      <c r="E1854" s="79"/>
      <c r="F1854" s="61"/>
      <c r="G1854" s="79"/>
      <c r="H1854" s="204"/>
      <c r="I1854" s="204"/>
      <c r="J1854" s="61"/>
    </row>
    <row r="1855" spans="1:10" ht="30" customHeight="1" thickBot="1">
      <c r="A1855" s="66"/>
      <c r="B1855" s="66"/>
      <c r="C1855" s="66"/>
      <c r="D1855" s="66"/>
      <c r="E1855" s="66"/>
      <c r="F1855" s="66"/>
      <c r="G1855" s="66"/>
      <c r="H1855" s="60"/>
      <c r="I1855" s="66"/>
      <c r="J1855" s="85"/>
    </row>
    <row r="1856" spans="1:10" ht="0.95" customHeight="1" thickTop="1">
      <c r="A1856" s="51"/>
      <c r="B1856" s="51"/>
      <c r="C1856" s="51"/>
      <c r="D1856" s="51"/>
      <c r="E1856" s="51"/>
      <c r="F1856" s="51"/>
      <c r="G1856" s="51"/>
      <c r="H1856" s="51"/>
      <c r="I1856" s="51"/>
      <c r="J1856" s="51">
        <v>0</v>
      </c>
    </row>
    <row r="1857" spans="1:10" ht="18" customHeight="1">
      <c r="A1857" s="76" t="s">
        <v>1072</v>
      </c>
      <c r="B1857" s="80" t="s">
        <v>6</v>
      </c>
      <c r="C1857" s="76" t="s">
        <v>7</v>
      </c>
      <c r="D1857" s="76" t="s">
        <v>8</v>
      </c>
      <c r="E1857" s="203" t="s">
        <v>262</v>
      </c>
      <c r="F1857" s="203"/>
      <c r="G1857" s="81" t="s">
        <v>9</v>
      </c>
      <c r="H1857" s="80" t="s">
        <v>10</v>
      </c>
      <c r="I1857" s="80" t="s">
        <v>11</v>
      </c>
      <c r="J1857" s="80" t="s">
        <v>13</v>
      </c>
    </row>
    <row r="1858" spans="1:10" ht="24" customHeight="1">
      <c r="A1858" s="77" t="s">
        <v>263</v>
      </c>
      <c r="B1858" s="48" t="s">
        <v>1073</v>
      </c>
      <c r="C1858" s="77" t="s">
        <v>23</v>
      </c>
      <c r="D1858" s="77" t="s">
        <v>1074</v>
      </c>
      <c r="E1858" s="200" t="s">
        <v>1693</v>
      </c>
      <c r="F1858" s="200"/>
      <c r="G1858" s="47" t="s">
        <v>27</v>
      </c>
      <c r="H1858" s="50">
        <v>1</v>
      </c>
      <c r="I1858" s="49">
        <v>731.96</v>
      </c>
      <c r="J1858" s="49">
        <v>731.96</v>
      </c>
    </row>
    <row r="1859" spans="1:10" ht="26.1" customHeight="1">
      <c r="A1859" s="82" t="s">
        <v>291</v>
      </c>
      <c r="B1859" s="53" t="s">
        <v>206</v>
      </c>
      <c r="C1859" s="82" t="s">
        <v>23</v>
      </c>
      <c r="D1859" s="82" t="s">
        <v>490</v>
      </c>
      <c r="E1859" s="206" t="s">
        <v>491</v>
      </c>
      <c r="F1859" s="206"/>
      <c r="G1859" s="52" t="s">
        <v>114</v>
      </c>
      <c r="H1859" s="55">
        <v>0.49</v>
      </c>
      <c r="I1859" s="54">
        <v>671.33</v>
      </c>
      <c r="J1859" s="54">
        <v>328.95</v>
      </c>
    </row>
    <row r="1860" spans="1:10" ht="24" customHeight="1">
      <c r="A1860" s="82" t="s">
        <v>291</v>
      </c>
      <c r="B1860" s="53" t="s">
        <v>503</v>
      </c>
      <c r="C1860" s="82" t="s">
        <v>23</v>
      </c>
      <c r="D1860" s="82" t="s">
        <v>504</v>
      </c>
      <c r="E1860" s="206" t="s">
        <v>505</v>
      </c>
      <c r="F1860" s="206"/>
      <c r="G1860" s="52" t="s">
        <v>114</v>
      </c>
      <c r="H1860" s="55">
        <v>1.4</v>
      </c>
      <c r="I1860" s="54">
        <v>47.37</v>
      </c>
      <c r="J1860" s="54">
        <v>66.31</v>
      </c>
    </row>
    <row r="1861" spans="1:10" ht="26.1" customHeight="1">
      <c r="A1861" s="82" t="s">
        <v>291</v>
      </c>
      <c r="B1861" s="53" t="s">
        <v>1661</v>
      </c>
      <c r="C1861" s="82" t="s">
        <v>23</v>
      </c>
      <c r="D1861" s="82" t="s">
        <v>1662</v>
      </c>
      <c r="E1861" s="206" t="s">
        <v>294</v>
      </c>
      <c r="F1861" s="206"/>
      <c r="G1861" s="52" t="s">
        <v>20</v>
      </c>
      <c r="H1861" s="55">
        <v>4.3</v>
      </c>
      <c r="I1861" s="54">
        <v>76.73</v>
      </c>
      <c r="J1861" s="54">
        <v>329.93</v>
      </c>
    </row>
    <row r="1862" spans="1:10" ht="24" customHeight="1">
      <c r="A1862" s="82" t="s">
        <v>291</v>
      </c>
      <c r="B1862" s="53" t="s">
        <v>1616</v>
      </c>
      <c r="C1862" s="82" t="s">
        <v>23</v>
      </c>
      <c r="D1862" s="82" t="s">
        <v>1617</v>
      </c>
      <c r="E1862" s="206" t="s">
        <v>505</v>
      </c>
      <c r="F1862" s="206"/>
      <c r="G1862" s="52" t="s">
        <v>20</v>
      </c>
      <c r="H1862" s="55">
        <v>1.3</v>
      </c>
      <c r="I1862" s="54">
        <v>5.21</v>
      </c>
      <c r="J1862" s="54">
        <v>6.77</v>
      </c>
    </row>
    <row r="1863" spans="1:10">
      <c r="A1863" s="79"/>
      <c r="B1863" s="79"/>
      <c r="C1863" s="79"/>
      <c r="D1863" s="79"/>
      <c r="E1863" s="79"/>
      <c r="F1863" s="61"/>
      <c r="G1863" s="79"/>
      <c r="H1863" s="204"/>
      <c r="I1863" s="204"/>
      <c r="J1863" s="61"/>
    </row>
    <row r="1864" spans="1:10" ht="30" customHeight="1" thickBot="1">
      <c r="A1864" s="66"/>
      <c r="B1864" s="66"/>
      <c r="C1864" s="66"/>
      <c r="D1864" s="66"/>
      <c r="E1864" s="66"/>
      <c r="F1864" s="66"/>
      <c r="G1864" s="66"/>
      <c r="H1864" s="60"/>
      <c r="I1864" s="66"/>
      <c r="J1864" s="85"/>
    </row>
    <row r="1865" spans="1:10" ht="0.95" customHeight="1" thickTop="1">
      <c r="A1865" s="51"/>
      <c r="B1865" s="51"/>
      <c r="C1865" s="51"/>
      <c r="D1865" s="51"/>
      <c r="E1865" s="51"/>
      <c r="F1865" s="51"/>
      <c r="G1865" s="51"/>
      <c r="H1865" s="51"/>
      <c r="I1865" s="51"/>
      <c r="J1865" s="51">
        <v>0</v>
      </c>
    </row>
    <row r="1866" spans="1:10" ht="18" customHeight="1">
      <c r="A1866" s="76" t="s">
        <v>1075</v>
      </c>
      <c r="B1866" s="80" t="s">
        <v>6</v>
      </c>
      <c r="C1866" s="76" t="s">
        <v>7</v>
      </c>
      <c r="D1866" s="76" t="s">
        <v>8</v>
      </c>
      <c r="E1866" s="203" t="s">
        <v>262</v>
      </c>
      <c r="F1866" s="203"/>
      <c r="G1866" s="81" t="s">
        <v>9</v>
      </c>
      <c r="H1866" s="80" t="s">
        <v>10</v>
      </c>
      <c r="I1866" s="80" t="s">
        <v>11</v>
      </c>
      <c r="J1866" s="80" t="s">
        <v>13</v>
      </c>
    </row>
    <row r="1867" spans="1:10" ht="24" customHeight="1">
      <c r="A1867" s="77" t="s">
        <v>263</v>
      </c>
      <c r="B1867" s="48" t="s">
        <v>1076</v>
      </c>
      <c r="C1867" s="77" t="s">
        <v>23</v>
      </c>
      <c r="D1867" s="77" t="s">
        <v>1077</v>
      </c>
      <c r="E1867" s="200" t="s">
        <v>1693</v>
      </c>
      <c r="F1867" s="200"/>
      <c r="G1867" s="47" t="s">
        <v>27</v>
      </c>
      <c r="H1867" s="50">
        <v>1</v>
      </c>
      <c r="I1867" s="49">
        <v>904.33999999999992</v>
      </c>
      <c r="J1867" s="49">
        <v>904.34</v>
      </c>
    </row>
    <row r="1868" spans="1:10" ht="26.1" customHeight="1">
      <c r="A1868" s="82" t="s">
        <v>291</v>
      </c>
      <c r="B1868" s="53" t="s">
        <v>206</v>
      </c>
      <c r="C1868" s="82" t="s">
        <v>23</v>
      </c>
      <c r="D1868" s="82" t="s">
        <v>490</v>
      </c>
      <c r="E1868" s="206" t="s">
        <v>491</v>
      </c>
      <c r="F1868" s="206"/>
      <c r="G1868" s="52" t="s">
        <v>114</v>
      </c>
      <c r="H1868" s="55">
        <v>0.59</v>
      </c>
      <c r="I1868" s="54">
        <v>671.33</v>
      </c>
      <c r="J1868" s="54">
        <v>396.08</v>
      </c>
    </row>
    <row r="1869" spans="1:10" ht="24" customHeight="1">
      <c r="A1869" s="82" t="s">
        <v>291</v>
      </c>
      <c r="B1869" s="53" t="s">
        <v>503</v>
      </c>
      <c r="C1869" s="82" t="s">
        <v>23</v>
      </c>
      <c r="D1869" s="82" t="s">
        <v>504</v>
      </c>
      <c r="E1869" s="206" t="s">
        <v>505</v>
      </c>
      <c r="F1869" s="206"/>
      <c r="G1869" s="52" t="s">
        <v>114</v>
      </c>
      <c r="H1869" s="55">
        <v>1.98</v>
      </c>
      <c r="I1869" s="54">
        <v>47.37</v>
      </c>
      <c r="J1869" s="54">
        <v>93.79</v>
      </c>
    </row>
    <row r="1870" spans="1:10" ht="26.1" customHeight="1">
      <c r="A1870" s="82" t="s">
        <v>291</v>
      </c>
      <c r="B1870" s="53" t="s">
        <v>1661</v>
      </c>
      <c r="C1870" s="82" t="s">
        <v>23</v>
      </c>
      <c r="D1870" s="82" t="s">
        <v>1662</v>
      </c>
      <c r="E1870" s="206" t="s">
        <v>294</v>
      </c>
      <c r="F1870" s="206"/>
      <c r="G1870" s="52" t="s">
        <v>20</v>
      </c>
      <c r="H1870" s="55">
        <v>5.3</v>
      </c>
      <c r="I1870" s="54">
        <v>76.73</v>
      </c>
      <c r="J1870" s="54">
        <v>406.66</v>
      </c>
    </row>
    <row r="1871" spans="1:10" ht="24" customHeight="1">
      <c r="A1871" s="82" t="s">
        <v>291</v>
      </c>
      <c r="B1871" s="53" t="s">
        <v>1616</v>
      </c>
      <c r="C1871" s="82" t="s">
        <v>23</v>
      </c>
      <c r="D1871" s="82" t="s">
        <v>1617</v>
      </c>
      <c r="E1871" s="206" t="s">
        <v>505</v>
      </c>
      <c r="F1871" s="206"/>
      <c r="G1871" s="52" t="s">
        <v>20</v>
      </c>
      <c r="H1871" s="55">
        <v>1.5</v>
      </c>
      <c r="I1871" s="54">
        <v>5.21</v>
      </c>
      <c r="J1871" s="54">
        <v>7.81</v>
      </c>
    </row>
    <row r="1872" spans="1:10">
      <c r="A1872" s="79"/>
      <c r="B1872" s="79"/>
      <c r="C1872" s="79"/>
      <c r="D1872" s="79"/>
      <c r="E1872" s="79"/>
      <c r="F1872" s="61"/>
      <c r="G1872" s="79"/>
      <c r="H1872" s="204"/>
      <c r="I1872" s="204"/>
      <c r="J1872" s="61"/>
    </row>
    <row r="1873" spans="1:10" ht="30" customHeight="1" thickBot="1">
      <c r="A1873" s="66"/>
      <c r="B1873" s="66"/>
      <c r="C1873" s="66"/>
      <c r="D1873" s="66"/>
      <c r="E1873" s="66"/>
      <c r="F1873" s="66"/>
      <c r="G1873" s="66"/>
      <c r="H1873" s="60"/>
      <c r="I1873" s="66"/>
      <c r="J1873" s="85"/>
    </row>
    <row r="1874" spans="1:10" ht="0.95" customHeight="1" thickTop="1">
      <c r="A1874" s="51"/>
      <c r="B1874" s="51"/>
      <c r="C1874" s="51"/>
      <c r="D1874" s="51"/>
      <c r="E1874" s="51"/>
      <c r="F1874" s="51"/>
      <c r="G1874" s="51"/>
      <c r="H1874" s="51"/>
      <c r="I1874" s="51"/>
      <c r="J1874" s="51">
        <v>0</v>
      </c>
    </row>
    <row r="1875" spans="1:10" ht="18" customHeight="1">
      <c r="A1875" s="76" t="s">
        <v>1078</v>
      </c>
      <c r="B1875" s="80" t="s">
        <v>6</v>
      </c>
      <c r="C1875" s="76" t="s">
        <v>7</v>
      </c>
      <c r="D1875" s="76" t="s">
        <v>8</v>
      </c>
      <c r="E1875" s="203" t="s">
        <v>262</v>
      </c>
      <c r="F1875" s="203"/>
      <c r="G1875" s="81" t="s">
        <v>9</v>
      </c>
      <c r="H1875" s="80" t="s">
        <v>10</v>
      </c>
      <c r="I1875" s="80" t="s">
        <v>11</v>
      </c>
      <c r="J1875" s="80" t="s">
        <v>13</v>
      </c>
    </row>
    <row r="1876" spans="1:10" ht="24" customHeight="1">
      <c r="A1876" s="77" t="s">
        <v>263</v>
      </c>
      <c r="B1876" s="48" t="s">
        <v>1079</v>
      </c>
      <c r="C1876" s="77" t="s">
        <v>23</v>
      </c>
      <c r="D1876" s="77" t="s">
        <v>1080</v>
      </c>
      <c r="E1876" s="200" t="s">
        <v>1693</v>
      </c>
      <c r="F1876" s="200"/>
      <c r="G1876" s="47" t="s">
        <v>27</v>
      </c>
      <c r="H1876" s="50">
        <v>1</v>
      </c>
      <c r="I1876" s="49">
        <v>1276.04</v>
      </c>
      <c r="J1876" s="49">
        <v>1276.04</v>
      </c>
    </row>
    <row r="1877" spans="1:10" ht="26.1" customHeight="1">
      <c r="A1877" s="82" t="s">
        <v>291</v>
      </c>
      <c r="B1877" s="53" t="s">
        <v>1661</v>
      </c>
      <c r="C1877" s="82" t="s">
        <v>23</v>
      </c>
      <c r="D1877" s="82" t="s">
        <v>1662</v>
      </c>
      <c r="E1877" s="206" t="s">
        <v>294</v>
      </c>
      <c r="F1877" s="206"/>
      <c r="G1877" s="52" t="s">
        <v>20</v>
      </c>
      <c r="H1877" s="55">
        <v>6.4</v>
      </c>
      <c r="I1877" s="54">
        <v>76.73</v>
      </c>
      <c r="J1877" s="54">
        <v>491.07</v>
      </c>
    </row>
    <row r="1878" spans="1:10" ht="24" customHeight="1">
      <c r="A1878" s="82" t="s">
        <v>291</v>
      </c>
      <c r="B1878" s="53" t="s">
        <v>1616</v>
      </c>
      <c r="C1878" s="82" t="s">
        <v>23</v>
      </c>
      <c r="D1878" s="82" t="s">
        <v>1617</v>
      </c>
      <c r="E1878" s="206" t="s">
        <v>505</v>
      </c>
      <c r="F1878" s="206"/>
      <c r="G1878" s="52" t="s">
        <v>20</v>
      </c>
      <c r="H1878" s="55">
        <v>1.8</v>
      </c>
      <c r="I1878" s="54">
        <v>5.21</v>
      </c>
      <c r="J1878" s="54">
        <v>9.3699999999999992</v>
      </c>
    </row>
    <row r="1879" spans="1:10" ht="26.1" customHeight="1">
      <c r="A1879" s="82" t="s">
        <v>291</v>
      </c>
      <c r="B1879" s="53" t="s">
        <v>206</v>
      </c>
      <c r="C1879" s="82" t="s">
        <v>23</v>
      </c>
      <c r="D1879" s="82" t="s">
        <v>490</v>
      </c>
      <c r="E1879" s="206" t="s">
        <v>491</v>
      </c>
      <c r="F1879" s="206"/>
      <c r="G1879" s="52" t="s">
        <v>114</v>
      </c>
      <c r="H1879" s="55">
        <v>0.95</v>
      </c>
      <c r="I1879" s="54">
        <v>671.33</v>
      </c>
      <c r="J1879" s="54">
        <v>637.76</v>
      </c>
    </row>
    <row r="1880" spans="1:10" ht="24" customHeight="1">
      <c r="A1880" s="82" t="s">
        <v>291</v>
      </c>
      <c r="B1880" s="53" t="s">
        <v>503</v>
      </c>
      <c r="C1880" s="82" t="s">
        <v>23</v>
      </c>
      <c r="D1880" s="82" t="s">
        <v>504</v>
      </c>
      <c r="E1880" s="206" t="s">
        <v>505</v>
      </c>
      <c r="F1880" s="206"/>
      <c r="G1880" s="52" t="s">
        <v>114</v>
      </c>
      <c r="H1880" s="55">
        <v>2.91</v>
      </c>
      <c r="I1880" s="54">
        <v>47.37</v>
      </c>
      <c r="J1880" s="54">
        <v>137.84</v>
      </c>
    </row>
    <row r="1881" spans="1:10">
      <c r="A1881" s="79"/>
      <c r="B1881" s="79"/>
      <c r="C1881" s="79"/>
      <c r="D1881" s="79"/>
      <c r="E1881" s="79"/>
      <c r="F1881" s="61"/>
      <c r="G1881" s="79"/>
      <c r="H1881" s="204"/>
      <c r="I1881" s="204"/>
      <c r="J1881" s="61"/>
    </row>
    <row r="1882" spans="1:10" ht="30" customHeight="1" thickBot="1">
      <c r="A1882" s="66"/>
      <c r="B1882" s="66"/>
      <c r="C1882" s="66"/>
      <c r="D1882" s="66"/>
      <c r="E1882" s="66"/>
      <c r="F1882" s="66"/>
      <c r="G1882" s="66"/>
      <c r="H1882" s="60"/>
      <c r="I1882" s="66"/>
      <c r="J1882" s="85"/>
    </row>
    <row r="1883" spans="1:10" ht="0.95" customHeight="1" thickTop="1">
      <c r="A1883" s="51"/>
      <c r="B1883" s="51"/>
      <c r="C1883" s="51"/>
      <c r="D1883" s="51"/>
      <c r="E1883" s="51"/>
      <c r="F1883" s="51"/>
      <c r="G1883" s="51"/>
      <c r="H1883" s="51"/>
      <c r="I1883" s="51"/>
      <c r="J1883" s="51">
        <v>0</v>
      </c>
    </row>
    <row r="1884" spans="1:10" ht="18" customHeight="1">
      <c r="A1884" s="76" t="s">
        <v>1081</v>
      </c>
      <c r="B1884" s="80" t="s">
        <v>6</v>
      </c>
      <c r="C1884" s="76" t="s">
        <v>7</v>
      </c>
      <c r="D1884" s="76" t="s">
        <v>8</v>
      </c>
      <c r="E1884" s="203" t="s">
        <v>262</v>
      </c>
      <c r="F1884" s="203"/>
      <c r="G1884" s="81" t="s">
        <v>9</v>
      </c>
      <c r="H1884" s="80" t="s">
        <v>10</v>
      </c>
      <c r="I1884" s="80" t="s">
        <v>11</v>
      </c>
      <c r="J1884" s="80" t="s">
        <v>13</v>
      </c>
    </row>
    <row r="1885" spans="1:10" ht="24" customHeight="1">
      <c r="A1885" s="77" t="s">
        <v>263</v>
      </c>
      <c r="B1885" s="48" t="s">
        <v>1082</v>
      </c>
      <c r="C1885" s="77" t="s">
        <v>23</v>
      </c>
      <c r="D1885" s="77" t="s">
        <v>1083</v>
      </c>
      <c r="E1885" s="200" t="s">
        <v>1693</v>
      </c>
      <c r="F1885" s="200"/>
      <c r="G1885" s="47" t="s">
        <v>27</v>
      </c>
      <c r="H1885" s="50">
        <v>1</v>
      </c>
      <c r="I1885" s="49">
        <v>2045.33</v>
      </c>
      <c r="J1885" s="49">
        <v>2045.33</v>
      </c>
    </row>
    <row r="1886" spans="1:10" ht="26.1" customHeight="1">
      <c r="A1886" s="82" t="s">
        <v>291</v>
      </c>
      <c r="B1886" s="53" t="s">
        <v>1673</v>
      </c>
      <c r="C1886" s="82" t="s">
        <v>23</v>
      </c>
      <c r="D1886" s="82" t="s">
        <v>1674</v>
      </c>
      <c r="E1886" s="206" t="s">
        <v>297</v>
      </c>
      <c r="F1886" s="206"/>
      <c r="G1886" s="52" t="s">
        <v>114</v>
      </c>
      <c r="H1886" s="55">
        <v>0.18</v>
      </c>
      <c r="I1886" s="54">
        <v>669.63</v>
      </c>
      <c r="J1886" s="54">
        <v>120.53</v>
      </c>
    </row>
    <row r="1887" spans="1:10" ht="26.1" customHeight="1">
      <c r="A1887" s="82" t="s">
        <v>291</v>
      </c>
      <c r="B1887" s="53" t="s">
        <v>1661</v>
      </c>
      <c r="C1887" s="82" t="s">
        <v>23</v>
      </c>
      <c r="D1887" s="82" t="s">
        <v>1662</v>
      </c>
      <c r="E1887" s="206" t="s">
        <v>294</v>
      </c>
      <c r="F1887" s="206"/>
      <c r="G1887" s="52" t="s">
        <v>20</v>
      </c>
      <c r="H1887" s="55">
        <v>7.9</v>
      </c>
      <c r="I1887" s="54">
        <v>76.73</v>
      </c>
      <c r="J1887" s="54">
        <v>606.16</v>
      </c>
    </row>
    <row r="1888" spans="1:10" ht="24" customHeight="1">
      <c r="A1888" s="82" t="s">
        <v>291</v>
      </c>
      <c r="B1888" s="53" t="s">
        <v>1616</v>
      </c>
      <c r="C1888" s="82" t="s">
        <v>23</v>
      </c>
      <c r="D1888" s="82" t="s">
        <v>1617</v>
      </c>
      <c r="E1888" s="206" t="s">
        <v>505</v>
      </c>
      <c r="F1888" s="206"/>
      <c r="G1888" s="52" t="s">
        <v>20</v>
      </c>
      <c r="H1888" s="55">
        <v>2.1</v>
      </c>
      <c r="I1888" s="54">
        <v>5.21</v>
      </c>
      <c r="J1888" s="54">
        <v>10.94</v>
      </c>
    </row>
    <row r="1889" spans="1:10" ht="26.1" customHeight="1">
      <c r="A1889" s="82" t="s">
        <v>291</v>
      </c>
      <c r="B1889" s="53" t="s">
        <v>206</v>
      </c>
      <c r="C1889" s="82" t="s">
        <v>23</v>
      </c>
      <c r="D1889" s="82" t="s">
        <v>490</v>
      </c>
      <c r="E1889" s="206" t="s">
        <v>491</v>
      </c>
      <c r="F1889" s="206"/>
      <c r="G1889" s="52" t="s">
        <v>114</v>
      </c>
      <c r="H1889" s="55">
        <v>1.17</v>
      </c>
      <c r="I1889" s="54">
        <v>671.33</v>
      </c>
      <c r="J1889" s="54">
        <v>785.45</v>
      </c>
    </row>
    <row r="1890" spans="1:10" ht="26.1" customHeight="1">
      <c r="A1890" s="82" t="s">
        <v>291</v>
      </c>
      <c r="B1890" s="53" t="s">
        <v>1666</v>
      </c>
      <c r="C1890" s="82" t="s">
        <v>23</v>
      </c>
      <c r="D1890" s="82" t="s">
        <v>1667</v>
      </c>
      <c r="E1890" s="206" t="s">
        <v>534</v>
      </c>
      <c r="F1890" s="206"/>
      <c r="G1890" s="52" t="s">
        <v>203</v>
      </c>
      <c r="H1890" s="55">
        <v>26.4</v>
      </c>
      <c r="I1890" s="54">
        <v>12.3</v>
      </c>
      <c r="J1890" s="54">
        <v>324.72000000000003</v>
      </c>
    </row>
    <row r="1891" spans="1:10" ht="24" customHeight="1">
      <c r="A1891" s="82" t="s">
        <v>291</v>
      </c>
      <c r="B1891" s="53" t="s">
        <v>503</v>
      </c>
      <c r="C1891" s="82" t="s">
        <v>23</v>
      </c>
      <c r="D1891" s="82" t="s">
        <v>504</v>
      </c>
      <c r="E1891" s="206" t="s">
        <v>505</v>
      </c>
      <c r="F1891" s="206"/>
      <c r="G1891" s="52" t="s">
        <v>114</v>
      </c>
      <c r="H1891" s="55">
        <v>4.17</v>
      </c>
      <c r="I1891" s="54">
        <v>47.37</v>
      </c>
      <c r="J1891" s="54">
        <v>197.53</v>
      </c>
    </row>
    <row r="1892" spans="1:10">
      <c r="A1892" s="79"/>
      <c r="B1892" s="79"/>
      <c r="C1892" s="79"/>
      <c r="D1892" s="79"/>
      <c r="E1892" s="79"/>
      <c r="F1892" s="61"/>
      <c r="G1892" s="79"/>
      <c r="H1892" s="204"/>
      <c r="I1892" s="204"/>
      <c r="J1892" s="61"/>
    </row>
    <row r="1893" spans="1:10" ht="30" customHeight="1" thickBot="1">
      <c r="A1893" s="66"/>
      <c r="B1893" s="66"/>
      <c r="C1893" s="66"/>
      <c r="D1893" s="66"/>
      <c r="E1893" s="66"/>
      <c r="F1893" s="66"/>
      <c r="G1893" s="66"/>
      <c r="H1893" s="60"/>
      <c r="I1893" s="66"/>
      <c r="J1893" s="85"/>
    </row>
    <row r="1894" spans="1:10" ht="0.95" customHeight="1" thickTop="1">
      <c r="A1894" s="51"/>
      <c r="B1894" s="51"/>
      <c r="C1894" s="51"/>
      <c r="D1894" s="51"/>
      <c r="E1894" s="51"/>
      <c r="F1894" s="51"/>
      <c r="G1894" s="51"/>
      <c r="H1894" s="51"/>
      <c r="I1894" s="51"/>
      <c r="J1894" s="51">
        <v>0</v>
      </c>
    </row>
    <row r="1895" spans="1:10" ht="18" customHeight="1">
      <c r="A1895" s="76" t="s">
        <v>1084</v>
      </c>
      <c r="B1895" s="80" t="s">
        <v>6</v>
      </c>
      <c r="C1895" s="76" t="s">
        <v>7</v>
      </c>
      <c r="D1895" s="76" t="s">
        <v>8</v>
      </c>
      <c r="E1895" s="203" t="s">
        <v>262</v>
      </c>
      <c r="F1895" s="203"/>
      <c r="G1895" s="81" t="s">
        <v>9</v>
      </c>
      <c r="H1895" s="80" t="s">
        <v>10</v>
      </c>
      <c r="I1895" s="80" t="s">
        <v>11</v>
      </c>
      <c r="J1895" s="80" t="s">
        <v>13</v>
      </c>
    </row>
    <row r="1896" spans="1:10" ht="26.1" customHeight="1">
      <c r="A1896" s="77" t="s">
        <v>263</v>
      </c>
      <c r="B1896" s="48" t="s">
        <v>1085</v>
      </c>
      <c r="C1896" s="77" t="s">
        <v>749</v>
      </c>
      <c r="D1896" s="77" t="s">
        <v>1086</v>
      </c>
      <c r="E1896" s="200" t="s">
        <v>1516</v>
      </c>
      <c r="F1896" s="200"/>
      <c r="G1896" s="47" t="s">
        <v>1087</v>
      </c>
      <c r="H1896" s="50">
        <v>1</v>
      </c>
      <c r="I1896" s="49">
        <v>1330.5624533</v>
      </c>
      <c r="J1896" s="49">
        <v>1330.56</v>
      </c>
    </row>
    <row r="1897" spans="1:10" ht="20.100000000000001" customHeight="1">
      <c r="A1897" s="76" t="s">
        <v>663</v>
      </c>
      <c r="B1897" s="80" t="s">
        <v>6</v>
      </c>
      <c r="C1897" s="76" t="s">
        <v>7</v>
      </c>
      <c r="D1897" s="76" t="s">
        <v>269</v>
      </c>
      <c r="E1897" s="80" t="s">
        <v>671</v>
      </c>
      <c r="F1897" s="208" t="s">
        <v>1520</v>
      </c>
      <c r="G1897" s="208"/>
      <c r="H1897" s="208"/>
      <c r="I1897" s="208"/>
      <c r="J1897" s="80"/>
    </row>
    <row r="1898" spans="1:10" ht="24" customHeight="1">
      <c r="A1898" s="78" t="s">
        <v>264</v>
      </c>
      <c r="B1898" s="57" t="s">
        <v>1521</v>
      </c>
      <c r="C1898" s="78" t="s">
        <v>749</v>
      </c>
      <c r="D1898" s="78" t="s">
        <v>1522</v>
      </c>
      <c r="E1898" s="59">
        <v>1.161</v>
      </c>
      <c r="F1898" s="78"/>
      <c r="G1898" s="78"/>
      <c r="H1898" s="78"/>
      <c r="I1898" s="83">
        <v>18.305299999999999</v>
      </c>
      <c r="J1898" s="83">
        <v>21.252453299999999</v>
      </c>
    </row>
    <row r="1899" spans="1:10" ht="20.100000000000001" customHeight="1">
      <c r="A1899" s="209"/>
      <c r="B1899" s="209"/>
      <c r="C1899" s="209"/>
      <c r="D1899" s="209"/>
      <c r="E1899" s="209"/>
      <c r="F1899" s="209"/>
      <c r="G1899" s="209" t="s">
        <v>1523</v>
      </c>
      <c r="H1899" s="209"/>
      <c r="I1899" s="209"/>
      <c r="J1899" s="64">
        <v>21.252453299999999</v>
      </c>
    </row>
    <row r="1900" spans="1:10" ht="20.100000000000001" customHeight="1">
      <c r="A1900" s="209"/>
      <c r="B1900" s="209"/>
      <c r="C1900" s="209"/>
      <c r="D1900" s="209"/>
      <c r="E1900" s="209"/>
      <c r="F1900" s="209"/>
      <c r="G1900" s="209" t="s">
        <v>1524</v>
      </c>
      <c r="H1900" s="209"/>
      <c r="I1900" s="209"/>
      <c r="J1900" s="64">
        <v>0</v>
      </c>
    </row>
    <row r="1901" spans="1:10" ht="20.100000000000001" customHeight="1">
      <c r="A1901" s="209"/>
      <c r="B1901" s="209"/>
      <c r="C1901" s="209"/>
      <c r="D1901" s="209"/>
      <c r="E1901" s="209"/>
      <c r="F1901" s="209"/>
      <c r="G1901" s="209" t="s">
        <v>1525</v>
      </c>
      <c r="H1901" s="209"/>
      <c r="I1901" s="209"/>
      <c r="J1901" s="64">
        <v>21.252453299999999</v>
      </c>
    </row>
    <row r="1902" spans="1:10" ht="20.100000000000001" customHeight="1">
      <c r="A1902" s="209"/>
      <c r="B1902" s="209"/>
      <c r="C1902" s="209"/>
      <c r="D1902" s="209"/>
      <c r="E1902" s="209"/>
      <c r="F1902" s="209"/>
      <c r="G1902" s="209" t="s">
        <v>1526</v>
      </c>
      <c r="H1902" s="209"/>
      <c r="I1902" s="209"/>
      <c r="J1902" s="64">
        <v>0</v>
      </c>
    </row>
    <row r="1903" spans="1:10" ht="20.100000000000001" customHeight="1">
      <c r="A1903" s="209"/>
      <c r="B1903" s="209"/>
      <c r="C1903" s="209"/>
      <c r="D1903" s="209"/>
      <c r="E1903" s="209"/>
      <c r="F1903" s="209"/>
      <c r="G1903" s="209" t="s">
        <v>1527</v>
      </c>
      <c r="H1903" s="209"/>
      <c r="I1903" s="209"/>
      <c r="J1903" s="64">
        <v>0</v>
      </c>
    </row>
    <row r="1904" spans="1:10" ht="20.100000000000001" customHeight="1">
      <c r="A1904" s="209"/>
      <c r="B1904" s="209"/>
      <c r="C1904" s="209"/>
      <c r="D1904" s="209"/>
      <c r="E1904" s="209"/>
      <c r="F1904" s="209"/>
      <c r="G1904" s="209" t="s">
        <v>1528</v>
      </c>
      <c r="H1904" s="209"/>
      <c r="I1904" s="209"/>
      <c r="J1904" s="64">
        <v>1</v>
      </c>
    </row>
    <row r="1905" spans="1:10" ht="20.100000000000001" customHeight="1">
      <c r="A1905" s="209"/>
      <c r="B1905" s="209"/>
      <c r="C1905" s="209"/>
      <c r="D1905" s="209"/>
      <c r="E1905" s="209"/>
      <c r="F1905" s="209"/>
      <c r="G1905" s="209" t="s">
        <v>1529</v>
      </c>
      <c r="H1905" s="209"/>
      <c r="I1905" s="209"/>
      <c r="J1905" s="64">
        <v>21.252453299999999</v>
      </c>
    </row>
    <row r="1906" spans="1:10" ht="20.100000000000001" customHeight="1">
      <c r="A1906" s="76" t="s">
        <v>1694</v>
      </c>
      <c r="B1906" s="80" t="s">
        <v>7</v>
      </c>
      <c r="C1906" s="76" t="s">
        <v>6</v>
      </c>
      <c r="D1906" s="76" t="s">
        <v>274</v>
      </c>
      <c r="E1906" s="80" t="s">
        <v>671</v>
      </c>
      <c r="F1906" s="80" t="s">
        <v>664</v>
      </c>
      <c r="G1906" s="208" t="s">
        <v>1695</v>
      </c>
      <c r="H1906" s="208"/>
      <c r="I1906" s="208"/>
      <c r="J1906" s="80"/>
    </row>
    <row r="1907" spans="1:10" ht="24" customHeight="1">
      <c r="A1907" s="78" t="s">
        <v>264</v>
      </c>
      <c r="B1907" s="57" t="s">
        <v>749</v>
      </c>
      <c r="C1907" s="78" t="s">
        <v>1696</v>
      </c>
      <c r="D1907" s="78" t="s">
        <v>1697</v>
      </c>
      <c r="E1907" s="59">
        <v>0.87</v>
      </c>
      <c r="F1907" s="56" t="s">
        <v>114</v>
      </c>
      <c r="G1907" s="211">
        <v>136.02340000000001</v>
      </c>
      <c r="H1907" s="211"/>
      <c r="I1907" s="201"/>
      <c r="J1907" s="83">
        <v>118.34</v>
      </c>
    </row>
    <row r="1908" spans="1:10" ht="20.100000000000001" customHeight="1">
      <c r="A1908" s="209"/>
      <c r="B1908" s="209"/>
      <c r="C1908" s="209"/>
      <c r="D1908" s="209"/>
      <c r="E1908" s="209"/>
      <c r="F1908" s="209"/>
      <c r="G1908" s="209" t="s">
        <v>1698</v>
      </c>
      <c r="H1908" s="209"/>
      <c r="I1908" s="209"/>
      <c r="J1908" s="64">
        <v>118.34</v>
      </c>
    </row>
    <row r="1909" spans="1:10" ht="20.100000000000001" customHeight="1">
      <c r="A1909" s="76" t="s">
        <v>1699</v>
      </c>
      <c r="B1909" s="80" t="s">
        <v>7</v>
      </c>
      <c r="C1909" s="76" t="s">
        <v>6</v>
      </c>
      <c r="D1909" s="76" t="s">
        <v>1700</v>
      </c>
      <c r="E1909" s="80" t="s">
        <v>671</v>
      </c>
      <c r="F1909" s="80" t="s">
        <v>664</v>
      </c>
      <c r="G1909" s="208" t="s">
        <v>1695</v>
      </c>
      <c r="H1909" s="208"/>
      <c r="I1909" s="208"/>
      <c r="J1909" s="80"/>
    </row>
    <row r="1910" spans="1:10" ht="26.1" customHeight="1">
      <c r="A1910" s="82" t="s">
        <v>674</v>
      </c>
      <c r="B1910" s="53" t="s">
        <v>749</v>
      </c>
      <c r="C1910" s="82">
        <v>1107892</v>
      </c>
      <c r="D1910" s="82" t="s">
        <v>1701</v>
      </c>
      <c r="E1910" s="55">
        <v>1.2</v>
      </c>
      <c r="F1910" s="52" t="s">
        <v>114</v>
      </c>
      <c r="G1910" s="210">
        <v>460.8</v>
      </c>
      <c r="H1910" s="210"/>
      <c r="I1910" s="206"/>
      <c r="J1910" s="84">
        <v>552.96</v>
      </c>
    </row>
    <row r="1911" spans="1:10" ht="39" customHeight="1">
      <c r="A1911" s="82" t="s">
        <v>674</v>
      </c>
      <c r="B1911" s="53" t="s">
        <v>749</v>
      </c>
      <c r="C1911" s="82">
        <v>3103302</v>
      </c>
      <c r="D1911" s="82" t="s">
        <v>1703</v>
      </c>
      <c r="E1911" s="55">
        <v>7.67</v>
      </c>
      <c r="F1911" s="52" t="s">
        <v>20</v>
      </c>
      <c r="G1911" s="210">
        <v>63.24</v>
      </c>
      <c r="H1911" s="210"/>
      <c r="I1911" s="206"/>
      <c r="J1911" s="84">
        <v>485.05</v>
      </c>
    </row>
    <row r="1912" spans="1:10" ht="26.1" customHeight="1">
      <c r="A1912" s="82" t="s">
        <v>674</v>
      </c>
      <c r="B1912" s="53" t="s">
        <v>749</v>
      </c>
      <c r="C1912" s="82">
        <v>4805750</v>
      </c>
      <c r="D1912" s="82" t="s">
        <v>1702</v>
      </c>
      <c r="E1912" s="55">
        <v>4.03</v>
      </c>
      <c r="F1912" s="52" t="s">
        <v>114</v>
      </c>
      <c r="G1912" s="210">
        <v>37.36</v>
      </c>
      <c r="H1912" s="210"/>
      <c r="I1912" s="206"/>
      <c r="J1912" s="84">
        <v>150.56</v>
      </c>
    </row>
    <row r="1913" spans="1:10" ht="20.100000000000001" customHeight="1">
      <c r="A1913" s="209"/>
      <c r="B1913" s="209"/>
      <c r="C1913" s="209"/>
      <c r="D1913" s="209"/>
      <c r="E1913" s="209"/>
      <c r="F1913" s="209"/>
      <c r="G1913" s="209" t="s">
        <v>1704</v>
      </c>
      <c r="H1913" s="209"/>
      <c r="I1913" s="209"/>
      <c r="J1913" s="64">
        <v>1188.57</v>
      </c>
    </row>
    <row r="1914" spans="1:10" ht="20.100000000000001" customHeight="1">
      <c r="A1914" s="76" t="s">
        <v>1705</v>
      </c>
      <c r="B1914" s="80" t="s">
        <v>7</v>
      </c>
      <c r="C1914" s="76" t="s">
        <v>264</v>
      </c>
      <c r="D1914" s="76" t="s">
        <v>1706</v>
      </c>
      <c r="E1914" s="80" t="s">
        <v>6</v>
      </c>
      <c r="F1914" s="80" t="s">
        <v>671</v>
      </c>
      <c r="G1914" s="81" t="s">
        <v>664</v>
      </c>
      <c r="H1914" s="208" t="s">
        <v>1695</v>
      </c>
      <c r="I1914" s="208"/>
      <c r="J1914" s="80" t="s">
        <v>13</v>
      </c>
    </row>
    <row r="1915" spans="1:10" ht="39" customHeight="1">
      <c r="A1915" s="82" t="s">
        <v>1707</v>
      </c>
      <c r="B1915" s="53" t="s">
        <v>749</v>
      </c>
      <c r="C1915" s="82" t="s">
        <v>1696</v>
      </c>
      <c r="D1915" s="82" t="s">
        <v>1708</v>
      </c>
      <c r="E1915" s="53">
        <v>5914647</v>
      </c>
      <c r="F1915" s="55">
        <v>1.3049999999999999</v>
      </c>
      <c r="G1915" s="52" t="s">
        <v>1709</v>
      </c>
      <c r="H1915" s="210">
        <v>1.84</v>
      </c>
      <c r="I1915" s="206"/>
      <c r="J1915" s="84">
        <v>2.4</v>
      </c>
    </row>
    <row r="1916" spans="1:10" ht="20.100000000000001" customHeight="1">
      <c r="A1916" s="209"/>
      <c r="B1916" s="209"/>
      <c r="C1916" s="209"/>
      <c r="D1916" s="209"/>
      <c r="E1916" s="209"/>
      <c r="F1916" s="209"/>
      <c r="G1916" s="209" t="s">
        <v>1710</v>
      </c>
      <c r="H1916" s="209"/>
      <c r="I1916" s="209"/>
      <c r="J1916" s="64">
        <v>2.4</v>
      </c>
    </row>
    <row r="1917" spans="1:10">
      <c r="A1917" s="79"/>
      <c r="B1917" s="79"/>
      <c r="C1917" s="79"/>
      <c r="D1917" s="79"/>
      <c r="E1917" s="79"/>
      <c r="F1917" s="61"/>
      <c r="G1917" s="79"/>
      <c r="H1917" s="204"/>
      <c r="I1917" s="204"/>
      <c r="J1917" s="61"/>
    </row>
    <row r="1918" spans="1:10" ht="30" customHeight="1" thickBot="1">
      <c r="A1918" s="66"/>
      <c r="B1918" s="66"/>
      <c r="C1918" s="66"/>
      <c r="D1918" s="66"/>
      <c r="E1918" s="66"/>
      <c r="F1918" s="66"/>
      <c r="G1918" s="66"/>
      <c r="H1918" s="60"/>
      <c r="I1918" s="66"/>
      <c r="J1918" s="85"/>
    </row>
    <row r="1919" spans="1:10" ht="0.95" customHeight="1" thickTop="1">
      <c r="A1919" s="51"/>
      <c r="B1919" s="51"/>
      <c r="C1919" s="51"/>
      <c r="D1919" s="51"/>
      <c r="E1919" s="51"/>
      <c r="F1919" s="51"/>
      <c r="G1919" s="51"/>
      <c r="H1919" s="51"/>
      <c r="I1919" s="51"/>
      <c r="J1919" s="51">
        <v>0</v>
      </c>
    </row>
    <row r="1920" spans="1:10" ht="18" customHeight="1">
      <c r="A1920" s="76" t="s">
        <v>1088</v>
      </c>
      <c r="B1920" s="80" t="s">
        <v>6</v>
      </c>
      <c r="C1920" s="76" t="s">
        <v>7</v>
      </c>
      <c r="D1920" s="76" t="s">
        <v>8</v>
      </c>
      <c r="E1920" s="203" t="s">
        <v>262</v>
      </c>
      <c r="F1920" s="203"/>
      <c r="G1920" s="81" t="s">
        <v>9</v>
      </c>
      <c r="H1920" s="80" t="s">
        <v>10</v>
      </c>
      <c r="I1920" s="80" t="s">
        <v>11</v>
      </c>
      <c r="J1920" s="80" t="s">
        <v>13</v>
      </c>
    </row>
    <row r="1921" spans="1:10" ht="26.1" customHeight="1">
      <c r="A1921" s="77" t="s">
        <v>263</v>
      </c>
      <c r="B1921" s="48" t="s">
        <v>1089</v>
      </c>
      <c r="C1921" s="77" t="s">
        <v>749</v>
      </c>
      <c r="D1921" s="77" t="s">
        <v>1090</v>
      </c>
      <c r="E1921" s="200" t="s">
        <v>1516</v>
      </c>
      <c r="F1921" s="200"/>
      <c r="G1921" s="47" t="s">
        <v>1087</v>
      </c>
      <c r="H1921" s="50">
        <v>1</v>
      </c>
      <c r="I1921" s="49">
        <v>1914.4238925600002</v>
      </c>
      <c r="J1921" s="49">
        <v>1914.42</v>
      </c>
    </row>
    <row r="1922" spans="1:10" ht="20.100000000000001" customHeight="1">
      <c r="A1922" s="76" t="s">
        <v>663</v>
      </c>
      <c r="B1922" s="80" t="s">
        <v>6</v>
      </c>
      <c r="C1922" s="76" t="s">
        <v>7</v>
      </c>
      <c r="D1922" s="76" t="s">
        <v>269</v>
      </c>
      <c r="E1922" s="80" t="s">
        <v>671</v>
      </c>
      <c r="F1922" s="208" t="s">
        <v>1520</v>
      </c>
      <c r="G1922" s="208"/>
      <c r="H1922" s="208"/>
      <c r="I1922" s="208"/>
      <c r="J1922" s="80"/>
    </row>
    <row r="1923" spans="1:10" ht="24" customHeight="1">
      <c r="A1923" s="78" t="s">
        <v>264</v>
      </c>
      <c r="B1923" s="57" t="s">
        <v>1521</v>
      </c>
      <c r="C1923" s="78" t="s">
        <v>749</v>
      </c>
      <c r="D1923" s="78" t="s">
        <v>1522</v>
      </c>
      <c r="E1923" s="59">
        <v>1.8752</v>
      </c>
      <c r="F1923" s="78"/>
      <c r="G1923" s="78"/>
      <c r="H1923" s="78"/>
      <c r="I1923" s="83">
        <v>18.305299999999999</v>
      </c>
      <c r="J1923" s="83">
        <v>34.326098559999998</v>
      </c>
    </row>
    <row r="1924" spans="1:10" ht="20.100000000000001" customHeight="1">
      <c r="A1924" s="209"/>
      <c r="B1924" s="209"/>
      <c r="C1924" s="209"/>
      <c r="D1924" s="209"/>
      <c r="E1924" s="209"/>
      <c r="F1924" s="209"/>
      <c r="G1924" s="209" t="s">
        <v>1523</v>
      </c>
      <c r="H1924" s="209"/>
      <c r="I1924" s="209"/>
      <c r="J1924" s="64">
        <v>34.326098559999998</v>
      </c>
    </row>
    <row r="1925" spans="1:10" ht="20.100000000000001" customHeight="1">
      <c r="A1925" s="209"/>
      <c r="B1925" s="209"/>
      <c r="C1925" s="209"/>
      <c r="D1925" s="209"/>
      <c r="E1925" s="209"/>
      <c r="F1925" s="209"/>
      <c r="G1925" s="209" t="s">
        <v>1524</v>
      </c>
      <c r="H1925" s="209"/>
      <c r="I1925" s="209"/>
      <c r="J1925" s="64">
        <v>0</v>
      </c>
    </row>
    <row r="1926" spans="1:10" ht="20.100000000000001" customHeight="1">
      <c r="A1926" s="209"/>
      <c r="B1926" s="209"/>
      <c r="C1926" s="209"/>
      <c r="D1926" s="209"/>
      <c r="E1926" s="209"/>
      <c r="F1926" s="209"/>
      <c r="G1926" s="209" t="s">
        <v>1525</v>
      </c>
      <c r="H1926" s="209"/>
      <c r="I1926" s="209"/>
      <c r="J1926" s="64">
        <v>34.326098559999998</v>
      </c>
    </row>
    <row r="1927" spans="1:10" ht="20.100000000000001" customHeight="1">
      <c r="A1927" s="209"/>
      <c r="B1927" s="209"/>
      <c r="C1927" s="209"/>
      <c r="D1927" s="209"/>
      <c r="E1927" s="209"/>
      <c r="F1927" s="209"/>
      <c r="G1927" s="209" t="s">
        <v>1526</v>
      </c>
      <c r="H1927" s="209"/>
      <c r="I1927" s="209"/>
      <c r="J1927" s="64">
        <v>0</v>
      </c>
    </row>
    <row r="1928" spans="1:10" ht="20.100000000000001" customHeight="1">
      <c r="A1928" s="209"/>
      <c r="B1928" s="209"/>
      <c r="C1928" s="209"/>
      <c r="D1928" s="209"/>
      <c r="E1928" s="209"/>
      <c r="F1928" s="209"/>
      <c r="G1928" s="209" t="s">
        <v>1527</v>
      </c>
      <c r="H1928" s="209"/>
      <c r="I1928" s="209"/>
      <c r="J1928" s="64">
        <v>0</v>
      </c>
    </row>
    <row r="1929" spans="1:10" ht="20.100000000000001" customHeight="1">
      <c r="A1929" s="209"/>
      <c r="B1929" s="209"/>
      <c r="C1929" s="209"/>
      <c r="D1929" s="209"/>
      <c r="E1929" s="209"/>
      <c r="F1929" s="209"/>
      <c r="G1929" s="209" t="s">
        <v>1528</v>
      </c>
      <c r="H1929" s="209"/>
      <c r="I1929" s="209"/>
      <c r="J1929" s="64">
        <v>1</v>
      </c>
    </row>
    <row r="1930" spans="1:10" ht="20.100000000000001" customHeight="1">
      <c r="A1930" s="209"/>
      <c r="B1930" s="209"/>
      <c r="C1930" s="209"/>
      <c r="D1930" s="209"/>
      <c r="E1930" s="209"/>
      <c r="F1930" s="209"/>
      <c r="G1930" s="209" t="s">
        <v>1529</v>
      </c>
      <c r="H1930" s="209"/>
      <c r="I1930" s="209"/>
      <c r="J1930" s="64">
        <v>34.326098559999998</v>
      </c>
    </row>
    <row r="1931" spans="1:10" ht="20.100000000000001" customHeight="1">
      <c r="A1931" s="76" t="s">
        <v>1694</v>
      </c>
      <c r="B1931" s="80" t="s">
        <v>7</v>
      </c>
      <c r="C1931" s="76" t="s">
        <v>6</v>
      </c>
      <c r="D1931" s="76" t="s">
        <v>274</v>
      </c>
      <c r="E1931" s="80" t="s">
        <v>671</v>
      </c>
      <c r="F1931" s="80" t="s">
        <v>664</v>
      </c>
      <c r="G1931" s="208" t="s">
        <v>1695</v>
      </c>
      <c r="H1931" s="208"/>
      <c r="I1931" s="208"/>
      <c r="J1931" s="80"/>
    </row>
    <row r="1932" spans="1:10" ht="24" customHeight="1">
      <c r="A1932" s="78" t="s">
        <v>264</v>
      </c>
      <c r="B1932" s="57" t="s">
        <v>749</v>
      </c>
      <c r="C1932" s="78" t="s">
        <v>1696</v>
      </c>
      <c r="D1932" s="78" t="s">
        <v>1697</v>
      </c>
      <c r="E1932" s="59">
        <v>1.41</v>
      </c>
      <c r="F1932" s="56" t="s">
        <v>114</v>
      </c>
      <c r="G1932" s="211">
        <v>136.02340000000001</v>
      </c>
      <c r="H1932" s="211"/>
      <c r="I1932" s="201"/>
      <c r="J1932" s="83">
        <v>191.79299399999999</v>
      </c>
    </row>
    <row r="1933" spans="1:10" ht="20.100000000000001" customHeight="1">
      <c r="A1933" s="209"/>
      <c r="B1933" s="209"/>
      <c r="C1933" s="209"/>
      <c r="D1933" s="209"/>
      <c r="E1933" s="209"/>
      <c r="F1933" s="209"/>
      <c r="G1933" s="209" t="s">
        <v>1698</v>
      </c>
      <c r="H1933" s="209"/>
      <c r="I1933" s="209"/>
      <c r="J1933" s="64">
        <v>191.79299399999999</v>
      </c>
    </row>
    <row r="1934" spans="1:10" ht="20.100000000000001" customHeight="1">
      <c r="A1934" s="76" t="s">
        <v>1699</v>
      </c>
      <c r="B1934" s="80" t="s">
        <v>7</v>
      </c>
      <c r="C1934" s="76" t="s">
        <v>6</v>
      </c>
      <c r="D1934" s="76" t="s">
        <v>1700</v>
      </c>
      <c r="E1934" s="80" t="s">
        <v>671</v>
      </c>
      <c r="F1934" s="80" t="s">
        <v>664</v>
      </c>
      <c r="G1934" s="208" t="s">
        <v>1695</v>
      </c>
      <c r="H1934" s="208"/>
      <c r="I1934" s="208"/>
      <c r="J1934" s="80"/>
    </row>
    <row r="1935" spans="1:10" ht="26.1" customHeight="1">
      <c r="A1935" s="82" t="s">
        <v>674</v>
      </c>
      <c r="B1935" s="53" t="s">
        <v>749</v>
      </c>
      <c r="C1935" s="82">
        <v>1107892</v>
      </c>
      <c r="D1935" s="82" t="s">
        <v>1701</v>
      </c>
      <c r="E1935" s="55">
        <v>1.83</v>
      </c>
      <c r="F1935" s="52" t="s">
        <v>114</v>
      </c>
      <c r="G1935" s="210">
        <v>460.8</v>
      </c>
      <c r="H1935" s="210"/>
      <c r="I1935" s="206"/>
      <c r="J1935" s="84">
        <v>843.26400000000001</v>
      </c>
    </row>
    <row r="1936" spans="1:10" ht="39" customHeight="1">
      <c r="A1936" s="82" t="s">
        <v>674</v>
      </c>
      <c r="B1936" s="53" t="s">
        <v>749</v>
      </c>
      <c r="C1936" s="82">
        <v>3103302</v>
      </c>
      <c r="D1936" s="82" t="s">
        <v>1703</v>
      </c>
      <c r="E1936" s="55">
        <v>9.65</v>
      </c>
      <c r="F1936" s="52" t="s">
        <v>20</v>
      </c>
      <c r="G1936" s="210">
        <v>63.24</v>
      </c>
      <c r="H1936" s="210"/>
      <c r="I1936" s="206"/>
      <c r="J1936" s="84">
        <v>610.26600000000008</v>
      </c>
    </row>
    <row r="1937" spans="1:10" ht="26.1" customHeight="1">
      <c r="A1937" s="82" t="s">
        <v>674</v>
      </c>
      <c r="B1937" s="53" t="s">
        <v>749</v>
      </c>
      <c r="C1937" s="82">
        <v>4805750</v>
      </c>
      <c r="D1937" s="82" t="s">
        <v>1702</v>
      </c>
      <c r="E1937" s="55">
        <v>6.18</v>
      </c>
      <c r="F1937" s="52" t="s">
        <v>114</v>
      </c>
      <c r="G1937" s="210">
        <v>37.36</v>
      </c>
      <c r="H1937" s="210"/>
      <c r="I1937" s="206"/>
      <c r="J1937" s="84">
        <v>230.88479999999998</v>
      </c>
    </row>
    <row r="1938" spans="1:10" ht="20.100000000000001" customHeight="1">
      <c r="A1938" s="209"/>
      <c r="B1938" s="209"/>
      <c r="C1938" s="209"/>
      <c r="D1938" s="209"/>
      <c r="E1938" s="209"/>
      <c r="F1938" s="209"/>
      <c r="G1938" s="209" t="s">
        <v>1704</v>
      </c>
      <c r="H1938" s="209"/>
      <c r="I1938" s="209"/>
      <c r="J1938" s="64">
        <v>1684.4148000000002</v>
      </c>
    </row>
    <row r="1939" spans="1:10" ht="20.100000000000001" customHeight="1">
      <c r="A1939" s="76" t="s">
        <v>1705</v>
      </c>
      <c r="B1939" s="80" t="s">
        <v>7</v>
      </c>
      <c r="C1939" s="76" t="s">
        <v>264</v>
      </c>
      <c r="D1939" s="76" t="s">
        <v>1706</v>
      </c>
      <c r="E1939" s="80" t="s">
        <v>6</v>
      </c>
      <c r="F1939" s="80" t="s">
        <v>671</v>
      </c>
      <c r="G1939" s="81" t="s">
        <v>664</v>
      </c>
      <c r="H1939" s="208" t="s">
        <v>1695</v>
      </c>
      <c r="I1939" s="208"/>
      <c r="J1939" s="80" t="s">
        <v>13</v>
      </c>
    </row>
    <row r="1940" spans="1:10" ht="39" customHeight="1">
      <c r="A1940" s="82" t="s">
        <v>1707</v>
      </c>
      <c r="B1940" s="53" t="s">
        <v>749</v>
      </c>
      <c r="C1940" s="82" t="s">
        <v>1696</v>
      </c>
      <c r="D1940" s="82" t="s">
        <v>1708</v>
      </c>
      <c r="E1940" s="53">
        <v>5914647</v>
      </c>
      <c r="F1940" s="55">
        <v>2.1150000000000002</v>
      </c>
      <c r="G1940" s="52" t="s">
        <v>1709</v>
      </c>
      <c r="H1940" s="210">
        <v>1.84</v>
      </c>
      <c r="I1940" s="206"/>
      <c r="J1940" s="84">
        <v>3.89</v>
      </c>
    </row>
    <row r="1941" spans="1:10" ht="20.100000000000001" customHeight="1">
      <c r="A1941" s="209"/>
      <c r="B1941" s="209"/>
      <c r="C1941" s="209"/>
      <c r="D1941" s="209"/>
      <c r="E1941" s="209"/>
      <c r="F1941" s="209"/>
      <c r="G1941" s="209" t="s">
        <v>1710</v>
      </c>
      <c r="H1941" s="209"/>
      <c r="I1941" s="209"/>
      <c r="J1941" s="64">
        <v>3.89</v>
      </c>
    </row>
    <row r="1942" spans="1:10">
      <c r="A1942" s="79"/>
      <c r="B1942" s="79"/>
      <c r="C1942" s="79"/>
      <c r="D1942" s="79"/>
      <c r="E1942" s="79"/>
      <c r="F1942" s="61"/>
      <c r="G1942" s="79"/>
      <c r="H1942" s="204"/>
      <c r="I1942" s="204"/>
      <c r="J1942" s="61"/>
    </row>
    <row r="1943" spans="1:10" ht="30" customHeight="1" thickBot="1">
      <c r="A1943" s="66"/>
      <c r="B1943" s="66"/>
      <c r="C1943" s="66"/>
      <c r="D1943" s="66"/>
      <c r="E1943" s="66"/>
      <c r="F1943" s="66"/>
      <c r="G1943" s="66"/>
      <c r="H1943" s="60"/>
      <c r="I1943" s="66"/>
      <c r="J1943" s="85"/>
    </row>
    <row r="1944" spans="1:10" ht="0.95" customHeight="1" thickTop="1">
      <c r="A1944" s="51"/>
      <c r="B1944" s="51"/>
      <c r="C1944" s="51"/>
      <c r="D1944" s="51"/>
      <c r="E1944" s="51"/>
      <c r="F1944" s="51"/>
      <c r="G1944" s="51"/>
      <c r="H1944" s="51"/>
      <c r="I1944" s="51"/>
      <c r="J1944" s="51">
        <v>0</v>
      </c>
    </row>
    <row r="1945" spans="1:10" ht="18" customHeight="1">
      <c r="A1945" s="76" t="s">
        <v>1091</v>
      </c>
      <c r="B1945" s="80" t="s">
        <v>6</v>
      </c>
      <c r="C1945" s="76" t="s">
        <v>7</v>
      </c>
      <c r="D1945" s="76" t="s">
        <v>8</v>
      </c>
      <c r="E1945" s="203" t="s">
        <v>262</v>
      </c>
      <c r="F1945" s="203"/>
      <c r="G1945" s="81" t="s">
        <v>9</v>
      </c>
      <c r="H1945" s="80" t="s">
        <v>10</v>
      </c>
      <c r="I1945" s="80" t="s">
        <v>11</v>
      </c>
      <c r="J1945" s="80" t="s">
        <v>13</v>
      </c>
    </row>
    <row r="1946" spans="1:10" ht="26.1" customHeight="1">
      <c r="A1946" s="77" t="s">
        <v>263</v>
      </c>
      <c r="B1946" s="48" t="s">
        <v>1092</v>
      </c>
      <c r="C1946" s="77" t="s">
        <v>749</v>
      </c>
      <c r="D1946" s="77" t="s">
        <v>1093</v>
      </c>
      <c r="E1946" s="200" t="s">
        <v>1516</v>
      </c>
      <c r="F1946" s="200"/>
      <c r="G1946" s="47" t="s">
        <v>1087</v>
      </c>
      <c r="H1946" s="50">
        <v>1</v>
      </c>
      <c r="I1946" s="49">
        <v>2595.8990659999999</v>
      </c>
      <c r="J1946" s="49">
        <v>2595.89</v>
      </c>
    </row>
    <row r="1947" spans="1:10" ht="20.100000000000001" customHeight="1">
      <c r="A1947" s="76" t="s">
        <v>663</v>
      </c>
      <c r="B1947" s="80" t="s">
        <v>6</v>
      </c>
      <c r="C1947" s="76" t="s">
        <v>7</v>
      </c>
      <c r="D1947" s="76" t="s">
        <v>269</v>
      </c>
      <c r="E1947" s="80" t="s">
        <v>671</v>
      </c>
      <c r="F1947" s="208" t="s">
        <v>1520</v>
      </c>
      <c r="G1947" s="208"/>
      <c r="H1947" s="208"/>
      <c r="I1947" s="208"/>
      <c r="J1947" s="80"/>
    </row>
    <row r="1948" spans="1:10" ht="24" customHeight="1">
      <c r="A1948" s="78" t="s">
        <v>264</v>
      </c>
      <c r="B1948" s="57" t="s">
        <v>1521</v>
      </c>
      <c r="C1948" s="78" t="s">
        <v>749</v>
      </c>
      <c r="D1948" s="78" t="s">
        <v>1522</v>
      </c>
      <c r="E1948" s="59">
        <v>2.76</v>
      </c>
      <c r="F1948" s="78"/>
      <c r="G1948" s="78"/>
      <c r="H1948" s="78"/>
      <c r="I1948" s="83">
        <v>18.305299999999999</v>
      </c>
      <c r="J1948" s="83">
        <v>50.52262799999999</v>
      </c>
    </row>
    <row r="1949" spans="1:10" ht="20.100000000000001" customHeight="1">
      <c r="A1949" s="209"/>
      <c r="B1949" s="209"/>
      <c r="C1949" s="209"/>
      <c r="D1949" s="209"/>
      <c r="E1949" s="209"/>
      <c r="F1949" s="209"/>
      <c r="G1949" s="209" t="s">
        <v>1523</v>
      </c>
      <c r="H1949" s="209"/>
      <c r="I1949" s="209"/>
      <c r="J1949" s="64">
        <v>50.52262799999999</v>
      </c>
    </row>
    <row r="1950" spans="1:10" ht="20.100000000000001" customHeight="1">
      <c r="A1950" s="209"/>
      <c r="B1950" s="209"/>
      <c r="C1950" s="209"/>
      <c r="D1950" s="209"/>
      <c r="E1950" s="209"/>
      <c r="F1950" s="209"/>
      <c r="G1950" s="209" t="s">
        <v>1524</v>
      </c>
      <c r="H1950" s="209"/>
      <c r="I1950" s="209"/>
      <c r="J1950" s="64">
        <v>0</v>
      </c>
    </row>
    <row r="1951" spans="1:10" ht="20.100000000000001" customHeight="1">
      <c r="A1951" s="209"/>
      <c r="B1951" s="209"/>
      <c r="C1951" s="209"/>
      <c r="D1951" s="209"/>
      <c r="E1951" s="209"/>
      <c r="F1951" s="209"/>
      <c r="G1951" s="209" t="s">
        <v>1525</v>
      </c>
      <c r="H1951" s="209"/>
      <c r="I1951" s="209"/>
      <c r="J1951" s="64">
        <v>50.52262799999999</v>
      </c>
    </row>
    <row r="1952" spans="1:10" ht="20.100000000000001" customHeight="1">
      <c r="A1952" s="209"/>
      <c r="B1952" s="209"/>
      <c r="C1952" s="209"/>
      <c r="D1952" s="209"/>
      <c r="E1952" s="209"/>
      <c r="F1952" s="209"/>
      <c r="G1952" s="209" t="s">
        <v>1526</v>
      </c>
      <c r="H1952" s="209"/>
      <c r="I1952" s="209"/>
      <c r="J1952" s="64">
        <v>0</v>
      </c>
    </row>
    <row r="1953" spans="1:10" ht="20.100000000000001" customHeight="1">
      <c r="A1953" s="209"/>
      <c r="B1953" s="209"/>
      <c r="C1953" s="209"/>
      <c r="D1953" s="209"/>
      <c r="E1953" s="209"/>
      <c r="F1953" s="209"/>
      <c r="G1953" s="209" t="s">
        <v>1527</v>
      </c>
      <c r="H1953" s="209"/>
      <c r="I1953" s="209"/>
      <c r="J1953" s="64">
        <v>0</v>
      </c>
    </row>
    <row r="1954" spans="1:10" ht="20.100000000000001" customHeight="1">
      <c r="A1954" s="209"/>
      <c r="B1954" s="209"/>
      <c r="C1954" s="209"/>
      <c r="D1954" s="209"/>
      <c r="E1954" s="209"/>
      <c r="F1954" s="209"/>
      <c r="G1954" s="209" t="s">
        <v>1528</v>
      </c>
      <c r="H1954" s="209"/>
      <c r="I1954" s="209"/>
      <c r="J1954" s="64">
        <v>1</v>
      </c>
    </row>
    <row r="1955" spans="1:10" ht="20.100000000000001" customHeight="1">
      <c r="A1955" s="209"/>
      <c r="B1955" s="209"/>
      <c r="C1955" s="209"/>
      <c r="D1955" s="209"/>
      <c r="E1955" s="209"/>
      <c r="F1955" s="209"/>
      <c r="G1955" s="209" t="s">
        <v>1529</v>
      </c>
      <c r="H1955" s="209"/>
      <c r="I1955" s="209"/>
      <c r="J1955" s="64">
        <v>50.52262799999999</v>
      </c>
    </row>
    <row r="1956" spans="1:10" ht="20.100000000000001" customHeight="1">
      <c r="A1956" s="76" t="s">
        <v>1694</v>
      </c>
      <c r="B1956" s="80" t="s">
        <v>7</v>
      </c>
      <c r="C1956" s="76" t="s">
        <v>6</v>
      </c>
      <c r="D1956" s="76" t="s">
        <v>274</v>
      </c>
      <c r="E1956" s="80" t="s">
        <v>671</v>
      </c>
      <c r="F1956" s="80" t="s">
        <v>664</v>
      </c>
      <c r="G1956" s="208" t="s">
        <v>1695</v>
      </c>
      <c r="H1956" s="208"/>
      <c r="I1956" s="208"/>
      <c r="J1956" s="80"/>
    </row>
    <row r="1957" spans="1:10" ht="24" customHeight="1">
      <c r="A1957" s="78" t="s">
        <v>264</v>
      </c>
      <c r="B1957" s="57" t="s">
        <v>749</v>
      </c>
      <c r="C1957" s="78" t="s">
        <v>1696</v>
      </c>
      <c r="D1957" s="78" t="s">
        <v>1697</v>
      </c>
      <c r="E1957" s="59">
        <v>2.0699999999999998</v>
      </c>
      <c r="F1957" s="56" t="s">
        <v>114</v>
      </c>
      <c r="G1957" s="211">
        <v>136.02340000000001</v>
      </c>
      <c r="H1957" s="211"/>
      <c r="I1957" s="201"/>
      <c r="J1957" s="83">
        <v>281.56843800000001</v>
      </c>
    </row>
    <row r="1958" spans="1:10" ht="20.100000000000001" customHeight="1">
      <c r="A1958" s="209"/>
      <c r="B1958" s="209"/>
      <c r="C1958" s="209"/>
      <c r="D1958" s="209"/>
      <c r="E1958" s="209"/>
      <c r="F1958" s="209"/>
      <c r="G1958" s="209" t="s">
        <v>1698</v>
      </c>
      <c r="H1958" s="209"/>
      <c r="I1958" s="209"/>
      <c r="J1958" s="64">
        <v>281.56843800000001</v>
      </c>
    </row>
    <row r="1959" spans="1:10" ht="20.100000000000001" customHeight="1">
      <c r="A1959" s="76" t="s">
        <v>1699</v>
      </c>
      <c r="B1959" s="80" t="s">
        <v>7</v>
      </c>
      <c r="C1959" s="76" t="s">
        <v>6</v>
      </c>
      <c r="D1959" s="76" t="s">
        <v>1700</v>
      </c>
      <c r="E1959" s="80" t="s">
        <v>671</v>
      </c>
      <c r="F1959" s="80" t="s">
        <v>664</v>
      </c>
      <c r="G1959" s="208" t="s">
        <v>1695</v>
      </c>
      <c r="H1959" s="208"/>
      <c r="I1959" s="208"/>
      <c r="J1959" s="80"/>
    </row>
    <row r="1960" spans="1:10" ht="26.1" customHeight="1">
      <c r="A1960" s="82" t="s">
        <v>674</v>
      </c>
      <c r="B1960" s="53" t="s">
        <v>749</v>
      </c>
      <c r="C1960" s="82">
        <v>1107892</v>
      </c>
      <c r="D1960" s="82" t="s">
        <v>1701</v>
      </c>
      <c r="E1960" s="55">
        <v>2.59</v>
      </c>
      <c r="F1960" s="52" t="s">
        <v>114</v>
      </c>
      <c r="G1960" s="210">
        <v>460.8</v>
      </c>
      <c r="H1960" s="210"/>
      <c r="I1960" s="206"/>
      <c r="J1960" s="84">
        <v>1193.472</v>
      </c>
    </row>
    <row r="1961" spans="1:10" ht="39" customHeight="1">
      <c r="A1961" s="82" t="s">
        <v>674</v>
      </c>
      <c r="B1961" s="53" t="s">
        <v>749</v>
      </c>
      <c r="C1961" s="82">
        <v>3103302</v>
      </c>
      <c r="D1961" s="82" t="s">
        <v>1703</v>
      </c>
      <c r="E1961" s="55">
        <v>11.63</v>
      </c>
      <c r="F1961" s="52" t="s">
        <v>20</v>
      </c>
      <c r="G1961" s="210">
        <v>63.24</v>
      </c>
      <c r="H1961" s="210"/>
      <c r="I1961" s="206"/>
      <c r="J1961" s="84">
        <v>735.48120000000006</v>
      </c>
    </row>
    <row r="1962" spans="1:10" ht="26.1" customHeight="1">
      <c r="A1962" s="82" t="s">
        <v>674</v>
      </c>
      <c r="B1962" s="53" t="s">
        <v>749</v>
      </c>
      <c r="C1962" s="82">
        <v>4805750</v>
      </c>
      <c r="D1962" s="82" t="s">
        <v>1702</v>
      </c>
      <c r="E1962" s="55">
        <v>8.81</v>
      </c>
      <c r="F1962" s="52" t="s">
        <v>114</v>
      </c>
      <c r="G1962" s="210">
        <v>37.36</v>
      </c>
      <c r="H1962" s="210"/>
      <c r="I1962" s="206"/>
      <c r="J1962" s="84">
        <v>329.14160000000004</v>
      </c>
    </row>
    <row r="1963" spans="1:10" ht="20.100000000000001" customHeight="1">
      <c r="A1963" s="209"/>
      <c r="B1963" s="209"/>
      <c r="C1963" s="209"/>
      <c r="D1963" s="209"/>
      <c r="E1963" s="209"/>
      <c r="F1963" s="209"/>
      <c r="G1963" s="209" t="s">
        <v>1704</v>
      </c>
      <c r="H1963" s="209"/>
      <c r="I1963" s="209"/>
      <c r="J1963" s="64">
        <v>2258.0947999999999</v>
      </c>
    </row>
    <row r="1964" spans="1:10" ht="20.100000000000001" customHeight="1">
      <c r="A1964" s="76" t="s">
        <v>1705</v>
      </c>
      <c r="B1964" s="80" t="s">
        <v>7</v>
      </c>
      <c r="C1964" s="76" t="s">
        <v>264</v>
      </c>
      <c r="D1964" s="76" t="s">
        <v>1706</v>
      </c>
      <c r="E1964" s="80" t="s">
        <v>6</v>
      </c>
      <c r="F1964" s="80" t="s">
        <v>671</v>
      </c>
      <c r="G1964" s="81" t="s">
        <v>664</v>
      </c>
      <c r="H1964" s="208" t="s">
        <v>1695</v>
      </c>
      <c r="I1964" s="208"/>
      <c r="J1964" s="80" t="s">
        <v>13</v>
      </c>
    </row>
    <row r="1965" spans="1:10" ht="39" customHeight="1">
      <c r="A1965" s="82" t="s">
        <v>1707</v>
      </c>
      <c r="B1965" s="53" t="s">
        <v>749</v>
      </c>
      <c r="C1965" s="82" t="s">
        <v>1696</v>
      </c>
      <c r="D1965" s="82" t="s">
        <v>1708</v>
      </c>
      <c r="E1965" s="53">
        <v>5914647</v>
      </c>
      <c r="F1965" s="55">
        <v>3.105</v>
      </c>
      <c r="G1965" s="52" t="s">
        <v>1709</v>
      </c>
      <c r="H1965" s="210">
        <v>1.84</v>
      </c>
      <c r="I1965" s="206"/>
      <c r="J1965" s="84">
        <v>5.7132000000000005</v>
      </c>
    </row>
    <row r="1966" spans="1:10" ht="20.100000000000001" customHeight="1">
      <c r="A1966" s="209"/>
      <c r="B1966" s="209"/>
      <c r="C1966" s="209"/>
      <c r="D1966" s="209"/>
      <c r="E1966" s="209"/>
      <c r="F1966" s="209"/>
      <c r="G1966" s="209" t="s">
        <v>1710</v>
      </c>
      <c r="H1966" s="209"/>
      <c r="I1966" s="209"/>
      <c r="J1966" s="64">
        <v>5.7132000000000005</v>
      </c>
    </row>
    <row r="1967" spans="1:10">
      <c r="A1967" s="79"/>
      <c r="B1967" s="79"/>
      <c r="C1967" s="79"/>
      <c r="D1967" s="79"/>
      <c r="E1967" s="79"/>
      <c r="F1967" s="61"/>
      <c r="G1967" s="79"/>
      <c r="H1967" s="204"/>
      <c r="I1967" s="204"/>
      <c r="J1967" s="61"/>
    </row>
    <row r="1968" spans="1:10" ht="30" customHeight="1" thickBot="1">
      <c r="A1968" s="66"/>
      <c r="B1968" s="66"/>
      <c r="C1968" s="66"/>
      <c r="D1968" s="66"/>
      <c r="E1968" s="66"/>
      <c r="F1968" s="66"/>
      <c r="G1968" s="66"/>
      <c r="H1968" s="60"/>
      <c r="I1968" s="66"/>
      <c r="J1968" s="85"/>
    </row>
    <row r="1969" spans="1:10" ht="0.95" customHeight="1" thickTop="1">
      <c r="A1969" s="51"/>
      <c r="B1969" s="51"/>
      <c r="C1969" s="51"/>
      <c r="D1969" s="51"/>
      <c r="E1969" s="51"/>
      <c r="F1969" s="51"/>
      <c r="G1969" s="51"/>
      <c r="H1969" s="51"/>
      <c r="I1969" s="51"/>
      <c r="J1969" s="51">
        <v>0</v>
      </c>
    </row>
    <row r="1970" spans="1:10" ht="18" customHeight="1">
      <c r="A1970" s="76" t="s">
        <v>1094</v>
      </c>
      <c r="B1970" s="80" t="s">
        <v>6</v>
      </c>
      <c r="C1970" s="76" t="s">
        <v>7</v>
      </c>
      <c r="D1970" s="76" t="s">
        <v>8</v>
      </c>
      <c r="E1970" s="203" t="s">
        <v>262</v>
      </c>
      <c r="F1970" s="203"/>
      <c r="G1970" s="81" t="s">
        <v>9</v>
      </c>
      <c r="H1970" s="80" t="s">
        <v>10</v>
      </c>
      <c r="I1970" s="80" t="s">
        <v>11</v>
      </c>
      <c r="J1970" s="80" t="s">
        <v>13</v>
      </c>
    </row>
    <row r="1971" spans="1:10" ht="26.1" customHeight="1">
      <c r="A1971" s="77" t="s">
        <v>263</v>
      </c>
      <c r="B1971" s="48" t="s">
        <v>1095</v>
      </c>
      <c r="C1971" s="77" t="s">
        <v>749</v>
      </c>
      <c r="D1971" s="77" t="s">
        <v>1096</v>
      </c>
      <c r="E1971" s="200" t="s">
        <v>1516</v>
      </c>
      <c r="F1971" s="200"/>
      <c r="G1971" s="47" t="s">
        <v>1087</v>
      </c>
      <c r="H1971" s="50">
        <v>1</v>
      </c>
      <c r="I1971" s="49">
        <v>3331.4095620799999</v>
      </c>
      <c r="J1971" s="49">
        <v>3331.4</v>
      </c>
    </row>
    <row r="1972" spans="1:10" ht="20.100000000000001" customHeight="1">
      <c r="A1972" s="76" t="s">
        <v>663</v>
      </c>
      <c r="B1972" s="80" t="s">
        <v>6</v>
      </c>
      <c r="C1972" s="76" t="s">
        <v>7</v>
      </c>
      <c r="D1972" s="76" t="s">
        <v>269</v>
      </c>
      <c r="E1972" s="80" t="s">
        <v>671</v>
      </c>
      <c r="F1972" s="208" t="s">
        <v>1520</v>
      </c>
      <c r="G1972" s="208"/>
      <c r="H1972" s="208"/>
      <c r="I1972" s="208"/>
      <c r="J1972" s="80"/>
    </row>
    <row r="1973" spans="1:10" ht="24" customHeight="1">
      <c r="A1973" s="78" t="s">
        <v>264</v>
      </c>
      <c r="B1973" s="57" t="s">
        <v>1521</v>
      </c>
      <c r="C1973" s="78" t="s">
        <v>749</v>
      </c>
      <c r="D1973" s="78" t="s">
        <v>1522</v>
      </c>
      <c r="E1973" s="59">
        <v>3.7536</v>
      </c>
      <c r="F1973" s="78"/>
      <c r="G1973" s="78"/>
      <c r="H1973" s="78"/>
      <c r="I1973" s="83">
        <v>18.305299999999999</v>
      </c>
      <c r="J1973" s="83">
        <v>68.710774079999993</v>
      </c>
    </row>
    <row r="1974" spans="1:10" ht="20.100000000000001" customHeight="1">
      <c r="A1974" s="209"/>
      <c r="B1974" s="209"/>
      <c r="C1974" s="209"/>
      <c r="D1974" s="209"/>
      <c r="E1974" s="209"/>
      <c r="F1974" s="209"/>
      <c r="G1974" s="209" t="s">
        <v>1523</v>
      </c>
      <c r="H1974" s="209"/>
      <c r="I1974" s="209"/>
      <c r="J1974" s="64">
        <v>68.710774079999993</v>
      </c>
    </row>
    <row r="1975" spans="1:10" ht="20.100000000000001" customHeight="1">
      <c r="A1975" s="209"/>
      <c r="B1975" s="209"/>
      <c r="C1975" s="209"/>
      <c r="D1975" s="209"/>
      <c r="E1975" s="209"/>
      <c r="F1975" s="209"/>
      <c r="G1975" s="209" t="s">
        <v>1524</v>
      </c>
      <c r="H1975" s="209"/>
      <c r="I1975" s="209"/>
      <c r="J1975" s="64">
        <v>0</v>
      </c>
    </row>
    <row r="1976" spans="1:10" ht="20.100000000000001" customHeight="1">
      <c r="A1976" s="209"/>
      <c r="B1976" s="209"/>
      <c r="C1976" s="209"/>
      <c r="D1976" s="209"/>
      <c r="E1976" s="209"/>
      <c r="F1976" s="209"/>
      <c r="G1976" s="209" t="s">
        <v>1525</v>
      </c>
      <c r="H1976" s="209"/>
      <c r="I1976" s="209"/>
      <c r="J1976" s="64">
        <v>68.710774079999993</v>
      </c>
    </row>
    <row r="1977" spans="1:10" ht="20.100000000000001" customHeight="1">
      <c r="A1977" s="209"/>
      <c r="B1977" s="209"/>
      <c r="C1977" s="209"/>
      <c r="D1977" s="209"/>
      <c r="E1977" s="209"/>
      <c r="F1977" s="209"/>
      <c r="G1977" s="209" t="s">
        <v>1526</v>
      </c>
      <c r="H1977" s="209"/>
      <c r="I1977" s="209"/>
      <c r="J1977" s="64">
        <v>0</v>
      </c>
    </row>
    <row r="1978" spans="1:10" ht="20.100000000000001" customHeight="1">
      <c r="A1978" s="209"/>
      <c r="B1978" s="209"/>
      <c r="C1978" s="209"/>
      <c r="D1978" s="209"/>
      <c r="E1978" s="209"/>
      <c r="F1978" s="209"/>
      <c r="G1978" s="209" t="s">
        <v>1527</v>
      </c>
      <c r="H1978" s="209"/>
      <c r="I1978" s="209"/>
      <c r="J1978" s="64">
        <v>0</v>
      </c>
    </row>
    <row r="1979" spans="1:10" ht="20.100000000000001" customHeight="1">
      <c r="A1979" s="209"/>
      <c r="B1979" s="209"/>
      <c r="C1979" s="209"/>
      <c r="D1979" s="209"/>
      <c r="E1979" s="209"/>
      <c r="F1979" s="209"/>
      <c r="G1979" s="209" t="s">
        <v>1528</v>
      </c>
      <c r="H1979" s="209"/>
      <c r="I1979" s="209"/>
      <c r="J1979" s="64">
        <v>1</v>
      </c>
    </row>
    <row r="1980" spans="1:10" ht="20.100000000000001" customHeight="1">
      <c r="A1980" s="209"/>
      <c r="B1980" s="209"/>
      <c r="C1980" s="209"/>
      <c r="D1980" s="209"/>
      <c r="E1980" s="209"/>
      <c r="F1980" s="209"/>
      <c r="G1980" s="209" t="s">
        <v>1529</v>
      </c>
      <c r="H1980" s="209"/>
      <c r="I1980" s="209"/>
      <c r="J1980" s="64">
        <v>68.710774079999993</v>
      </c>
    </row>
    <row r="1981" spans="1:10" ht="20.100000000000001" customHeight="1">
      <c r="A1981" s="76" t="s">
        <v>1694</v>
      </c>
      <c r="B1981" s="80" t="s">
        <v>7</v>
      </c>
      <c r="C1981" s="76" t="s">
        <v>6</v>
      </c>
      <c r="D1981" s="76" t="s">
        <v>274</v>
      </c>
      <c r="E1981" s="80" t="s">
        <v>671</v>
      </c>
      <c r="F1981" s="80" t="s">
        <v>664</v>
      </c>
      <c r="G1981" s="208" t="s">
        <v>1695</v>
      </c>
      <c r="H1981" s="208"/>
      <c r="I1981" s="208"/>
      <c r="J1981" s="80"/>
    </row>
    <row r="1982" spans="1:10" ht="24" customHeight="1">
      <c r="A1982" s="78" t="s">
        <v>264</v>
      </c>
      <c r="B1982" s="57" t="s">
        <v>749</v>
      </c>
      <c r="C1982" s="78" t="s">
        <v>1696</v>
      </c>
      <c r="D1982" s="78" t="s">
        <v>1697</v>
      </c>
      <c r="E1982" s="59">
        <v>2.82</v>
      </c>
      <c r="F1982" s="56" t="s">
        <v>114</v>
      </c>
      <c r="G1982" s="211">
        <v>136.02340000000001</v>
      </c>
      <c r="H1982" s="211"/>
      <c r="I1982" s="201"/>
      <c r="J1982" s="83">
        <v>383.58598799999999</v>
      </c>
    </row>
    <row r="1983" spans="1:10" ht="20.100000000000001" customHeight="1">
      <c r="A1983" s="209"/>
      <c r="B1983" s="209"/>
      <c r="C1983" s="209"/>
      <c r="D1983" s="209"/>
      <c r="E1983" s="209"/>
      <c r="F1983" s="209"/>
      <c r="G1983" s="209" t="s">
        <v>1698</v>
      </c>
      <c r="H1983" s="209"/>
      <c r="I1983" s="209"/>
      <c r="J1983" s="64">
        <v>383.58598799999999</v>
      </c>
    </row>
    <row r="1984" spans="1:10" ht="20.100000000000001" customHeight="1">
      <c r="A1984" s="76" t="s">
        <v>1699</v>
      </c>
      <c r="B1984" s="80" t="s">
        <v>7</v>
      </c>
      <c r="C1984" s="76" t="s">
        <v>6</v>
      </c>
      <c r="D1984" s="76" t="s">
        <v>1700</v>
      </c>
      <c r="E1984" s="80" t="s">
        <v>671</v>
      </c>
      <c r="F1984" s="80" t="s">
        <v>664</v>
      </c>
      <c r="G1984" s="208" t="s">
        <v>1695</v>
      </c>
      <c r="H1984" s="208"/>
      <c r="I1984" s="208"/>
      <c r="J1984" s="80"/>
    </row>
    <row r="1985" spans="1:10" ht="26.1" customHeight="1">
      <c r="A1985" s="82" t="s">
        <v>674</v>
      </c>
      <c r="B1985" s="53" t="s">
        <v>749</v>
      </c>
      <c r="C1985" s="82">
        <v>1107892</v>
      </c>
      <c r="D1985" s="82" t="s">
        <v>1701</v>
      </c>
      <c r="E1985" s="55">
        <v>3.42</v>
      </c>
      <c r="F1985" s="52" t="s">
        <v>114</v>
      </c>
      <c r="G1985" s="210">
        <v>460.8</v>
      </c>
      <c r="H1985" s="210"/>
      <c r="I1985" s="206"/>
      <c r="J1985" s="84">
        <v>1575.9359999999999</v>
      </c>
    </row>
    <row r="1986" spans="1:10" ht="39" customHeight="1">
      <c r="A1986" s="82" t="s">
        <v>674</v>
      </c>
      <c r="B1986" s="53" t="s">
        <v>749</v>
      </c>
      <c r="C1986" s="82">
        <v>3103302</v>
      </c>
      <c r="D1986" s="82" t="s">
        <v>1703</v>
      </c>
      <c r="E1986" s="55">
        <v>13.56</v>
      </c>
      <c r="F1986" s="52" t="s">
        <v>20</v>
      </c>
      <c r="G1986" s="210">
        <v>63.24</v>
      </c>
      <c r="H1986" s="210"/>
      <c r="I1986" s="206"/>
      <c r="J1986" s="84">
        <v>857.53440000000001</v>
      </c>
    </row>
    <row r="1987" spans="1:10" ht="26.1" customHeight="1">
      <c r="A1987" s="82" t="s">
        <v>674</v>
      </c>
      <c r="B1987" s="53" t="s">
        <v>749</v>
      </c>
      <c r="C1987" s="82">
        <v>4805750</v>
      </c>
      <c r="D1987" s="82" t="s">
        <v>1702</v>
      </c>
      <c r="E1987" s="55">
        <v>11.72</v>
      </c>
      <c r="F1987" s="52" t="s">
        <v>114</v>
      </c>
      <c r="G1987" s="210">
        <v>37.36</v>
      </c>
      <c r="H1987" s="210"/>
      <c r="I1987" s="206"/>
      <c r="J1987" s="84">
        <v>437.85920000000004</v>
      </c>
    </row>
    <row r="1988" spans="1:10" ht="20.100000000000001" customHeight="1">
      <c r="A1988" s="209"/>
      <c r="B1988" s="209"/>
      <c r="C1988" s="209"/>
      <c r="D1988" s="209"/>
      <c r="E1988" s="209"/>
      <c r="F1988" s="209"/>
      <c r="G1988" s="209" t="s">
        <v>1704</v>
      </c>
      <c r="H1988" s="209"/>
      <c r="I1988" s="209"/>
      <c r="J1988" s="64">
        <v>2871.3296</v>
      </c>
    </row>
    <row r="1989" spans="1:10" ht="20.100000000000001" customHeight="1">
      <c r="A1989" s="76" t="s">
        <v>1705</v>
      </c>
      <c r="B1989" s="80" t="s">
        <v>7</v>
      </c>
      <c r="C1989" s="76" t="s">
        <v>264</v>
      </c>
      <c r="D1989" s="76" t="s">
        <v>1706</v>
      </c>
      <c r="E1989" s="80" t="s">
        <v>6</v>
      </c>
      <c r="F1989" s="80" t="s">
        <v>671</v>
      </c>
      <c r="G1989" s="81" t="s">
        <v>664</v>
      </c>
      <c r="H1989" s="208" t="s">
        <v>1695</v>
      </c>
      <c r="I1989" s="208"/>
      <c r="J1989" s="80" t="s">
        <v>13</v>
      </c>
    </row>
    <row r="1990" spans="1:10" ht="39" customHeight="1">
      <c r="A1990" s="82" t="s">
        <v>1707</v>
      </c>
      <c r="B1990" s="53" t="s">
        <v>749</v>
      </c>
      <c r="C1990" s="82" t="s">
        <v>1696</v>
      </c>
      <c r="D1990" s="82" t="s">
        <v>1708</v>
      </c>
      <c r="E1990" s="53">
        <v>5914647</v>
      </c>
      <c r="F1990" s="55">
        <v>4.2300000000000004</v>
      </c>
      <c r="G1990" s="52" t="s">
        <v>1709</v>
      </c>
      <c r="H1990" s="210">
        <v>1.84</v>
      </c>
      <c r="I1990" s="206"/>
      <c r="J1990" s="84">
        <v>7.7832000000000008</v>
      </c>
    </row>
    <row r="1991" spans="1:10" ht="20.100000000000001" customHeight="1">
      <c r="A1991" s="209"/>
      <c r="B1991" s="209"/>
      <c r="C1991" s="209"/>
      <c r="D1991" s="209"/>
      <c r="E1991" s="209"/>
      <c r="F1991" s="209"/>
      <c r="G1991" s="209" t="s">
        <v>1710</v>
      </c>
      <c r="H1991" s="209"/>
      <c r="I1991" s="209"/>
      <c r="J1991" s="64">
        <v>7.7832000000000008</v>
      </c>
    </row>
    <row r="1992" spans="1:10">
      <c r="A1992" s="79"/>
      <c r="B1992" s="79"/>
      <c r="C1992" s="79"/>
      <c r="D1992" s="79"/>
      <c r="E1992" s="79"/>
      <c r="F1992" s="61"/>
      <c r="G1992" s="79"/>
      <c r="H1992" s="204"/>
      <c r="I1992" s="204"/>
      <c r="J1992" s="61"/>
    </row>
    <row r="1993" spans="1:10" ht="30" customHeight="1" thickBot="1">
      <c r="A1993" s="66"/>
      <c r="B1993" s="66"/>
      <c r="C1993" s="66"/>
      <c r="D1993" s="66"/>
      <c r="E1993" s="66"/>
      <c r="F1993" s="66"/>
      <c r="G1993" s="66"/>
      <c r="H1993" s="60"/>
      <c r="I1993" s="66"/>
      <c r="J1993" s="85"/>
    </row>
    <row r="1994" spans="1:10" ht="0.95" customHeight="1" thickTop="1">
      <c r="A1994" s="51"/>
      <c r="B1994" s="51"/>
      <c r="C1994" s="51"/>
      <c r="D1994" s="51"/>
      <c r="E1994" s="51"/>
      <c r="F1994" s="51"/>
      <c r="G1994" s="51"/>
      <c r="H1994" s="51"/>
      <c r="I1994" s="51"/>
      <c r="J1994" s="51">
        <v>0</v>
      </c>
    </row>
    <row r="1995" spans="1:10" ht="18" customHeight="1">
      <c r="A1995" s="76" t="s">
        <v>1097</v>
      </c>
      <c r="B1995" s="80" t="s">
        <v>6</v>
      </c>
      <c r="C1995" s="76" t="s">
        <v>7</v>
      </c>
      <c r="D1995" s="76" t="s">
        <v>8</v>
      </c>
      <c r="E1995" s="203" t="s">
        <v>262</v>
      </c>
      <c r="F1995" s="203"/>
      <c r="G1995" s="81" t="s">
        <v>9</v>
      </c>
      <c r="H1995" s="80" t="s">
        <v>10</v>
      </c>
      <c r="I1995" s="80" t="s">
        <v>11</v>
      </c>
      <c r="J1995" s="80" t="s">
        <v>13</v>
      </c>
    </row>
    <row r="1996" spans="1:10" ht="26.1" customHeight="1">
      <c r="A1996" s="77" t="s">
        <v>263</v>
      </c>
      <c r="B1996" s="48" t="s">
        <v>1098</v>
      </c>
      <c r="C1996" s="77" t="s">
        <v>749</v>
      </c>
      <c r="D1996" s="77" t="s">
        <v>1099</v>
      </c>
      <c r="E1996" s="200" t="s">
        <v>1516</v>
      </c>
      <c r="F1996" s="200"/>
      <c r="G1996" s="47" t="s">
        <v>1087</v>
      </c>
      <c r="H1996" s="50">
        <v>1</v>
      </c>
      <c r="I1996" s="49">
        <v>4777.049397920001</v>
      </c>
      <c r="J1996" s="49">
        <v>4777.04</v>
      </c>
    </row>
    <row r="1997" spans="1:10" ht="20.100000000000001" customHeight="1">
      <c r="A1997" s="76" t="s">
        <v>663</v>
      </c>
      <c r="B1997" s="80" t="s">
        <v>6</v>
      </c>
      <c r="C1997" s="76" t="s">
        <v>7</v>
      </c>
      <c r="D1997" s="76" t="s">
        <v>269</v>
      </c>
      <c r="E1997" s="80" t="s">
        <v>671</v>
      </c>
      <c r="F1997" s="208" t="s">
        <v>1520</v>
      </c>
      <c r="G1997" s="208"/>
      <c r="H1997" s="208"/>
      <c r="I1997" s="208"/>
      <c r="J1997" s="80"/>
    </row>
    <row r="1998" spans="1:10" ht="24" customHeight="1">
      <c r="A1998" s="78" t="s">
        <v>264</v>
      </c>
      <c r="B1998" s="57" t="s">
        <v>1521</v>
      </c>
      <c r="C1998" s="78" t="s">
        <v>749</v>
      </c>
      <c r="D1998" s="78" t="s">
        <v>1522</v>
      </c>
      <c r="E1998" s="59">
        <v>5.8464</v>
      </c>
      <c r="F1998" s="78"/>
      <c r="G1998" s="78"/>
      <c r="H1998" s="78"/>
      <c r="I1998" s="83">
        <v>18.305299999999999</v>
      </c>
      <c r="J1998" s="83">
        <v>107.02010591999999</v>
      </c>
    </row>
    <row r="1999" spans="1:10" ht="20.100000000000001" customHeight="1">
      <c r="A1999" s="209"/>
      <c r="B1999" s="209"/>
      <c r="C1999" s="209"/>
      <c r="D1999" s="209"/>
      <c r="E1999" s="209"/>
      <c r="F1999" s="209"/>
      <c r="G1999" s="209" t="s">
        <v>1523</v>
      </c>
      <c r="H1999" s="209"/>
      <c r="I1999" s="209"/>
      <c r="J1999" s="64">
        <v>107.02010591999999</v>
      </c>
    </row>
    <row r="2000" spans="1:10" ht="20.100000000000001" customHeight="1">
      <c r="A2000" s="209"/>
      <c r="B2000" s="209"/>
      <c r="C2000" s="209"/>
      <c r="D2000" s="209"/>
      <c r="E2000" s="209"/>
      <c r="F2000" s="209"/>
      <c r="G2000" s="209" t="s">
        <v>1524</v>
      </c>
      <c r="H2000" s="209"/>
      <c r="I2000" s="209"/>
      <c r="J2000" s="64">
        <v>0</v>
      </c>
    </row>
    <row r="2001" spans="1:10" ht="20.100000000000001" customHeight="1">
      <c r="A2001" s="209"/>
      <c r="B2001" s="209"/>
      <c r="C2001" s="209"/>
      <c r="D2001" s="209"/>
      <c r="E2001" s="209"/>
      <c r="F2001" s="209"/>
      <c r="G2001" s="209" t="s">
        <v>1525</v>
      </c>
      <c r="H2001" s="209"/>
      <c r="I2001" s="209"/>
      <c r="J2001" s="64">
        <v>107.02010591999999</v>
      </c>
    </row>
    <row r="2002" spans="1:10" ht="20.100000000000001" customHeight="1">
      <c r="A2002" s="209"/>
      <c r="B2002" s="209"/>
      <c r="C2002" s="209"/>
      <c r="D2002" s="209"/>
      <c r="E2002" s="209"/>
      <c r="F2002" s="209"/>
      <c r="G2002" s="209" t="s">
        <v>1526</v>
      </c>
      <c r="H2002" s="209"/>
      <c r="I2002" s="209"/>
      <c r="J2002" s="64">
        <v>0</v>
      </c>
    </row>
    <row r="2003" spans="1:10" ht="20.100000000000001" customHeight="1">
      <c r="A2003" s="209"/>
      <c r="B2003" s="209"/>
      <c r="C2003" s="209"/>
      <c r="D2003" s="209"/>
      <c r="E2003" s="209"/>
      <c r="F2003" s="209"/>
      <c r="G2003" s="209" t="s">
        <v>1527</v>
      </c>
      <c r="H2003" s="209"/>
      <c r="I2003" s="209"/>
      <c r="J2003" s="64">
        <v>0</v>
      </c>
    </row>
    <row r="2004" spans="1:10" ht="20.100000000000001" customHeight="1">
      <c r="A2004" s="209"/>
      <c r="B2004" s="209"/>
      <c r="C2004" s="209"/>
      <c r="D2004" s="209"/>
      <c r="E2004" s="209"/>
      <c r="F2004" s="209"/>
      <c r="G2004" s="209" t="s">
        <v>1528</v>
      </c>
      <c r="H2004" s="209"/>
      <c r="I2004" s="209"/>
      <c r="J2004" s="64">
        <v>1</v>
      </c>
    </row>
    <row r="2005" spans="1:10" ht="20.100000000000001" customHeight="1">
      <c r="A2005" s="209"/>
      <c r="B2005" s="209"/>
      <c r="C2005" s="209"/>
      <c r="D2005" s="209"/>
      <c r="E2005" s="209"/>
      <c r="F2005" s="209"/>
      <c r="G2005" s="209" t="s">
        <v>1529</v>
      </c>
      <c r="H2005" s="209"/>
      <c r="I2005" s="209"/>
      <c r="J2005" s="64">
        <v>107.02010591999999</v>
      </c>
    </row>
    <row r="2006" spans="1:10" ht="20.100000000000001" customHeight="1">
      <c r="A2006" s="76" t="s">
        <v>1694</v>
      </c>
      <c r="B2006" s="80" t="s">
        <v>7</v>
      </c>
      <c r="C2006" s="76" t="s">
        <v>6</v>
      </c>
      <c r="D2006" s="76" t="s">
        <v>274</v>
      </c>
      <c r="E2006" s="80" t="s">
        <v>671</v>
      </c>
      <c r="F2006" s="80" t="s">
        <v>664</v>
      </c>
      <c r="G2006" s="208" t="s">
        <v>1695</v>
      </c>
      <c r="H2006" s="208"/>
      <c r="I2006" s="208"/>
      <c r="J2006" s="80"/>
    </row>
    <row r="2007" spans="1:10" ht="24" customHeight="1">
      <c r="A2007" s="78" t="s">
        <v>264</v>
      </c>
      <c r="B2007" s="57" t="s">
        <v>749</v>
      </c>
      <c r="C2007" s="78" t="s">
        <v>1696</v>
      </c>
      <c r="D2007" s="78" t="s">
        <v>1697</v>
      </c>
      <c r="E2007" s="59">
        <v>4.38</v>
      </c>
      <c r="F2007" s="56" t="s">
        <v>114</v>
      </c>
      <c r="G2007" s="211">
        <v>136.02340000000001</v>
      </c>
      <c r="H2007" s="211"/>
      <c r="I2007" s="201"/>
      <c r="J2007" s="83">
        <v>595.78249200000005</v>
      </c>
    </row>
    <row r="2008" spans="1:10" ht="20.100000000000001" customHeight="1">
      <c r="A2008" s="209"/>
      <c r="B2008" s="209"/>
      <c r="C2008" s="209"/>
      <c r="D2008" s="209"/>
      <c r="E2008" s="209"/>
      <c r="F2008" s="209"/>
      <c r="G2008" s="209" t="s">
        <v>1698</v>
      </c>
      <c r="H2008" s="209"/>
      <c r="I2008" s="209"/>
      <c r="J2008" s="64">
        <v>595.78249200000005</v>
      </c>
    </row>
    <row r="2009" spans="1:10" ht="20.100000000000001" customHeight="1">
      <c r="A2009" s="76" t="s">
        <v>1699</v>
      </c>
      <c r="B2009" s="80" t="s">
        <v>7</v>
      </c>
      <c r="C2009" s="76" t="s">
        <v>6</v>
      </c>
      <c r="D2009" s="76" t="s">
        <v>1700</v>
      </c>
      <c r="E2009" s="80" t="s">
        <v>671</v>
      </c>
      <c r="F2009" s="80" t="s">
        <v>664</v>
      </c>
      <c r="G2009" s="208" t="s">
        <v>1695</v>
      </c>
      <c r="H2009" s="208"/>
      <c r="I2009" s="208"/>
      <c r="J2009" s="80"/>
    </row>
    <row r="2010" spans="1:10" ht="26.1" customHeight="1">
      <c r="A2010" s="82" t="s">
        <v>674</v>
      </c>
      <c r="B2010" s="53" t="s">
        <v>749</v>
      </c>
      <c r="C2010" s="82">
        <v>1107892</v>
      </c>
      <c r="D2010" s="82" t="s">
        <v>1701</v>
      </c>
      <c r="E2010" s="55">
        <v>5.12</v>
      </c>
      <c r="F2010" s="52" t="s">
        <v>114</v>
      </c>
      <c r="G2010" s="210">
        <v>460.8</v>
      </c>
      <c r="H2010" s="210"/>
      <c r="I2010" s="206"/>
      <c r="J2010" s="84">
        <v>2359.2960000000003</v>
      </c>
    </row>
    <row r="2011" spans="1:10" ht="39" customHeight="1">
      <c r="A2011" s="82" t="s">
        <v>674</v>
      </c>
      <c r="B2011" s="53" t="s">
        <v>749</v>
      </c>
      <c r="C2011" s="82">
        <v>3103302</v>
      </c>
      <c r="D2011" s="82" t="s">
        <v>1703</v>
      </c>
      <c r="E2011" s="55">
        <v>16.37</v>
      </c>
      <c r="F2011" s="52" t="s">
        <v>20</v>
      </c>
      <c r="G2011" s="210">
        <v>63.24</v>
      </c>
      <c r="H2011" s="210"/>
      <c r="I2011" s="206"/>
      <c r="J2011" s="84">
        <v>1035.2388000000001</v>
      </c>
    </row>
    <row r="2012" spans="1:10" ht="26.1" customHeight="1">
      <c r="A2012" s="82" t="s">
        <v>674</v>
      </c>
      <c r="B2012" s="53" t="s">
        <v>749</v>
      </c>
      <c r="C2012" s="82">
        <v>4805750</v>
      </c>
      <c r="D2012" s="82" t="s">
        <v>1702</v>
      </c>
      <c r="E2012" s="55">
        <v>17.87</v>
      </c>
      <c r="F2012" s="52" t="s">
        <v>114</v>
      </c>
      <c r="G2012" s="210">
        <v>37.36</v>
      </c>
      <c r="H2012" s="210"/>
      <c r="I2012" s="206"/>
      <c r="J2012" s="84">
        <v>667.6232</v>
      </c>
    </row>
    <row r="2013" spans="1:10" ht="20.100000000000001" customHeight="1">
      <c r="A2013" s="209"/>
      <c r="B2013" s="209"/>
      <c r="C2013" s="209"/>
      <c r="D2013" s="209"/>
      <c r="E2013" s="209"/>
      <c r="F2013" s="209"/>
      <c r="G2013" s="209" t="s">
        <v>1704</v>
      </c>
      <c r="H2013" s="209"/>
      <c r="I2013" s="209"/>
      <c r="J2013" s="64">
        <v>4062.1580000000004</v>
      </c>
    </row>
    <row r="2014" spans="1:10" ht="20.100000000000001" customHeight="1">
      <c r="A2014" s="76" t="s">
        <v>1705</v>
      </c>
      <c r="B2014" s="80" t="s">
        <v>7</v>
      </c>
      <c r="C2014" s="76" t="s">
        <v>264</v>
      </c>
      <c r="D2014" s="76" t="s">
        <v>1706</v>
      </c>
      <c r="E2014" s="80" t="s">
        <v>6</v>
      </c>
      <c r="F2014" s="80" t="s">
        <v>671</v>
      </c>
      <c r="G2014" s="81" t="s">
        <v>664</v>
      </c>
      <c r="H2014" s="208" t="s">
        <v>1695</v>
      </c>
      <c r="I2014" s="208"/>
      <c r="J2014" s="80" t="s">
        <v>13</v>
      </c>
    </row>
    <row r="2015" spans="1:10" ht="39" customHeight="1">
      <c r="A2015" s="82" t="s">
        <v>1707</v>
      </c>
      <c r="B2015" s="53" t="s">
        <v>749</v>
      </c>
      <c r="C2015" s="82" t="s">
        <v>1696</v>
      </c>
      <c r="D2015" s="82" t="s">
        <v>1708</v>
      </c>
      <c r="E2015" s="53">
        <v>5914647</v>
      </c>
      <c r="F2015" s="55">
        <v>6.57</v>
      </c>
      <c r="G2015" s="52" t="s">
        <v>1709</v>
      </c>
      <c r="H2015" s="210">
        <v>1.84</v>
      </c>
      <c r="I2015" s="206"/>
      <c r="J2015" s="84">
        <v>12.088800000000001</v>
      </c>
    </row>
    <row r="2016" spans="1:10" ht="20.100000000000001" customHeight="1">
      <c r="A2016" s="209"/>
      <c r="B2016" s="209"/>
      <c r="C2016" s="209"/>
      <c r="D2016" s="209"/>
      <c r="E2016" s="209"/>
      <c r="F2016" s="209"/>
      <c r="G2016" s="209" t="s">
        <v>1710</v>
      </c>
      <c r="H2016" s="209"/>
      <c r="I2016" s="209"/>
      <c r="J2016" s="64">
        <v>12.088800000000001</v>
      </c>
    </row>
    <row r="2017" spans="1:10">
      <c r="A2017" s="79"/>
      <c r="B2017" s="79"/>
      <c r="C2017" s="79"/>
      <c r="D2017" s="79"/>
      <c r="E2017" s="79"/>
      <c r="F2017" s="61"/>
      <c r="G2017" s="79"/>
      <c r="H2017" s="204"/>
      <c r="I2017" s="204"/>
      <c r="J2017" s="61"/>
    </row>
    <row r="2018" spans="1:10" ht="30" customHeight="1" thickBot="1">
      <c r="A2018" s="66"/>
      <c r="B2018" s="66"/>
      <c r="C2018" s="66"/>
      <c r="D2018" s="66"/>
      <c r="E2018" s="66"/>
      <c r="F2018" s="66"/>
      <c r="G2018" s="66"/>
      <c r="H2018" s="60"/>
      <c r="I2018" s="66"/>
      <c r="J2018" s="85"/>
    </row>
    <row r="2019" spans="1:10" ht="0.95" customHeight="1" thickTop="1">
      <c r="A2019" s="51"/>
      <c r="B2019" s="51"/>
      <c r="C2019" s="51"/>
      <c r="D2019" s="51"/>
      <c r="E2019" s="51"/>
      <c r="F2019" s="51"/>
      <c r="G2019" s="51"/>
      <c r="H2019" s="51"/>
      <c r="I2019" s="51"/>
      <c r="J2019" s="51">
        <v>0</v>
      </c>
    </row>
    <row r="2020" spans="1:10" ht="18" customHeight="1">
      <c r="A2020" s="76" t="s">
        <v>1100</v>
      </c>
      <c r="B2020" s="80" t="s">
        <v>6</v>
      </c>
      <c r="C2020" s="76" t="s">
        <v>7</v>
      </c>
      <c r="D2020" s="76" t="s">
        <v>8</v>
      </c>
      <c r="E2020" s="203" t="s">
        <v>262</v>
      </c>
      <c r="F2020" s="203"/>
      <c r="G2020" s="81" t="s">
        <v>9</v>
      </c>
      <c r="H2020" s="80" t="s">
        <v>10</v>
      </c>
      <c r="I2020" s="80" t="s">
        <v>11</v>
      </c>
      <c r="J2020" s="80" t="s">
        <v>13</v>
      </c>
    </row>
    <row r="2021" spans="1:10" ht="26.1" customHeight="1">
      <c r="A2021" s="77" t="s">
        <v>263</v>
      </c>
      <c r="B2021" s="48" t="s">
        <v>1101</v>
      </c>
      <c r="C2021" s="77" t="s">
        <v>23</v>
      </c>
      <c r="D2021" s="77" t="s">
        <v>1102</v>
      </c>
      <c r="E2021" s="200" t="s">
        <v>1711</v>
      </c>
      <c r="F2021" s="200"/>
      <c r="G2021" s="47" t="s">
        <v>27</v>
      </c>
      <c r="H2021" s="50">
        <v>1</v>
      </c>
      <c r="I2021" s="49">
        <v>105.85</v>
      </c>
      <c r="J2021" s="49">
        <v>105.85</v>
      </c>
    </row>
    <row r="2022" spans="1:10" ht="24" customHeight="1">
      <c r="A2022" s="82" t="s">
        <v>291</v>
      </c>
      <c r="B2022" s="53" t="s">
        <v>1616</v>
      </c>
      <c r="C2022" s="82" t="s">
        <v>23</v>
      </c>
      <c r="D2022" s="82" t="s">
        <v>1617</v>
      </c>
      <c r="E2022" s="206" t="s">
        <v>505</v>
      </c>
      <c r="F2022" s="206"/>
      <c r="G2022" s="52" t="s">
        <v>20</v>
      </c>
      <c r="H2022" s="55">
        <v>0.5</v>
      </c>
      <c r="I2022" s="54">
        <v>5.21</v>
      </c>
      <c r="J2022" s="54">
        <v>2.6</v>
      </c>
    </row>
    <row r="2023" spans="1:10" ht="24" customHeight="1">
      <c r="A2023" s="78" t="s">
        <v>264</v>
      </c>
      <c r="B2023" s="57" t="s">
        <v>270</v>
      </c>
      <c r="C2023" s="78" t="s">
        <v>23</v>
      </c>
      <c r="D2023" s="78" t="s">
        <v>271</v>
      </c>
      <c r="E2023" s="201" t="s">
        <v>269</v>
      </c>
      <c r="F2023" s="201"/>
      <c r="G2023" s="56" t="s">
        <v>224</v>
      </c>
      <c r="H2023" s="59">
        <v>0.57631412286257144</v>
      </c>
      <c r="I2023" s="58">
        <v>15.79</v>
      </c>
      <c r="J2023" s="58">
        <v>9.1</v>
      </c>
    </row>
    <row r="2024" spans="1:10" ht="24" customHeight="1">
      <c r="A2024" s="78" t="s">
        <v>264</v>
      </c>
      <c r="B2024" s="57" t="s">
        <v>300</v>
      </c>
      <c r="C2024" s="78" t="s">
        <v>23</v>
      </c>
      <c r="D2024" s="78" t="s">
        <v>301</v>
      </c>
      <c r="E2024" s="201" t="s">
        <v>269</v>
      </c>
      <c r="F2024" s="201"/>
      <c r="G2024" s="56" t="s">
        <v>224</v>
      </c>
      <c r="H2024" s="59">
        <v>0.1</v>
      </c>
      <c r="I2024" s="58">
        <v>22.52</v>
      </c>
      <c r="J2024" s="58">
        <v>2.25</v>
      </c>
    </row>
    <row r="2025" spans="1:10" ht="24" customHeight="1">
      <c r="A2025" s="78" t="s">
        <v>264</v>
      </c>
      <c r="B2025" s="57" t="s">
        <v>1714</v>
      </c>
      <c r="C2025" s="78" t="s">
        <v>23</v>
      </c>
      <c r="D2025" s="78" t="s">
        <v>1715</v>
      </c>
      <c r="E2025" s="201" t="s">
        <v>274</v>
      </c>
      <c r="F2025" s="201"/>
      <c r="G2025" s="56" t="s">
        <v>114</v>
      </c>
      <c r="H2025" s="59">
        <v>0.33</v>
      </c>
      <c r="I2025" s="58">
        <v>159.16</v>
      </c>
      <c r="J2025" s="58">
        <v>52.52</v>
      </c>
    </row>
    <row r="2026" spans="1:10" ht="26.1" customHeight="1">
      <c r="A2026" s="78" t="s">
        <v>264</v>
      </c>
      <c r="B2026" s="57" t="s">
        <v>1712</v>
      </c>
      <c r="C2026" s="78" t="s">
        <v>23</v>
      </c>
      <c r="D2026" s="78" t="s">
        <v>1713</v>
      </c>
      <c r="E2026" s="201" t="s">
        <v>274</v>
      </c>
      <c r="F2026" s="201"/>
      <c r="G2026" s="56" t="s">
        <v>27</v>
      </c>
      <c r="H2026" s="59">
        <v>1.1000000000000001</v>
      </c>
      <c r="I2026" s="58">
        <v>27.08</v>
      </c>
      <c r="J2026" s="58">
        <v>29.78</v>
      </c>
    </row>
    <row r="2027" spans="1:10" ht="24" customHeight="1">
      <c r="A2027" s="78" t="s">
        <v>264</v>
      </c>
      <c r="B2027" s="57" t="s">
        <v>483</v>
      </c>
      <c r="C2027" s="78" t="s">
        <v>23</v>
      </c>
      <c r="D2027" s="78" t="s">
        <v>484</v>
      </c>
      <c r="E2027" s="201" t="s">
        <v>274</v>
      </c>
      <c r="F2027" s="201"/>
      <c r="G2027" s="56" t="s">
        <v>114</v>
      </c>
      <c r="H2027" s="59">
        <v>0.06</v>
      </c>
      <c r="I2027" s="58">
        <v>160.07</v>
      </c>
      <c r="J2027" s="58">
        <v>9.6</v>
      </c>
    </row>
    <row r="2028" spans="1:10">
      <c r="A2028" s="79"/>
      <c r="B2028" s="79"/>
      <c r="C2028" s="79"/>
      <c r="D2028" s="79"/>
      <c r="E2028" s="79"/>
      <c r="F2028" s="61"/>
      <c r="G2028" s="79"/>
      <c r="H2028" s="204"/>
      <c r="I2028" s="204"/>
      <c r="J2028" s="61"/>
    </row>
    <row r="2029" spans="1:10" ht="30" customHeight="1" thickBot="1">
      <c r="A2029" s="66"/>
      <c r="B2029" s="66"/>
      <c r="C2029" s="66"/>
      <c r="D2029" s="66"/>
      <c r="E2029" s="66"/>
      <c r="F2029" s="66"/>
      <c r="G2029" s="66"/>
      <c r="H2029" s="60"/>
      <c r="I2029" s="66"/>
      <c r="J2029" s="85"/>
    </row>
    <row r="2030" spans="1:10" ht="0.95" customHeight="1" thickTop="1">
      <c r="A2030" s="51"/>
      <c r="B2030" s="51"/>
      <c r="C2030" s="51"/>
      <c r="D2030" s="51"/>
      <c r="E2030" s="51"/>
      <c r="F2030" s="51"/>
      <c r="G2030" s="51"/>
      <c r="H2030" s="51"/>
      <c r="I2030" s="51"/>
      <c r="J2030" s="51">
        <v>0</v>
      </c>
    </row>
    <row r="2031" spans="1:10" ht="18" customHeight="1">
      <c r="A2031" s="76" t="s">
        <v>1103</v>
      </c>
      <c r="B2031" s="80" t="s">
        <v>6</v>
      </c>
      <c r="C2031" s="76" t="s">
        <v>7</v>
      </c>
      <c r="D2031" s="76" t="s">
        <v>8</v>
      </c>
      <c r="E2031" s="203" t="s">
        <v>262</v>
      </c>
      <c r="F2031" s="203"/>
      <c r="G2031" s="81" t="s">
        <v>9</v>
      </c>
      <c r="H2031" s="80" t="s">
        <v>10</v>
      </c>
      <c r="I2031" s="80" t="s">
        <v>11</v>
      </c>
      <c r="J2031" s="80" t="s">
        <v>13</v>
      </c>
    </row>
    <row r="2032" spans="1:10" ht="26.1" customHeight="1">
      <c r="A2032" s="77" t="s">
        <v>263</v>
      </c>
      <c r="B2032" s="48" t="s">
        <v>1104</v>
      </c>
      <c r="C2032" s="77" t="s">
        <v>23</v>
      </c>
      <c r="D2032" s="77" t="s">
        <v>1105</v>
      </c>
      <c r="E2032" s="200" t="s">
        <v>1711</v>
      </c>
      <c r="F2032" s="200"/>
      <c r="G2032" s="47" t="s">
        <v>27</v>
      </c>
      <c r="H2032" s="50">
        <v>1</v>
      </c>
      <c r="I2032" s="49">
        <v>84.920000000000016</v>
      </c>
      <c r="J2032" s="49">
        <v>84.92</v>
      </c>
    </row>
    <row r="2033" spans="1:10" ht="24" customHeight="1">
      <c r="A2033" s="82" t="s">
        <v>291</v>
      </c>
      <c r="B2033" s="53" t="s">
        <v>1616</v>
      </c>
      <c r="C2033" s="82" t="s">
        <v>23</v>
      </c>
      <c r="D2033" s="82" t="s">
        <v>1617</v>
      </c>
      <c r="E2033" s="206" t="s">
        <v>505</v>
      </c>
      <c r="F2033" s="206"/>
      <c r="G2033" s="52" t="s">
        <v>20</v>
      </c>
      <c r="H2033" s="55">
        <v>0.5</v>
      </c>
      <c r="I2033" s="54">
        <v>5.21</v>
      </c>
      <c r="J2033" s="54">
        <v>2.6</v>
      </c>
    </row>
    <row r="2034" spans="1:10" ht="24" customHeight="1">
      <c r="A2034" s="78" t="s">
        <v>264</v>
      </c>
      <c r="B2034" s="57" t="s">
        <v>300</v>
      </c>
      <c r="C2034" s="78" t="s">
        <v>23</v>
      </c>
      <c r="D2034" s="78" t="s">
        <v>301</v>
      </c>
      <c r="E2034" s="201" t="s">
        <v>269</v>
      </c>
      <c r="F2034" s="201"/>
      <c r="G2034" s="56" t="s">
        <v>224</v>
      </c>
      <c r="H2034" s="59">
        <v>0.18</v>
      </c>
      <c r="I2034" s="58">
        <v>22.52</v>
      </c>
      <c r="J2034" s="58">
        <v>4.05</v>
      </c>
    </row>
    <row r="2035" spans="1:10" ht="24" customHeight="1">
      <c r="A2035" s="78" t="s">
        <v>264</v>
      </c>
      <c r="B2035" s="57" t="s">
        <v>270</v>
      </c>
      <c r="C2035" s="78" t="s">
        <v>23</v>
      </c>
      <c r="D2035" s="78" t="s">
        <v>271</v>
      </c>
      <c r="E2035" s="201" t="s">
        <v>269</v>
      </c>
      <c r="F2035" s="201"/>
      <c r="G2035" s="56" t="s">
        <v>224</v>
      </c>
      <c r="H2035" s="59">
        <v>0.67954401519949392</v>
      </c>
      <c r="I2035" s="58">
        <v>15.79</v>
      </c>
      <c r="J2035" s="58">
        <v>10.73</v>
      </c>
    </row>
    <row r="2036" spans="1:10" ht="24" customHeight="1">
      <c r="A2036" s="78" t="s">
        <v>264</v>
      </c>
      <c r="B2036" s="57" t="s">
        <v>1718</v>
      </c>
      <c r="C2036" s="78" t="s">
        <v>23</v>
      </c>
      <c r="D2036" s="78" t="s">
        <v>1719</v>
      </c>
      <c r="E2036" s="201" t="s">
        <v>274</v>
      </c>
      <c r="F2036" s="201"/>
      <c r="G2036" s="56" t="s">
        <v>20</v>
      </c>
      <c r="H2036" s="59">
        <v>2.5</v>
      </c>
      <c r="I2036" s="58">
        <v>4</v>
      </c>
      <c r="J2036" s="58">
        <v>10</v>
      </c>
    </row>
    <row r="2037" spans="1:10" ht="24" customHeight="1">
      <c r="A2037" s="78" t="s">
        <v>264</v>
      </c>
      <c r="B2037" s="57" t="s">
        <v>483</v>
      </c>
      <c r="C2037" s="78" t="s">
        <v>23</v>
      </c>
      <c r="D2037" s="78" t="s">
        <v>484</v>
      </c>
      <c r="E2037" s="201" t="s">
        <v>274</v>
      </c>
      <c r="F2037" s="201"/>
      <c r="G2037" s="56" t="s">
        <v>114</v>
      </c>
      <c r="H2037" s="59">
        <v>0.26</v>
      </c>
      <c r="I2037" s="58">
        <v>160.07</v>
      </c>
      <c r="J2037" s="58">
        <v>41.61</v>
      </c>
    </row>
    <row r="2038" spans="1:10" ht="26.1" customHeight="1">
      <c r="A2038" s="78" t="s">
        <v>264</v>
      </c>
      <c r="B2038" s="57" t="s">
        <v>1716</v>
      </c>
      <c r="C2038" s="78" t="s">
        <v>23</v>
      </c>
      <c r="D2038" s="78" t="s">
        <v>1717</v>
      </c>
      <c r="E2038" s="201" t="s">
        <v>274</v>
      </c>
      <c r="F2038" s="201"/>
      <c r="G2038" s="56" t="s">
        <v>27</v>
      </c>
      <c r="H2038" s="59">
        <v>1.1000000000000001</v>
      </c>
      <c r="I2038" s="58">
        <v>14.49</v>
      </c>
      <c r="J2038" s="58">
        <v>15.93</v>
      </c>
    </row>
    <row r="2039" spans="1:10">
      <c r="A2039" s="79"/>
      <c r="B2039" s="79"/>
      <c r="C2039" s="79"/>
      <c r="D2039" s="79"/>
      <c r="E2039" s="79"/>
      <c r="F2039" s="61"/>
      <c r="G2039" s="79"/>
      <c r="H2039" s="204"/>
      <c r="I2039" s="204"/>
      <c r="J2039" s="61"/>
    </row>
    <row r="2040" spans="1:10" ht="30" customHeight="1" thickBot="1">
      <c r="A2040" s="66"/>
      <c r="B2040" s="66"/>
      <c r="C2040" s="66"/>
      <c r="D2040" s="66"/>
      <c r="E2040" s="66"/>
      <c r="F2040" s="66"/>
      <c r="G2040" s="66"/>
      <c r="H2040" s="60"/>
      <c r="I2040" s="66"/>
      <c r="J2040" s="85"/>
    </row>
    <row r="2041" spans="1:10" ht="0.95" customHeight="1" thickTop="1">
      <c r="A2041" s="51"/>
      <c r="B2041" s="51"/>
      <c r="C2041" s="51"/>
      <c r="D2041" s="51"/>
      <c r="E2041" s="51"/>
      <c r="F2041" s="51"/>
      <c r="G2041" s="51"/>
      <c r="H2041" s="51"/>
      <c r="I2041" s="51"/>
      <c r="J2041" s="51">
        <v>0</v>
      </c>
    </row>
    <row r="2042" spans="1:10" ht="18" customHeight="1">
      <c r="A2042" s="76" t="s">
        <v>1106</v>
      </c>
      <c r="B2042" s="80" t="s">
        <v>6</v>
      </c>
      <c r="C2042" s="76" t="s">
        <v>7</v>
      </c>
      <c r="D2042" s="76" t="s">
        <v>8</v>
      </c>
      <c r="E2042" s="203" t="s">
        <v>262</v>
      </c>
      <c r="F2042" s="203"/>
      <c r="G2042" s="81" t="s">
        <v>9</v>
      </c>
      <c r="H2042" s="80" t="s">
        <v>10</v>
      </c>
      <c r="I2042" s="80" t="s">
        <v>11</v>
      </c>
      <c r="J2042" s="80" t="s">
        <v>13</v>
      </c>
    </row>
    <row r="2043" spans="1:10" ht="24" customHeight="1">
      <c r="A2043" s="77" t="s">
        <v>263</v>
      </c>
      <c r="B2043" s="48" t="s">
        <v>1107</v>
      </c>
      <c r="C2043" s="77" t="s">
        <v>23</v>
      </c>
      <c r="D2043" s="77" t="s">
        <v>1108</v>
      </c>
      <c r="E2043" s="200" t="s">
        <v>1711</v>
      </c>
      <c r="F2043" s="200"/>
      <c r="G2043" s="47" t="s">
        <v>27</v>
      </c>
      <c r="H2043" s="50">
        <v>1</v>
      </c>
      <c r="I2043" s="49">
        <v>123.97</v>
      </c>
      <c r="J2043" s="49">
        <v>123.97</v>
      </c>
    </row>
    <row r="2044" spans="1:10" ht="24" customHeight="1">
      <c r="A2044" s="78" t="s">
        <v>264</v>
      </c>
      <c r="B2044" s="57" t="s">
        <v>300</v>
      </c>
      <c r="C2044" s="78" t="s">
        <v>23</v>
      </c>
      <c r="D2044" s="78" t="s">
        <v>301</v>
      </c>
      <c r="E2044" s="201" t="s">
        <v>269</v>
      </c>
      <c r="F2044" s="201"/>
      <c r="G2044" s="56" t="s">
        <v>224</v>
      </c>
      <c r="H2044" s="59">
        <v>0.12</v>
      </c>
      <c r="I2044" s="58">
        <v>22.52</v>
      </c>
      <c r="J2044" s="58">
        <v>2.7</v>
      </c>
    </row>
    <row r="2045" spans="1:10" ht="24" customHeight="1">
      <c r="A2045" s="78" t="s">
        <v>264</v>
      </c>
      <c r="B2045" s="57" t="s">
        <v>270</v>
      </c>
      <c r="C2045" s="78" t="s">
        <v>23</v>
      </c>
      <c r="D2045" s="78" t="s">
        <v>271</v>
      </c>
      <c r="E2045" s="201" t="s">
        <v>269</v>
      </c>
      <c r="F2045" s="201"/>
      <c r="G2045" s="56" t="s">
        <v>224</v>
      </c>
      <c r="H2045" s="59">
        <v>1.7808739708676373</v>
      </c>
      <c r="I2045" s="58">
        <v>15.79</v>
      </c>
      <c r="J2045" s="58">
        <v>28.12</v>
      </c>
    </row>
    <row r="2046" spans="1:10" ht="24" customHeight="1">
      <c r="A2046" s="78" t="s">
        <v>264</v>
      </c>
      <c r="B2046" s="57" t="s">
        <v>1718</v>
      </c>
      <c r="C2046" s="78" t="s">
        <v>23</v>
      </c>
      <c r="D2046" s="78" t="s">
        <v>1719</v>
      </c>
      <c r="E2046" s="201" t="s">
        <v>274</v>
      </c>
      <c r="F2046" s="201"/>
      <c r="G2046" s="56" t="s">
        <v>20</v>
      </c>
      <c r="H2046" s="59">
        <v>3.68</v>
      </c>
      <c r="I2046" s="58">
        <v>4</v>
      </c>
      <c r="J2046" s="58">
        <v>14.72</v>
      </c>
    </row>
    <row r="2047" spans="1:10" ht="24" customHeight="1">
      <c r="A2047" s="78" t="s">
        <v>264</v>
      </c>
      <c r="B2047" s="57" t="s">
        <v>483</v>
      </c>
      <c r="C2047" s="78" t="s">
        <v>23</v>
      </c>
      <c r="D2047" s="78" t="s">
        <v>484</v>
      </c>
      <c r="E2047" s="201" t="s">
        <v>274</v>
      </c>
      <c r="F2047" s="201"/>
      <c r="G2047" s="56" t="s">
        <v>114</v>
      </c>
      <c r="H2047" s="59">
        <v>0.49</v>
      </c>
      <c r="I2047" s="58">
        <v>160.07</v>
      </c>
      <c r="J2047" s="58">
        <v>78.430000000000007</v>
      </c>
    </row>
    <row r="2048" spans="1:10">
      <c r="A2048" s="79"/>
      <c r="B2048" s="79"/>
      <c r="C2048" s="79"/>
      <c r="D2048" s="79"/>
      <c r="E2048" s="79"/>
      <c r="F2048" s="61"/>
      <c r="G2048" s="79"/>
      <c r="H2048" s="204"/>
      <c r="I2048" s="204"/>
      <c r="J2048" s="61"/>
    </row>
    <row r="2049" spans="1:10" ht="30" customHeight="1" thickBot="1">
      <c r="A2049" s="66"/>
      <c r="B2049" s="66"/>
      <c r="C2049" s="66"/>
      <c r="D2049" s="66"/>
      <c r="E2049" s="66"/>
      <c r="F2049" s="66"/>
      <c r="G2049" s="66"/>
      <c r="H2049" s="60"/>
      <c r="I2049" s="66"/>
      <c r="J2049" s="85"/>
    </row>
    <row r="2050" spans="1:10" ht="0.95" customHeight="1" thickTop="1">
      <c r="A2050" s="51"/>
      <c r="B2050" s="51"/>
      <c r="C2050" s="51"/>
      <c r="D2050" s="51"/>
      <c r="E2050" s="51"/>
      <c r="F2050" s="51"/>
      <c r="G2050" s="51"/>
      <c r="H2050" s="51"/>
      <c r="I2050" s="51"/>
      <c r="J2050" s="51">
        <v>0</v>
      </c>
    </row>
    <row r="2051" spans="1:10" ht="18" customHeight="1">
      <c r="A2051" s="76" t="s">
        <v>1109</v>
      </c>
      <c r="B2051" s="80" t="s">
        <v>6</v>
      </c>
      <c r="C2051" s="76" t="s">
        <v>7</v>
      </c>
      <c r="D2051" s="76" t="s">
        <v>8</v>
      </c>
      <c r="E2051" s="203" t="s">
        <v>262</v>
      </c>
      <c r="F2051" s="203"/>
      <c r="G2051" s="81" t="s">
        <v>9</v>
      </c>
      <c r="H2051" s="80" t="s">
        <v>10</v>
      </c>
      <c r="I2051" s="80" t="s">
        <v>11</v>
      </c>
      <c r="J2051" s="80" t="s">
        <v>13</v>
      </c>
    </row>
    <row r="2052" spans="1:10" ht="24" customHeight="1">
      <c r="A2052" s="77" t="s">
        <v>263</v>
      </c>
      <c r="B2052" s="48" t="s">
        <v>1110</v>
      </c>
      <c r="C2052" s="77" t="s">
        <v>23</v>
      </c>
      <c r="D2052" s="77" t="s">
        <v>1111</v>
      </c>
      <c r="E2052" s="200" t="s">
        <v>1720</v>
      </c>
      <c r="F2052" s="200"/>
      <c r="G2052" s="47" t="s">
        <v>114</v>
      </c>
      <c r="H2052" s="50">
        <v>1</v>
      </c>
      <c r="I2052" s="49">
        <v>103.17</v>
      </c>
      <c r="J2052" s="49">
        <v>103.17</v>
      </c>
    </row>
    <row r="2053" spans="1:10" ht="24" customHeight="1">
      <c r="A2053" s="78" t="s">
        <v>264</v>
      </c>
      <c r="B2053" s="57" t="s">
        <v>270</v>
      </c>
      <c r="C2053" s="78" t="s">
        <v>23</v>
      </c>
      <c r="D2053" s="78" t="s">
        <v>271</v>
      </c>
      <c r="E2053" s="201" t="s">
        <v>269</v>
      </c>
      <c r="F2053" s="201"/>
      <c r="G2053" s="56" t="s">
        <v>224</v>
      </c>
      <c r="H2053" s="59">
        <v>3.7346421785940471</v>
      </c>
      <c r="I2053" s="58">
        <v>15.79</v>
      </c>
      <c r="J2053" s="58">
        <v>58.97</v>
      </c>
    </row>
    <row r="2054" spans="1:10" ht="26.1" customHeight="1">
      <c r="A2054" s="78" t="s">
        <v>264</v>
      </c>
      <c r="B2054" s="57" t="s">
        <v>1721</v>
      </c>
      <c r="C2054" s="78" t="s">
        <v>23</v>
      </c>
      <c r="D2054" s="78" t="s">
        <v>1722</v>
      </c>
      <c r="E2054" s="201" t="s">
        <v>274</v>
      </c>
      <c r="F2054" s="201"/>
      <c r="G2054" s="56" t="s">
        <v>40</v>
      </c>
      <c r="H2054" s="59">
        <v>20</v>
      </c>
      <c r="I2054" s="58">
        <v>2.21</v>
      </c>
      <c r="J2054" s="58">
        <v>44.2</v>
      </c>
    </row>
    <row r="2055" spans="1:10">
      <c r="A2055" s="79"/>
      <c r="B2055" s="79"/>
      <c r="C2055" s="79"/>
      <c r="D2055" s="79"/>
      <c r="E2055" s="79"/>
      <c r="F2055" s="61"/>
      <c r="G2055" s="79"/>
      <c r="H2055" s="204"/>
      <c r="I2055" s="204"/>
      <c r="J2055" s="61"/>
    </row>
    <row r="2056" spans="1:10" ht="30" customHeight="1" thickBot="1">
      <c r="A2056" s="66"/>
      <c r="B2056" s="66"/>
      <c r="C2056" s="66"/>
      <c r="D2056" s="66"/>
      <c r="E2056" s="66"/>
      <c r="F2056" s="66"/>
      <c r="G2056" s="66"/>
      <c r="H2056" s="60"/>
      <c r="I2056" s="66"/>
      <c r="J2056" s="85"/>
    </row>
    <row r="2057" spans="1:10" ht="0.95" customHeight="1" thickTop="1">
      <c r="A2057" s="51"/>
      <c r="B2057" s="51"/>
      <c r="C2057" s="51"/>
      <c r="D2057" s="51"/>
      <c r="E2057" s="51"/>
      <c r="F2057" s="51"/>
      <c r="G2057" s="51"/>
      <c r="H2057" s="51"/>
      <c r="I2057" s="51"/>
      <c r="J2057" s="51">
        <v>0</v>
      </c>
    </row>
    <row r="2058" spans="1:10" ht="18" customHeight="1">
      <c r="A2058" s="76" t="s">
        <v>1112</v>
      </c>
      <c r="B2058" s="80" t="s">
        <v>6</v>
      </c>
      <c r="C2058" s="76" t="s">
        <v>7</v>
      </c>
      <c r="D2058" s="76" t="s">
        <v>8</v>
      </c>
      <c r="E2058" s="203" t="s">
        <v>262</v>
      </c>
      <c r="F2058" s="203"/>
      <c r="G2058" s="81" t="s">
        <v>9</v>
      </c>
      <c r="H2058" s="80" t="s">
        <v>10</v>
      </c>
      <c r="I2058" s="80" t="s">
        <v>11</v>
      </c>
      <c r="J2058" s="80" t="s">
        <v>13</v>
      </c>
    </row>
    <row r="2059" spans="1:10" ht="24" customHeight="1">
      <c r="A2059" s="77" t="s">
        <v>263</v>
      </c>
      <c r="B2059" s="48" t="s">
        <v>1113</v>
      </c>
      <c r="C2059" s="77" t="s">
        <v>23</v>
      </c>
      <c r="D2059" s="77" t="s">
        <v>1114</v>
      </c>
      <c r="E2059" s="200" t="s">
        <v>1720</v>
      </c>
      <c r="F2059" s="200"/>
      <c r="G2059" s="47" t="s">
        <v>114</v>
      </c>
      <c r="H2059" s="50">
        <v>1</v>
      </c>
      <c r="I2059" s="49">
        <v>196.54000000000002</v>
      </c>
      <c r="J2059" s="49">
        <v>196.54</v>
      </c>
    </row>
    <row r="2060" spans="1:10" ht="24" customHeight="1">
      <c r="A2060" s="78" t="s">
        <v>264</v>
      </c>
      <c r="B2060" s="57" t="s">
        <v>270</v>
      </c>
      <c r="C2060" s="78" t="s">
        <v>23</v>
      </c>
      <c r="D2060" s="78" t="s">
        <v>271</v>
      </c>
      <c r="E2060" s="201" t="s">
        <v>269</v>
      </c>
      <c r="F2060" s="201"/>
      <c r="G2060" s="56" t="s">
        <v>224</v>
      </c>
      <c r="H2060" s="59">
        <v>7.4946168461051297</v>
      </c>
      <c r="I2060" s="58">
        <v>15.79</v>
      </c>
      <c r="J2060" s="58">
        <v>118.34</v>
      </c>
    </row>
    <row r="2061" spans="1:10" ht="24" customHeight="1">
      <c r="A2061" s="78" t="s">
        <v>264</v>
      </c>
      <c r="B2061" s="57" t="s">
        <v>507</v>
      </c>
      <c r="C2061" s="78" t="s">
        <v>23</v>
      </c>
      <c r="D2061" s="78" t="s">
        <v>508</v>
      </c>
      <c r="E2061" s="201" t="s">
        <v>274</v>
      </c>
      <c r="F2061" s="201"/>
      <c r="G2061" s="56" t="s">
        <v>203</v>
      </c>
      <c r="H2061" s="59">
        <v>50</v>
      </c>
      <c r="I2061" s="58">
        <v>0.68</v>
      </c>
      <c r="J2061" s="58">
        <v>34</v>
      </c>
    </row>
    <row r="2062" spans="1:10" ht="26.1" customHeight="1">
      <c r="A2062" s="78" t="s">
        <v>264</v>
      </c>
      <c r="B2062" s="57" t="s">
        <v>1721</v>
      </c>
      <c r="C2062" s="78" t="s">
        <v>23</v>
      </c>
      <c r="D2062" s="78" t="s">
        <v>1722</v>
      </c>
      <c r="E2062" s="201" t="s">
        <v>274</v>
      </c>
      <c r="F2062" s="201"/>
      <c r="G2062" s="56" t="s">
        <v>40</v>
      </c>
      <c r="H2062" s="59">
        <v>20</v>
      </c>
      <c r="I2062" s="58">
        <v>2.21</v>
      </c>
      <c r="J2062" s="58">
        <v>44.2</v>
      </c>
    </row>
    <row r="2063" spans="1:10">
      <c r="A2063" s="79"/>
      <c r="B2063" s="79"/>
      <c r="C2063" s="79"/>
      <c r="D2063" s="79"/>
      <c r="E2063" s="79"/>
      <c r="F2063" s="61"/>
      <c r="G2063" s="79"/>
      <c r="H2063" s="204"/>
      <c r="I2063" s="204"/>
      <c r="J2063" s="61"/>
    </row>
    <row r="2064" spans="1:10" ht="30" customHeight="1" thickBot="1">
      <c r="A2064" s="66"/>
      <c r="B2064" s="66"/>
      <c r="C2064" s="66"/>
      <c r="D2064" s="66"/>
      <c r="E2064" s="66"/>
      <c r="F2064" s="66"/>
      <c r="G2064" s="66"/>
      <c r="H2064" s="60"/>
      <c r="I2064" s="66"/>
      <c r="J2064" s="85"/>
    </row>
    <row r="2065" spans="1:10" ht="0.95" customHeight="1" thickTop="1">
      <c r="A2065" s="51"/>
      <c r="B2065" s="51"/>
      <c r="C2065" s="51"/>
      <c r="D2065" s="51"/>
      <c r="E2065" s="51"/>
      <c r="F2065" s="51"/>
      <c r="G2065" s="51"/>
      <c r="H2065" s="51"/>
      <c r="I2065" s="51"/>
      <c r="J2065" s="51">
        <v>0</v>
      </c>
    </row>
    <row r="2066" spans="1:10" ht="18" customHeight="1">
      <c r="A2066" s="76" t="s">
        <v>1115</v>
      </c>
      <c r="B2066" s="80" t="s">
        <v>6</v>
      </c>
      <c r="C2066" s="76" t="s">
        <v>7</v>
      </c>
      <c r="D2066" s="76" t="s">
        <v>8</v>
      </c>
      <c r="E2066" s="203" t="s">
        <v>262</v>
      </c>
      <c r="F2066" s="203"/>
      <c r="G2066" s="81" t="s">
        <v>9</v>
      </c>
      <c r="H2066" s="80" t="s">
        <v>10</v>
      </c>
      <c r="I2066" s="80" t="s">
        <v>11</v>
      </c>
      <c r="J2066" s="80" t="s">
        <v>13</v>
      </c>
    </row>
    <row r="2067" spans="1:10" ht="24" customHeight="1">
      <c r="A2067" s="77" t="s">
        <v>263</v>
      </c>
      <c r="B2067" s="48" t="s">
        <v>1116</v>
      </c>
      <c r="C2067" s="77" t="s">
        <v>23</v>
      </c>
      <c r="D2067" s="77" t="s">
        <v>1117</v>
      </c>
      <c r="E2067" s="200" t="s">
        <v>486</v>
      </c>
      <c r="F2067" s="200"/>
      <c r="G2067" s="47" t="s">
        <v>27</v>
      </c>
      <c r="H2067" s="50">
        <v>1</v>
      </c>
      <c r="I2067" s="49">
        <v>33.67</v>
      </c>
      <c r="J2067" s="49">
        <v>33.67</v>
      </c>
    </row>
    <row r="2068" spans="1:10" ht="24" customHeight="1">
      <c r="A2068" s="78" t="s">
        <v>264</v>
      </c>
      <c r="B2068" s="57" t="s">
        <v>270</v>
      </c>
      <c r="C2068" s="78" t="s">
        <v>23</v>
      </c>
      <c r="D2068" s="78" t="s">
        <v>271</v>
      </c>
      <c r="E2068" s="201" t="s">
        <v>269</v>
      </c>
      <c r="F2068" s="201"/>
      <c r="G2068" s="56" t="s">
        <v>224</v>
      </c>
      <c r="H2068" s="59">
        <v>0.35148828372387592</v>
      </c>
      <c r="I2068" s="58">
        <v>15.79</v>
      </c>
      <c r="J2068" s="58">
        <v>5.55</v>
      </c>
    </row>
    <row r="2069" spans="1:10" ht="26.1" customHeight="1">
      <c r="A2069" s="78" t="s">
        <v>264</v>
      </c>
      <c r="B2069" s="57" t="s">
        <v>394</v>
      </c>
      <c r="C2069" s="78" t="s">
        <v>23</v>
      </c>
      <c r="D2069" s="78" t="s">
        <v>395</v>
      </c>
      <c r="E2069" s="201" t="s">
        <v>383</v>
      </c>
      <c r="F2069" s="201"/>
      <c r="G2069" s="56" t="s">
        <v>224</v>
      </c>
      <c r="H2069" s="59">
        <v>2.5000000000000001E-2</v>
      </c>
      <c r="I2069" s="58">
        <v>8.67</v>
      </c>
      <c r="J2069" s="58">
        <v>0.21</v>
      </c>
    </row>
    <row r="2070" spans="1:10" ht="26.1" customHeight="1">
      <c r="A2070" s="78" t="s">
        <v>264</v>
      </c>
      <c r="B2070" s="57" t="s">
        <v>396</v>
      </c>
      <c r="C2070" s="78" t="s">
        <v>23</v>
      </c>
      <c r="D2070" s="78" t="s">
        <v>397</v>
      </c>
      <c r="E2070" s="201" t="s">
        <v>383</v>
      </c>
      <c r="F2070" s="201"/>
      <c r="G2070" s="56" t="s">
        <v>224</v>
      </c>
      <c r="H2070" s="59">
        <v>3.4000000000000002E-2</v>
      </c>
      <c r="I2070" s="58">
        <v>1.58</v>
      </c>
      <c r="J2070" s="58">
        <v>0.05</v>
      </c>
    </row>
    <row r="2071" spans="1:10" ht="24" customHeight="1">
      <c r="A2071" s="78" t="s">
        <v>264</v>
      </c>
      <c r="B2071" s="57" t="s">
        <v>300</v>
      </c>
      <c r="C2071" s="78" t="s">
        <v>23</v>
      </c>
      <c r="D2071" s="78" t="s">
        <v>301</v>
      </c>
      <c r="E2071" s="201" t="s">
        <v>269</v>
      </c>
      <c r="F2071" s="201"/>
      <c r="G2071" s="56" t="s">
        <v>224</v>
      </c>
      <c r="H2071" s="59">
        <v>0.11</v>
      </c>
      <c r="I2071" s="58">
        <v>22.52</v>
      </c>
      <c r="J2071" s="58">
        <v>2.4700000000000002</v>
      </c>
    </row>
    <row r="2072" spans="1:10" ht="24" customHeight="1">
      <c r="A2072" s="78" t="s">
        <v>264</v>
      </c>
      <c r="B2072" s="57" t="s">
        <v>398</v>
      </c>
      <c r="C2072" s="78" t="s">
        <v>23</v>
      </c>
      <c r="D2072" s="78" t="s">
        <v>399</v>
      </c>
      <c r="E2072" s="201" t="s">
        <v>274</v>
      </c>
      <c r="F2072" s="201"/>
      <c r="G2072" s="56" t="s">
        <v>40</v>
      </c>
      <c r="H2072" s="59">
        <v>2E-3</v>
      </c>
      <c r="I2072" s="58">
        <v>197.2</v>
      </c>
      <c r="J2072" s="58">
        <v>0.39</v>
      </c>
    </row>
    <row r="2073" spans="1:10" ht="26.1" customHeight="1">
      <c r="A2073" s="78" t="s">
        <v>264</v>
      </c>
      <c r="B2073" s="57" t="s">
        <v>487</v>
      </c>
      <c r="C2073" s="78" t="s">
        <v>23</v>
      </c>
      <c r="D2073" s="78" t="s">
        <v>488</v>
      </c>
      <c r="E2073" s="201" t="s">
        <v>274</v>
      </c>
      <c r="F2073" s="201"/>
      <c r="G2073" s="56" t="s">
        <v>114</v>
      </c>
      <c r="H2073" s="59">
        <v>0.05</v>
      </c>
      <c r="I2073" s="58">
        <v>500</v>
      </c>
      <c r="J2073" s="58">
        <v>25</v>
      </c>
    </row>
    <row r="2074" spans="1:10">
      <c r="A2074" s="79"/>
      <c r="B2074" s="79"/>
      <c r="C2074" s="79"/>
      <c r="D2074" s="79"/>
      <c r="E2074" s="79"/>
      <c r="F2074" s="61"/>
      <c r="G2074" s="79"/>
      <c r="H2074" s="204"/>
      <c r="I2074" s="204"/>
      <c r="J2074" s="61"/>
    </row>
    <row r="2075" spans="1:10" ht="30" customHeight="1" thickBot="1">
      <c r="A2075" s="66"/>
      <c r="B2075" s="66"/>
      <c r="C2075" s="66"/>
      <c r="D2075" s="66"/>
      <c r="E2075" s="66"/>
      <c r="F2075" s="66"/>
      <c r="G2075" s="66"/>
      <c r="H2075" s="60"/>
      <c r="I2075" s="66"/>
      <c r="J2075" s="85"/>
    </row>
    <row r="2076" spans="1:10" ht="0.95" customHeight="1" thickTop="1">
      <c r="A2076" s="51"/>
      <c r="B2076" s="51"/>
      <c r="C2076" s="51"/>
      <c r="D2076" s="51"/>
      <c r="E2076" s="51"/>
      <c r="F2076" s="51"/>
      <c r="G2076" s="51"/>
      <c r="H2076" s="51"/>
      <c r="I2076" s="51"/>
      <c r="J2076" s="51">
        <v>0</v>
      </c>
    </row>
    <row r="2077" spans="1:10" ht="18" customHeight="1">
      <c r="A2077" s="76" t="s">
        <v>1118</v>
      </c>
      <c r="B2077" s="80" t="s">
        <v>6</v>
      </c>
      <c r="C2077" s="76" t="s">
        <v>7</v>
      </c>
      <c r="D2077" s="76" t="s">
        <v>8</v>
      </c>
      <c r="E2077" s="203" t="s">
        <v>262</v>
      </c>
      <c r="F2077" s="203"/>
      <c r="G2077" s="81" t="s">
        <v>9</v>
      </c>
      <c r="H2077" s="80" t="s">
        <v>10</v>
      </c>
      <c r="I2077" s="80" t="s">
        <v>11</v>
      </c>
      <c r="J2077" s="80" t="s">
        <v>13</v>
      </c>
    </row>
    <row r="2078" spans="1:10" ht="24" customHeight="1">
      <c r="A2078" s="77" t="s">
        <v>263</v>
      </c>
      <c r="B2078" s="48" t="s">
        <v>161</v>
      </c>
      <c r="C2078" s="77" t="s">
        <v>23</v>
      </c>
      <c r="D2078" s="77" t="s">
        <v>162</v>
      </c>
      <c r="E2078" s="200" t="s">
        <v>486</v>
      </c>
      <c r="F2078" s="200"/>
      <c r="G2078" s="47" t="s">
        <v>27</v>
      </c>
      <c r="H2078" s="50">
        <v>1</v>
      </c>
      <c r="I2078" s="49">
        <v>33.67</v>
      </c>
      <c r="J2078" s="49">
        <v>33.67</v>
      </c>
    </row>
    <row r="2079" spans="1:10" ht="24" customHeight="1">
      <c r="A2079" s="78" t="s">
        <v>264</v>
      </c>
      <c r="B2079" s="57" t="s">
        <v>270</v>
      </c>
      <c r="C2079" s="78" t="s">
        <v>23</v>
      </c>
      <c r="D2079" s="78" t="s">
        <v>271</v>
      </c>
      <c r="E2079" s="201" t="s">
        <v>269</v>
      </c>
      <c r="F2079" s="201"/>
      <c r="G2079" s="56" t="s">
        <v>224</v>
      </c>
      <c r="H2079" s="59">
        <v>0.35148828372387592</v>
      </c>
      <c r="I2079" s="58">
        <v>15.79</v>
      </c>
      <c r="J2079" s="58">
        <v>5.55</v>
      </c>
    </row>
    <row r="2080" spans="1:10" ht="26.1" customHeight="1">
      <c r="A2080" s="78" t="s">
        <v>264</v>
      </c>
      <c r="B2080" s="57" t="s">
        <v>394</v>
      </c>
      <c r="C2080" s="78" t="s">
        <v>23</v>
      </c>
      <c r="D2080" s="78" t="s">
        <v>395</v>
      </c>
      <c r="E2080" s="201" t="s">
        <v>383</v>
      </c>
      <c r="F2080" s="201"/>
      <c r="G2080" s="56" t="s">
        <v>224</v>
      </c>
      <c r="H2080" s="59">
        <v>2.5000000000000001E-2</v>
      </c>
      <c r="I2080" s="58">
        <v>8.67</v>
      </c>
      <c r="J2080" s="58">
        <v>0.21</v>
      </c>
    </row>
    <row r="2081" spans="1:10" ht="26.1" customHeight="1">
      <c r="A2081" s="78" t="s">
        <v>264</v>
      </c>
      <c r="B2081" s="57" t="s">
        <v>396</v>
      </c>
      <c r="C2081" s="78" t="s">
        <v>23</v>
      </c>
      <c r="D2081" s="78" t="s">
        <v>397</v>
      </c>
      <c r="E2081" s="201" t="s">
        <v>383</v>
      </c>
      <c r="F2081" s="201"/>
      <c r="G2081" s="56" t="s">
        <v>224</v>
      </c>
      <c r="H2081" s="59">
        <v>3.4000000000000002E-2</v>
      </c>
      <c r="I2081" s="58">
        <v>1.58</v>
      </c>
      <c r="J2081" s="58">
        <v>0.05</v>
      </c>
    </row>
    <row r="2082" spans="1:10" ht="24" customHeight="1">
      <c r="A2082" s="78" t="s">
        <v>264</v>
      </c>
      <c r="B2082" s="57" t="s">
        <v>300</v>
      </c>
      <c r="C2082" s="78" t="s">
        <v>23</v>
      </c>
      <c r="D2082" s="78" t="s">
        <v>301</v>
      </c>
      <c r="E2082" s="201" t="s">
        <v>269</v>
      </c>
      <c r="F2082" s="201"/>
      <c r="G2082" s="56" t="s">
        <v>224</v>
      </c>
      <c r="H2082" s="59">
        <v>0.11</v>
      </c>
      <c r="I2082" s="58">
        <v>22.52</v>
      </c>
      <c r="J2082" s="58">
        <v>2.4700000000000002</v>
      </c>
    </row>
    <row r="2083" spans="1:10" ht="24" customHeight="1">
      <c r="A2083" s="78" t="s">
        <v>264</v>
      </c>
      <c r="B2083" s="57" t="s">
        <v>398</v>
      </c>
      <c r="C2083" s="78" t="s">
        <v>23</v>
      </c>
      <c r="D2083" s="78" t="s">
        <v>399</v>
      </c>
      <c r="E2083" s="201" t="s">
        <v>274</v>
      </c>
      <c r="F2083" s="201"/>
      <c r="G2083" s="56" t="s">
        <v>40</v>
      </c>
      <c r="H2083" s="59">
        <v>2E-3</v>
      </c>
      <c r="I2083" s="58">
        <v>197.2</v>
      </c>
      <c r="J2083" s="58">
        <v>0.39</v>
      </c>
    </row>
    <row r="2084" spans="1:10" ht="26.1" customHeight="1">
      <c r="A2084" s="78" t="s">
        <v>264</v>
      </c>
      <c r="B2084" s="57" t="s">
        <v>487</v>
      </c>
      <c r="C2084" s="78" t="s">
        <v>23</v>
      </c>
      <c r="D2084" s="78" t="s">
        <v>488</v>
      </c>
      <c r="E2084" s="201" t="s">
        <v>274</v>
      </c>
      <c r="F2084" s="201"/>
      <c r="G2084" s="56" t="s">
        <v>114</v>
      </c>
      <c r="H2084" s="59">
        <v>0.05</v>
      </c>
      <c r="I2084" s="58">
        <v>500</v>
      </c>
      <c r="J2084" s="58">
        <v>25</v>
      </c>
    </row>
    <row r="2085" spans="1:10">
      <c r="A2085" s="79"/>
      <c r="B2085" s="79"/>
      <c r="C2085" s="79"/>
      <c r="D2085" s="79"/>
      <c r="E2085" s="79"/>
      <c r="F2085" s="61"/>
      <c r="G2085" s="79"/>
      <c r="H2085" s="204"/>
      <c r="I2085" s="204"/>
      <c r="J2085" s="61"/>
    </row>
    <row r="2086" spans="1:10" ht="30" customHeight="1" thickBot="1">
      <c r="A2086" s="66"/>
      <c r="B2086" s="66"/>
      <c r="C2086" s="66"/>
      <c r="D2086" s="66"/>
      <c r="E2086" s="66"/>
      <c r="F2086" s="66"/>
      <c r="G2086" s="66"/>
      <c r="H2086" s="60"/>
      <c r="I2086" s="66"/>
      <c r="J2086" s="85"/>
    </row>
    <row r="2087" spans="1:10" ht="0.95" customHeight="1" thickTop="1">
      <c r="A2087" s="51"/>
      <c r="B2087" s="51"/>
      <c r="C2087" s="51"/>
      <c r="D2087" s="51"/>
      <c r="E2087" s="51"/>
      <c r="F2087" s="51"/>
      <c r="G2087" s="51"/>
      <c r="H2087" s="51"/>
      <c r="I2087" s="51"/>
      <c r="J2087" s="51">
        <v>0</v>
      </c>
    </row>
    <row r="2088" spans="1:10" ht="18" customHeight="1">
      <c r="A2088" s="76" t="s">
        <v>1119</v>
      </c>
      <c r="B2088" s="80" t="s">
        <v>6</v>
      </c>
      <c r="C2088" s="76" t="s">
        <v>7</v>
      </c>
      <c r="D2088" s="76" t="s">
        <v>8</v>
      </c>
      <c r="E2088" s="203" t="s">
        <v>262</v>
      </c>
      <c r="F2088" s="203"/>
      <c r="G2088" s="81" t="s">
        <v>9</v>
      </c>
      <c r="H2088" s="80" t="s">
        <v>10</v>
      </c>
      <c r="I2088" s="80" t="s">
        <v>11</v>
      </c>
      <c r="J2088" s="80" t="s">
        <v>13</v>
      </c>
    </row>
    <row r="2089" spans="1:10" ht="24" customHeight="1">
      <c r="A2089" s="77" t="s">
        <v>263</v>
      </c>
      <c r="B2089" s="48" t="s">
        <v>1120</v>
      </c>
      <c r="C2089" s="77" t="s">
        <v>23</v>
      </c>
      <c r="D2089" s="77" t="s">
        <v>1121</v>
      </c>
      <c r="E2089" s="200" t="s">
        <v>486</v>
      </c>
      <c r="F2089" s="200"/>
      <c r="G2089" s="47" t="s">
        <v>27</v>
      </c>
      <c r="H2089" s="50">
        <v>1</v>
      </c>
      <c r="I2089" s="49">
        <v>34.630000000000003</v>
      </c>
      <c r="J2089" s="49">
        <v>34.630000000000003</v>
      </c>
    </row>
    <row r="2090" spans="1:10" ht="26.1" customHeight="1">
      <c r="A2090" s="78" t="s">
        <v>264</v>
      </c>
      <c r="B2090" s="57" t="s">
        <v>394</v>
      </c>
      <c r="C2090" s="78" t="s">
        <v>23</v>
      </c>
      <c r="D2090" s="78" t="s">
        <v>395</v>
      </c>
      <c r="E2090" s="201" t="s">
        <v>383</v>
      </c>
      <c r="F2090" s="201"/>
      <c r="G2090" s="56" t="s">
        <v>224</v>
      </c>
      <c r="H2090" s="59">
        <v>2.5000000000000001E-2</v>
      </c>
      <c r="I2090" s="58">
        <v>8.67</v>
      </c>
      <c r="J2090" s="58">
        <v>0.21</v>
      </c>
    </row>
    <row r="2091" spans="1:10" ht="26.1" customHeight="1">
      <c r="A2091" s="78" t="s">
        <v>264</v>
      </c>
      <c r="B2091" s="57" t="s">
        <v>396</v>
      </c>
      <c r="C2091" s="78" t="s">
        <v>23</v>
      </c>
      <c r="D2091" s="78" t="s">
        <v>397</v>
      </c>
      <c r="E2091" s="201" t="s">
        <v>383</v>
      </c>
      <c r="F2091" s="201"/>
      <c r="G2091" s="56" t="s">
        <v>224</v>
      </c>
      <c r="H2091" s="59">
        <v>3.4000000000000002E-2</v>
      </c>
      <c r="I2091" s="58">
        <v>1.58</v>
      </c>
      <c r="J2091" s="58">
        <v>0.05</v>
      </c>
    </row>
    <row r="2092" spans="1:10" ht="24" customHeight="1">
      <c r="A2092" s="78" t="s">
        <v>264</v>
      </c>
      <c r="B2092" s="57" t="s">
        <v>300</v>
      </c>
      <c r="C2092" s="78" t="s">
        <v>23</v>
      </c>
      <c r="D2092" s="78" t="s">
        <v>301</v>
      </c>
      <c r="E2092" s="201" t="s">
        <v>269</v>
      </c>
      <c r="F2092" s="201"/>
      <c r="G2092" s="56" t="s">
        <v>224</v>
      </c>
      <c r="H2092" s="59">
        <v>0.11</v>
      </c>
      <c r="I2092" s="58">
        <v>22.52</v>
      </c>
      <c r="J2092" s="58">
        <v>2.4700000000000002</v>
      </c>
    </row>
    <row r="2093" spans="1:10" ht="24" customHeight="1">
      <c r="A2093" s="78" t="s">
        <v>264</v>
      </c>
      <c r="B2093" s="57" t="s">
        <v>270</v>
      </c>
      <c r="C2093" s="78" t="s">
        <v>23</v>
      </c>
      <c r="D2093" s="78" t="s">
        <v>271</v>
      </c>
      <c r="E2093" s="201" t="s">
        <v>269</v>
      </c>
      <c r="F2093" s="201"/>
      <c r="G2093" s="56" t="s">
        <v>224</v>
      </c>
      <c r="H2093" s="59">
        <v>0.34895503483217238</v>
      </c>
      <c r="I2093" s="58">
        <v>15.79</v>
      </c>
      <c r="J2093" s="58">
        <v>5.51</v>
      </c>
    </row>
    <row r="2094" spans="1:10" ht="24" customHeight="1">
      <c r="A2094" s="78" t="s">
        <v>264</v>
      </c>
      <c r="B2094" s="57" t="s">
        <v>398</v>
      </c>
      <c r="C2094" s="78" t="s">
        <v>23</v>
      </c>
      <c r="D2094" s="78" t="s">
        <v>399</v>
      </c>
      <c r="E2094" s="201" t="s">
        <v>274</v>
      </c>
      <c r="F2094" s="201"/>
      <c r="G2094" s="56" t="s">
        <v>40</v>
      </c>
      <c r="H2094" s="59">
        <v>2E-3</v>
      </c>
      <c r="I2094" s="58">
        <v>197.2</v>
      </c>
      <c r="J2094" s="58">
        <v>0.39</v>
      </c>
    </row>
    <row r="2095" spans="1:10" ht="26.1" customHeight="1">
      <c r="A2095" s="78" t="s">
        <v>264</v>
      </c>
      <c r="B2095" s="57" t="s">
        <v>487</v>
      </c>
      <c r="C2095" s="78" t="s">
        <v>23</v>
      </c>
      <c r="D2095" s="78" t="s">
        <v>488</v>
      </c>
      <c r="E2095" s="201" t="s">
        <v>274</v>
      </c>
      <c r="F2095" s="201"/>
      <c r="G2095" s="56" t="s">
        <v>114</v>
      </c>
      <c r="H2095" s="59">
        <v>5.1999999999999998E-2</v>
      </c>
      <c r="I2095" s="58">
        <v>500</v>
      </c>
      <c r="J2095" s="58">
        <v>26</v>
      </c>
    </row>
    <row r="2096" spans="1:10">
      <c r="A2096" s="79"/>
      <c r="B2096" s="79"/>
      <c r="C2096" s="79"/>
      <c r="D2096" s="79"/>
      <c r="E2096" s="79"/>
      <c r="F2096" s="61"/>
      <c r="G2096" s="79"/>
      <c r="H2096" s="204"/>
      <c r="I2096" s="204"/>
      <c r="J2096" s="61"/>
    </row>
    <row r="2097" spans="1:10" ht="30" customHeight="1" thickBot="1">
      <c r="A2097" s="66"/>
      <c r="B2097" s="66"/>
      <c r="C2097" s="66"/>
      <c r="D2097" s="66"/>
      <c r="E2097" s="66"/>
      <c r="F2097" s="66"/>
      <c r="G2097" s="66"/>
      <c r="H2097" s="60"/>
      <c r="I2097" s="66"/>
      <c r="J2097" s="85"/>
    </row>
    <row r="2098" spans="1:10" ht="0.95" customHeight="1" thickTop="1">
      <c r="A2098" s="51"/>
      <c r="B2098" s="51"/>
      <c r="C2098" s="51"/>
      <c r="D2098" s="51"/>
      <c r="E2098" s="51"/>
      <c r="F2098" s="51"/>
      <c r="G2098" s="51"/>
      <c r="H2098" s="51"/>
      <c r="I2098" s="51"/>
      <c r="J2098" s="51">
        <v>0</v>
      </c>
    </row>
    <row r="2099" spans="1:10" ht="18" customHeight="1">
      <c r="A2099" s="76" t="s">
        <v>1122</v>
      </c>
      <c r="B2099" s="80" t="s">
        <v>6</v>
      </c>
      <c r="C2099" s="76" t="s">
        <v>7</v>
      </c>
      <c r="D2099" s="76" t="s">
        <v>8</v>
      </c>
      <c r="E2099" s="203" t="s">
        <v>262</v>
      </c>
      <c r="F2099" s="203"/>
      <c r="G2099" s="81" t="s">
        <v>9</v>
      </c>
      <c r="H2099" s="80" t="s">
        <v>10</v>
      </c>
      <c r="I2099" s="80" t="s">
        <v>11</v>
      </c>
      <c r="J2099" s="80" t="s">
        <v>13</v>
      </c>
    </row>
    <row r="2100" spans="1:10" ht="26.1" customHeight="1">
      <c r="A2100" s="77" t="s">
        <v>263</v>
      </c>
      <c r="B2100" s="48" t="s">
        <v>1123</v>
      </c>
      <c r="C2100" s="77" t="s">
        <v>749</v>
      </c>
      <c r="D2100" s="77" t="s">
        <v>1124</v>
      </c>
      <c r="E2100" s="200" t="s">
        <v>1516</v>
      </c>
      <c r="F2100" s="200"/>
      <c r="G2100" s="47" t="s">
        <v>751</v>
      </c>
      <c r="H2100" s="50">
        <v>1</v>
      </c>
      <c r="I2100" s="49">
        <v>78</v>
      </c>
      <c r="J2100" s="49">
        <v>78</v>
      </c>
    </row>
    <row r="2101" spans="1:10" ht="20.100000000000001" customHeight="1">
      <c r="A2101" s="209"/>
      <c r="B2101" s="209"/>
      <c r="C2101" s="209"/>
      <c r="D2101" s="209"/>
      <c r="E2101" s="209"/>
      <c r="F2101" s="209"/>
      <c r="G2101" s="209" t="s">
        <v>1525</v>
      </c>
      <c r="H2101" s="209"/>
      <c r="I2101" s="209"/>
      <c r="J2101" s="64">
        <v>0</v>
      </c>
    </row>
    <row r="2102" spans="1:10" ht="20.100000000000001" customHeight="1">
      <c r="A2102" s="209"/>
      <c r="B2102" s="209"/>
      <c r="C2102" s="209"/>
      <c r="D2102" s="209"/>
      <c r="E2102" s="209"/>
      <c r="F2102" s="209"/>
      <c r="G2102" s="209" t="s">
        <v>1526</v>
      </c>
      <c r="H2102" s="209"/>
      <c r="I2102" s="209"/>
      <c r="J2102" s="64">
        <v>0</v>
      </c>
    </row>
    <row r="2103" spans="1:10" ht="20.100000000000001" customHeight="1">
      <c r="A2103" s="209"/>
      <c r="B2103" s="209"/>
      <c r="C2103" s="209"/>
      <c r="D2103" s="209"/>
      <c r="E2103" s="209"/>
      <c r="F2103" s="209"/>
      <c r="G2103" s="209" t="s">
        <v>1527</v>
      </c>
      <c r="H2103" s="209"/>
      <c r="I2103" s="209"/>
      <c r="J2103" s="64">
        <v>0</v>
      </c>
    </row>
    <row r="2104" spans="1:10" ht="20.100000000000001" customHeight="1">
      <c r="A2104" s="209"/>
      <c r="B2104" s="209"/>
      <c r="C2104" s="209"/>
      <c r="D2104" s="209"/>
      <c r="E2104" s="209"/>
      <c r="F2104" s="209"/>
      <c r="G2104" s="209" t="s">
        <v>1528</v>
      </c>
      <c r="H2104" s="209"/>
      <c r="I2104" s="209"/>
      <c r="J2104" s="64">
        <v>1</v>
      </c>
    </row>
    <row r="2105" spans="1:10" ht="20.100000000000001" customHeight="1">
      <c r="A2105" s="209"/>
      <c r="B2105" s="209"/>
      <c r="C2105" s="209"/>
      <c r="D2105" s="209"/>
      <c r="E2105" s="209"/>
      <c r="F2105" s="209"/>
      <c r="G2105" s="209" t="s">
        <v>1529</v>
      </c>
      <c r="H2105" s="209"/>
      <c r="I2105" s="209"/>
      <c r="J2105" s="64">
        <v>0</v>
      </c>
    </row>
    <row r="2106" spans="1:10" ht="20.100000000000001" customHeight="1">
      <c r="A2106" s="76" t="s">
        <v>1699</v>
      </c>
      <c r="B2106" s="80" t="s">
        <v>7</v>
      </c>
      <c r="C2106" s="76" t="s">
        <v>6</v>
      </c>
      <c r="D2106" s="76" t="s">
        <v>1700</v>
      </c>
      <c r="E2106" s="80" t="s">
        <v>671</v>
      </c>
      <c r="F2106" s="80" t="s">
        <v>664</v>
      </c>
      <c r="G2106" s="208" t="s">
        <v>1695</v>
      </c>
      <c r="H2106" s="208"/>
      <c r="I2106" s="208"/>
      <c r="J2106" s="80"/>
    </row>
    <row r="2107" spans="1:10" ht="26.1" customHeight="1">
      <c r="A2107" s="82" t="s">
        <v>674</v>
      </c>
      <c r="B2107" s="53" t="s">
        <v>749</v>
      </c>
      <c r="C2107" s="82">
        <v>1107892</v>
      </c>
      <c r="D2107" s="82" t="s">
        <v>1701</v>
      </c>
      <c r="E2107" s="55">
        <v>0.1207</v>
      </c>
      <c r="F2107" s="52" t="s">
        <v>114</v>
      </c>
      <c r="G2107" s="210">
        <v>460.8</v>
      </c>
      <c r="H2107" s="210"/>
      <c r="I2107" s="206"/>
      <c r="J2107" s="84">
        <v>55.61</v>
      </c>
    </row>
    <row r="2108" spans="1:10" ht="39" customHeight="1">
      <c r="A2108" s="82" t="s">
        <v>674</v>
      </c>
      <c r="B2108" s="53" t="s">
        <v>749</v>
      </c>
      <c r="C2108" s="82">
        <v>2003842</v>
      </c>
      <c r="D2108" s="82" t="s">
        <v>1724</v>
      </c>
      <c r="E2108" s="55">
        <v>0.17100000000000001</v>
      </c>
      <c r="F2108" s="52" t="s">
        <v>1725</v>
      </c>
      <c r="G2108" s="210">
        <v>55.93</v>
      </c>
      <c r="H2108" s="210"/>
      <c r="I2108" s="206"/>
      <c r="J2108" s="84">
        <v>9.56</v>
      </c>
    </row>
    <row r="2109" spans="1:10" ht="51.95" customHeight="1">
      <c r="A2109" s="82" t="s">
        <v>674</v>
      </c>
      <c r="B2109" s="53" t="s">
        <v>749</v>
      </c>
      <c r="C2109" s="82">
        <v>2004522</v>
      </c>
      <c r="D2109" s="82" t="s">
        <v>1726</v>
      </c>
      <c r="E2109" s="55">
        <v>0.30819999999999997</v>
      </c>
      <c r="F2109" s="52" t="s">
        <v>114</v>
      </c>
      <c r="G2109" s="210">
        <v>11.55</v>
      </c>
      <c r="H2109" s="210"/>
      <c r="I2109" s="206"/>
      <c r="J2109" s="84">
        <v>3.55</v>
      </c>
    </row>
    <row r="2110" spans="1:10" ht="26.1" customHeight="1">
      <c r="A2110" s="82" t="s">
        <v>674</v>
      </c>
      <c r="B2110" s="53" t="s">
        <v>749</v>
      </c>
      <c r="C2110" s="82">
        <v>3108022</v>
      </c>
      <c r="D2110" s="82" t="s">
        <v>1727</v>
      </c>
      <c r="E2110" s="55">
        <v>0.79149999999999998</v>
      </c>
      <c r="F2110" s="52" t="s">
        <v>751</v>
      </c>
      <c r="G2110" s="210">
        <v>3.51</v>
      </c>
      <c r="H2110" s="210"/>
      <c r="I2110" s="206"/>
      <c r="J2110" s="84">
        <v>2.77</v>
      </c>
    </row>
    <row r="2111" spans="1:10" ht="24" customHeight="1">
      <c r="A2111" s="82" t="s">
        <v>674</v>
      </c>
      <c r="B2111" s="53" t="s">
        <v>749</v>
      </c>
      <c r="C2111" s="82">
        <v>4805755</v>
      </c>
      <c r="D2111" s="82" t="s">
        <v>1723</v>
      </c>
      <c r="E2111" s="55">
        <v>0.2374</v>
      </c>
      <c r="F2111" s="52" t="s">
        <v>114</v>
      </c>
      <c r="G2111" s="210">
        <v>27.46</v>
      </c>
      <c r="H2111" s="210"/>
      <c r="I2111" s="206"/>
      <c r="J2111" s="84">
        <v>6.51</v>
      </c>
    </row>
    <row r="2112" spans="1:10" ht="20.100000000000001" customHeight="1">
      <c r="A2112" s="209"/>
      <c r="B2112" s="209"/>
      <c r="C2112" s="209"/>
      <c r="D2112" s="209"/>
      <c r="E2112" s="209"/>
      <c r="F2112" s="209"/>
      <c r="G2112" s="209" t="s">
        <v>1704</v>
      </c>
      <c r="H2112" s="209"/>
      <c r="I2112" s="209"/>
      <c r="J2112" s="64">
        <v>78</v>
      </c>
    </row>
    <row r="2113" spans="1:10">
      <c r="A2113" s="79"/>
      <c r="B2113" s="79"/>
      <c r="C2113" s="79"/>
      <c r="D2113" s="79"/>
      <c r="E2113" s="79"/>
      <c r="F2113" s="61"/>
      <c r="G2113" s="79"/>
      <c r="H2113" s="204"/>
      <c r="I2113" s="204"/>
      <c r="J2113" s="61"/>
    </row>
    <row r="2114" spans="1:10" ht="30" customHeight="1" thickBot="1">
      <c r="A2114" s="66"/>
      <c r="B2114" s="66"/>
      <c r="C2114" s="66"/>
      <c r="D2114" s="66"/>
      <c r="E2114" s="66"/>
      <c r="F2114" s="66"/>
      <c r="G2114" s="66"/>
      <c r="H2114" s="60"/>
      <c r="I2114" s="66"/>
      <c r="J2114" s="85"/>
    </row>
    <row r="2115" spans="1:10" ht="0.95" customHeight="1" thickTop="1">
      <c r="A2115" s="51"/>
      <c r="B2115" s="51"/>
      <c r="C2115" s="51"/>
      <c r="D2115" s="51"/>
      <c r="E2115" s="51"/>
      <c r="F2115" s="51"/>
      <c r="G2115" s="51"/>
      <c r="H2115" s="51"/>
      <c r="I2115" s="51"/>
      <c r="J2115" s="51">
        <v>0</v>
      </c>
    </row>
    <row r="2116" spans="1:10" ht="18" customHeight="1">
      <c r="A2116" s="76" t="s">
        <v>1125</v>
      </c>
      <c r="B2116" s="80" t="s">
        <v>6</v>
      </c>
      <c r="C2116" s="76" t="s">
        <v>7</v>
      </c>
      <c r="D2116" s="76" t="s">
        <v>8</v>
      </c>
      <c r="E2116" s="203" t="s">
        <v>262</v>
      </c>
      <c r="F2116" s="203"/>
      <c r="G2116" s="81" t="s">
        <v>9</v>
      </c>
      <c r="H2116" s="80" t="s">
        <v>10</v>
      </c>
      <c r="I2116" s="80" t="s">
        <v>11</v>
      </c>
      <c r="J2116" s="80" t="s">
        <v>13</v>
      </c>
    </row>
    <row r="2117" spans="1:10" ht="26.1" customHeight="1">
      <c r="A2117" s="77" t="s">
        <v>263</v>
      </c>
      <c r="B2117" s="48" t="s">
        <v>1126</v>
      </c>
      <c r="C2117" s="77" t="s">
        <v>749</v>
      </c>
      <c r="D2117" s="77" t="s">
        <v>1127</v>
      </c>
      <c r="E2117" s="200" t="s">
        <v>1516</v>
      </c>
      <c r="F2117" s="200"/>
      <c r="G2117" s="47" t="s">
        <v>751</v>
      </c>
      <c r="H2117" s="50">
        <v>1</v>
      </c>
      <c r="I2117" s="49">
        <v>48.449999999999996</v>
      </c>
      <c r="J2117" s="49">
        <v>48.45</v>
      </c>
    </row>
    <row r="2118" spans="1:10" ht="20.100000000000001" customHeight="1">
      <c r="A2118" s="209"/>
      <c r="B2118" s="209"/>
      <c r="C2118" s="209"/>
      <c r="D2118" s="209"/>
      <c r="E2118" s="209"/>
      <c r="F2118" s="209"/>
      <c r="G2118" s="209" t="s">
        <v>1525</v>
      </c>
      <c r="H2118" s="209"/>
      <c r="I2118" s="209"/>
      <c r="J2118" s="64">
        <v>0</v>
      </c>
    </row>
    <row r="2119" spans="1:10" ht="20.100000000000001" customHeight="1">
      <c r="A2119" s="209"/>
      <c r="B2119" s="209"/>
      <c r="C2119" s="209"/>
      <c r="D2119" s="209"/>
      <c r="E2119" s="209"/>
      <c r="F2119" s="209"/>
      <c r="G2119" s="209" t="s">
        <v>1526</v>
      </c>
      <c r="H2119" s="209"/>
      <c r="I2119" s="209"/>
      <c r="J2119" s="64">
        <v>0</v>
      </c>
    </row>
    <row r="2120" spans="1:10" ht="20.100000000000001" customHeight="1">
      <c r="A2120" s="209"/>
      <c r="B2120" s="209"/>
      <c r="C2120" s="209"/>
      <c r="D2120" s="209"/>
      <c r="E2120" s="209"/>
      <c r="F2120" s="209"/>
      <c r="G2120" s="209" t="s">
        <v>1527</v>
      </c>
      <c r="H2120" s="209"/>
      <c r="I2120" s="209"/>
      <c r="J2120" s="64">
        <v>0</v>
      </c>
    </row>
    <row r="2121" spans="1:10" ht="20.100000000000001" customHeight="1">
      <c r="A2121" s="209"/>
      <c r="B2121" s="209"/>
      <c r="C2121" s="209"/>
      <c r="D2121" s="209"/>
      <c r="E2121" s="209"/>
      <c r="F2121" s="209"/>
      <c r="G2121" s="209" t="s">
        <v>1528</v>
      </c>
      <c r="H2121" s="209"/>
      <c r="I2121" s="209"/>
      <c r="J2121" s="64">
        <v>1</v>
      </c>
    </row>
    <row r="2122" spans="1:10" ht="20.100000000000001" customHeight="1">
      <c r="A2122" s="209"/>
      <c r="B2122" s="209"/>
      <c r="C2122" s="209"/>
      <c r="D2122" s="209"/>
      <c r="E2122" s="209"/>
      <c r="F2122" s="209"/>
      <c r="G2122" s="209" t="s">
        <v>1529</v>
      </c>
      <c r="H2122" s="209"/>
      <c r="I2122" s="209"/>
      <c r="J2122" s="64">
        <v>0</v>
      </c>
    </row>
    <row r="2123" spans="1:10" ht="20.100000000000001" customHeight="1">
      <c r="A2123" s="76" t="s">
        <v>1699</v>
      </c>
      <c r="B2123" s="80" t="s">
        <v>7</v>
      </c>
      <c r="C2123" s="76" t="s">
        <v>6</v>
      </c>
      <c r="D2123" s="76" t="s">
        <v>1700</v>
      </c>
      <c r="E2123" s="80" t="s">
        <v>671</v>
      </c>
      <c r="F2123" s="80" t="s">
        <v>664</v>
      </c>
      <c r="G2123" s="208" t="s">
        <v>1695</v>
      </c>
      <c r="H2123" s="208"/>
      <c r="I2123" s="208"/>
      <c r="J2123" s="80"/>
    </row>
    <row r="2124" spans="1:10" ht="26.1" customHeight="1">
      <c r="A2124" s="82" t="s">
        <v>674</v>
      </c>
      <c r="B2124" s="53" t="s">
        <v>749</v>
      </c>
      <c r="C2124" s="82">
        <v>1107892</v>
      </c>
      <c r="D2124" s="82" t="s">
        <v>1701</v>
      </c>
      <c r="E2124" s="55">
        <v>7.1800000000000003E-2</v>
      </c>
      <c r="F2124" s="52" t="s">
        <v>114</v>
      </c>
      <c r="G2124" s="210">
        <v>460.8</v>
      </c>
      <c r="H2124" s="210"/>
      <c r="I2124" s="206"/>
      <c r="J2124" s="84">
        <v>33.08</v>
      </c>
    </row>
    <row r="2125" spans="1:10" ht="39" customHeight="1">
      <c r="A2125" s="82" t="s">
        <v>674</v>
      </c>
      <c r="B2125" s="53" t="s">
        <v>749</v>
      </c>
      <c r="C2125" s="82">
        <v>2003842</v>
      </c>
      <c r="D2125" s="82" t="s">
        <v>1724</v>
      </c>
      <c r="E2125" s="55">
        <v>0.1017</v>
      </c>
      <c r="F2125" s="52" t="s">
        <v>1725</v>
      </c>
      <c r="G2125" s="210">
        <v>55.93</v>
      </c>
      <c r="H2125" s="210"/>
      <c r="I2125" s="206"/>
      <c r="J2125" s="84">
        <v>5.68</v>
      </c>
    </row>
    <row r="2126" spans="1:10" ht="51.95" customHeight="1">
      <c r="A2126" s="82" t="s">
        <v>674</v>
      </c>
      <c r="B2126" s="53" t="s">
        <v>749</v>
      </c>
      <c r="C2126" s="82">
        <v>2004519</v>
      </c>
      <c r="D2126" s="82" t="s">
        <v>1728</v>
      </c>
      <c r="E2126" s="55">
        <v>0.14180000000000001</v>
      </c>
      <c r="F2126" s="52" t="s">
        <v>114</v>
      </c>
      <c r="G2126" s="210">
        <v>28</v>
      </c>
      <c r="H2126" s="210"/>
      <c r="I2126" s="206"/>
      <c r="J2126" s="84">
        <v>3.97</v>
      </c>
    </row>
    <row r="2127" spans="1:10" ht="26.1" customHeight="1">
      <c r="A2127" s="82" t="s">
        <v>674</v>
      </c>
      <c r="B2127" s="53" t="s">
        <v>749</v>
      </c>
      <c r="C2127" s="82">
        <v>3108022</v>
      </c>
      <c r="D2127" s="82" t="s">
        <v>1727</v>
      </c>
      <c r="E2127" s="55">
        <v>0.48749999999999999</v>
      </c>
      <c r="F2127" s="52" t="s">
        <v>751</v>
      </c>
      <c r="G2127" s="210">
        <v>3.51</v>
      </c>
      <c r="H2127" s="210"/>
      <c r="I2127" s="206"/>
      <c r="J2127" s="84">
        <v>1.71</v>
      </c>
    </row>
    <row r="2128" spans="1:10" ht="24" customHeight="1">
      <c r="A2128" s="82" t="s">
        <v>674</v>
      </c>
      <c r="B2128" s="53" t="s">
        <v>749</v>
      </c>
      <c r="C2128" s="82">
        <v>4805755</v>
      </c>
      <c r="D2128" s="82" t="s">
        <v>1723</v>
      </c>
      <c r="E2128" s="55">
        <v>0.1462</v>
      </c>
      <c r="F2128" s="52" t="s">
        <v>114</v>
      </c>
      <c r="G2128" s="210">
        <v>27.46</v>
      </c>
      <c r="H2128" s="210"/>
      <c r="I2128" s="206"/>
      <c r="J2128" s="84">
        <v>4.01</v>
      </c>
    </row>
    <row r="2129" spans="1:10" ht="20.100000000000001" customHeight="1">
      <c r="A2129" s="209"/>
      <c r="B2129" s="209"/>
      <c r="C2129" s="209"/>
      <c r="D2129" s="209"/>
      <c r="E2129" s="209"/>
      <c r="F2129" s="209"/>
      <c r="G2129" s="209" t="s">
        <v>1704</v>
      </c>
      <c r="H2129" s="209"/>
      <c r="I2129" s="209"/>
      <c r="J2129" s="64">
        <v>48.449999999999996</v>
      </c>
    </row>
    <row r="2130" spans="1:10">
      <c r="A2130" s="79"/>
      <c r="B2130" s="79"/>
      <c r="C2130" s="79"/>
      <c r="D2130" s="79"/>
      <c r="E2130" s="79"/>
      <c r="F2130" s="61"/>
      <c r="G2130" s="79"/>
      <c r="H2130" s="204"/>
      <c r="I2130" s="204"/>
      <c r="J2130" s="61"/>
    </row>
    <row r="2131" spans="1:10" ht="30" customHeight="1" thickBot="1">
      <c r="A2131" s="66"/>
      <c r="B2131" s="66"/>
      <c r="C2131" s="66"/>
      <c r="D2131" s="66"/>
      <c r="E2131" s="66"/>
      <c r="F2131" s="66"/>
      <c r="G2131" s="66"/>
      <c r="H2131" s="60"/>
      <c r="I2131" s="66"/>
      <c r="J2131" s="85"/>
    </row>
    <row r="2132" spans="1:10" ht="0.95" customHeight="1" thickTop="1">
      <c r="A2132" s="51"/>
      <c r="B2132" s="51"/>
      <c r="C2132" s="51"/>
      <c r="D2132" s="51"/>
      <c r="E2132" s="51"/>
      <c r="F2132" s="51"/>
      <c r="G2132" s="51"/>
      <c r="H2132" s="51"/>
      <c r="I2132" s="51"/>
      <c r="J2132" s="51">
        <v>0</v>
      </c>
    </row>
    <row r="2133" spans="1:10" ht="18" customHeight="1">
      <c r="A2133" s="76" t="s">
        <v>1128</v>
      </c>
      <c r="B2133" s="80" t="s">
        <v>6</v>
      </c>
      <c r="C2133" s="76" t="s">
        <v>7</v>
      </c>
      <c r="D2133" s="76" t="s">
        <v>8</v>
      </c>
      <c r="E2133" s="203" t="s">
        <v>262</v>
      </c>
      <c r="F2133" s="203"/>
      <c r="G2133" s="81" t="s">
        <v>9</v>
      </c>
      <c r="H2133" s="80" t="s">
        <v>10</v>
      </c>
      <c r="I2133" s="80" t="s">
        <v>11</v>
      </c>
      <c r="J2133" s="80" t="s">
        <v>13</v>
      </c>
    </row>
    <row r="2134" spans="1:10" ht="26.1" customHeight="1">
      <c r="A2134" s="77" t="s">
        <v>263</v>
      </c>
      <c r="B2134" s="48" t="s">
        <v>1129</v>
      </c>
      <c r="C2134" s="77" t="s">
        <v>23</v>
      </c>
      <c r="D2134" s="77" t="s">
        <v>1130</v>
      </c>
      <c r="E2134" s="200" t="s">
        <v>1729</v>
      </c>
      <c r="F2134" s="200"/>
      <c r="G2134" s="47" t="s">
        <v>27</v>
      </c>
      <c r="H2134" s="50">
        <v>1</v>
      </c>
      <c r="I2134" s="49">
        <v>196.68</v>
      </c>
      <c r="J2134" s="49">
        <v>196.68</v>
      </c>
    </row>
    <row r="2135" spans="1:10" ht="24" customHeight="1">
      <c r="A2135" s="82" t="s">
        <v>291</v>
      </c>
      <c r="B2135" s="53" t="s">
        <v>1587</v>
      </c>
      <c r="C2135" s="82" t="s">
        <v>23</v>
      </c>
      <c r="D2135" s="82" t="s">
        <v>1588</v>
      </c>
      <c r="E2135" s="206" t="s">
        <v>543</v>
      </c>
      <c r="F2135" s="206"/>
      <c r="G2135" s="52" t="s">
        <v>114</v>
      </c>
      <c r="H2135" s="55">
        <v>1.2200000000000001E-2</v>
      </c>
      <c r="I2135" s="54">
        <v>432.87</v>
      </c>
      <c r="J2135" s="54">
        <v>5.28</v>
      </c>
    </row>
    <row r="2136" spans="1:10" ht="24" customHeight="1">
      <c r="A2136" s="82" t="s">
        <v>291</v>
      </c>
      <c r="B2136" s="53" t="s">
        <v>503</v>
      </c>
      <c r="C2136" s="82" t="s">
        <v>23</v>
      </c>
      <c r="D2136" s="82" t="s">
        <v>504</v>
      </c>
      <c r="E2136" s="206" t="s">
        <v>505</v>
      </c>
      <c r="F2136" s="206"/>
      <c r="G2136" s="52" t="s">
        <v>114</v>
      </c>
      <c r="H2136" s="55">
        <v>1.7000000000000001E-2</v>
      </c>
      <c r="I2136" s="54">
        <v>47.37</v>
      </c>
      <c r="J2136" s="54">
        <v>0.8</v>
      </c>
    </row>
    <row r="2137" spans="1:10" ht="24" customHeight="1">
      <c r="A2137" s="82" t="s">
        <v>291</v>
      </c>
      <c r="B2137" s="53" t="s">
        <v>429</v>
      </c>
      <c r="C2137" s="82" t="s">
        <v>23</v>
      </c>
      <c r="D2137" s="82" t="s">
        <v>430</v>
      </c>
      <c r="E2137" s="206" t="s">
        <v>431</v>
      </c>
      <c r="F2137" s="206"/>
      <c r="G2137" s="52" t="s">
        <v>114</v>
      </c>
      <c r="H2137" s="55">
        <v>4.1000000000000003E-3</v>
      </c>
      <c r="I2137" s="54">
        <v>583.75</v>
      </c>
      <c r="J2137" s="54">
        <v>2.39</v>
      </c>
    </row>
    <row r="2138" spans="1:10" ht="24" customHeight="1">
      <c r="A2138" s="82" t="s">
        <v>291</v>
      </c>
      <c r="B2138" s="53" t="s">
        <v>1616</v>
      </c>
      <c r="C2138" s="82" t="s">
        <v>23</v>
      </c>
      <c r="D2138" s="82" t="s">
        <v>1617</v>
      </c>
      <c r="E2138" s="206" t="s">
        <v>505</v>
      </c>
      <c r="F2138" s="206"/>
      <c r="G2138" s="52" t="s">
        <v>20</v>
      </c>
      <c r="H2138" s="55">
        <v>0.41</v>
      </c>
      <c r="I2138" s="54">
        <v>5.21</v>
      </c>
      <c r="J2138" s="54">
        <v>2.13</v>
      </c>
    </row>
    <row r="2139" spans="1:10" ht="24" customHeight="1">
      <c r="A2139" s="78" t="s">
        <v>264</v>
      </c>
      <c r="B2139" s="57" t="s">
        <v>270</v>
      </c>
      <c r="C2139" s="78" t="s">
        <v>23</v>
      </c>
      <c r="D2139" s="78" t="s">
        <v>271</v>
      </c>
      <c r="E2139" s="201" t="s">
        <v>269</v>
      </c>
      <c r="F2139" s="201"/>
      <c r="G2139" s="56" t="s">
        <v>224</v>
      </c>
      <c r="H2139" s="59">
        <v>9.3096896770107601E-2</v>
      </c>
      <c r="I2139" s="58">
        <v>15.79</v>
      </c>
      <c r="J2139" s="58">
        <v>1.47</v>
      </c>
    </row>
    <row r="2140" spans="1:10" ht="24" customHeight="1">
      <c r="A2140" s="78" t="s">
        <v>264</v>
      </c>
      <c r="B2140" s="57" t="s">
        <v>300</v>
      </c>
      <c r="C2140" s="78" t="s">
        <v>23</v>
      </c>
      <c r="D2140" s="78" t="s">
        <v>301</v>
      </c>
      <c r="E2140" s="201" t="s">
        <v>269</v>
      </c>
      <c r="F2140" s="201"/>
      <c r="G2140" s="56" t="s">
        <v>224</v>
      </c>
      <c r="H2140" s="59">
        <v>0.27</v>
      </c>
      <c r="I2140" s="58">
        <v>22.52</v>
      </c>
      <c r="J2140" s="58">
        <v>6.08</v>
      </c>
    </row>
    <row r="2141" spans="1:10" ht="24" customHeight="1">
      <c r="A2141" s="78" t="s">
        <v>264</v>
      </c>
      <c r="B2141" s="57" t="s">
        <v>1590</v>
      </c>
      <c r="C2141" s="78" t="s">
        <v>23</v>
      </c>
      <c r="D2141" s="78" t="s">
        <v>1591</v>
      </c>
      <c r="E2141" s="201" t="s">
        <v>274</v>
      </c>
      <c r="F2141" s="201"/>
      <c r="G2141" s="56" t="s">
        <v>40</v>
      </c>
      <c r="H2141" s="59">
        <v>1.5E-3</v>
      </c>
      <c r="I2141" s="58">
        <v>520</v>
      </c>
      <c r="J2141" s="58">
        <v>0.78</v>
      </c>
    </row>
    <row r="2142" spans="1:10" ht="26.1" customHeight="1">
      <c r="A2142" s="78" t="s">
        <v>264</v>
      </c>
      <c r="B2142" s="57" t="s">
        <v>1730</v>
      </c>
      <c r="C2142" s="78" t="s">
        <v>23</v>
      </c>
      <c r="D2142" s="78" t="s">
        <v>1731</v>
      </c>
      <c r="E2142" s="201" t="s">
        <v>274</v>
      </c>
      <c r="F2142" s="201"/>
      <c r="G2142" s="56" t="s">
        <v>27</v>
      </c>
      <c r="H2142" s="59">
        <v>1</v>
      </c>
      <c r="I2142" s="58">
        <v>126.75</v>
      </c>
      <c r="J2142" s="58">
        <v>126.75</v>
      </c>
    </row>
    <row r="2143" spans="1:10" ht="26.1" customHeight="1">
      <c r="A2143" s="78" t="s">
        <v>264</v>
      </c>
      <c r="B2143" s="57" t="s">
        <v>1732</v>
      </c>
      <c r="C2143" s="78" t="s">
        <v>23</v>
      </c>
      <c r="D2143" s="78" t="s">
        <v>1733</v>
      </c>
      <c r="E2143" s="201" t="s">
        <v>274</v>
      </c>
      <c r="F2143" s="201"/>
      <c r="G2143" s="56" t="s">
        <v>27</v>
      </c>
      <c r="H2143" s="59">
        <v>1</v>
      </c>
      <c r="I2143" s="58">
        <v>51</v>
      </c>
      <c r="J2143" s="58">
        <v>51</v>
      </c>
    </row>
    <row r="2144" spans="1:10">
      <c r="A2144" s="79"/>
      <c r="B2144" s="79"/>
      <c r="C2144" s="79"/>
      <c r="D2144" s="79"/>
      <c r="E2144" s="79"/>
      <c r="F2144" s="61"/>
      <c r="G2144" s="79"/>
      <c r="H2144" s="204"/>
      <c r="I2144" s="204"/>
      <c r="J2144" s="61"/>
    </row>
    <row r="2145" spans="1:10" ht="30" customHeight="1" thickBot="1">
      <c r="A2145" s="66"/>
      <c r="B2145" s="66"/>
      <c r="C2145" s="66"/>
      <c r="D2145" s="66"/>
      <c r="E2145" s="66"/>
      <c r="F2145" s="66"/>
      <c r="G2145" s="66"/>
      <c r="H2145" s="60"/>
      <c r="I2145" s="66"/>
      <c r="J2145" s="85"/>
    </row>
    <row r="2146" spans="1:10" ht="0.95" customHeight="1" thickTop="1">
      <c r="A2146" s="51"/>
      <c r="B2146" s="51"/>
      <c r="C2146" s="51"/>
      <c r="D2146" s="51"/>
      <c r="E2146" s="51"/>
      <c r="F2146" s="51"/>
      <c r="G2146" s="51"/>
      <c r="H2146" s="51"/>
      <c r="I2146" s="51"/>
      <c r="J2146" s="51">
        <v>0</v>
      </c>
    </row>
    <row r="2147" spans="1:10" ht="18" customHeight="1">
      <c r="A2147" s="76" t="s">
        <v>1131</v>
      </c>
      <c r="B2147" s="80" t="s">
        <v>6</v>
      </c>
      <c r="C2147" s="76" t="s">
        <v>7</v>
      </c>
      <c r="D2147" s="76" t="s">
        <v>8</v>
      </c>
      <c r="E2147" s="203" t="s">
        <v>262</v>
      </c>
      <c r="F2147" s="203"/>
      <c r="G2147" s="81" t="s">
        <v>9</v>
      </c>
      <c r="H2147" s="80" t="s">
        <v>10</v>
      </c>
      <c r="I2147" s="80" t="s">
        <v>11</v>
      </c>
      <c r="J2147" s="80" t="s">
        <v>13</v>
      </c>
    </row>
    <row r="2148" spans="1:10" ht="24" customHeight="1">
      <c r="A2148" s="77" t="s">
        <v>263</v>
      </c>
      <c r="B2148" s="48" t="s">
        <v>1132</v>
      </c>
      <c r="C2148" s="77" t="s">
        <v>23</v>
      </c>
      <c r="D2148" s="77" t="s">
        <v>1133</v>
      </c>
      <c r="E2148" s="200" t="s">
        <v>1729</v>
      </c>
      <c r="F2148" s="200"/>
      <c r="G2148" s="47" t="s">
        <v>27</v>
      </c>
      <c r="H2148" s="50">
        <v>1</v>
      </c>
      <c r="I2148" s="49">
        <v>70.309999999999988</v>
      </c>
      <c r="J2148" s="49">
        <v>70.31</v>
      </c>
    </row>
    <row r="2149" spans="1:10" ht="24" customHeight="1">
      <c r="A2149" s="82" t="s">
        <v>291</v>
      </c>
      <c r="B2149" s="53" t="s">
        <v>1587</v>
      </c>
      <c r="C2149" s="82" t="s">
        <v>23</v>
      </c>
      <c r="D2149" s="82" t="s">
        <v>1588</v>
      </c>
      <c r="E2149" s="206" t="s">
        <v>543</v>
      </c>
      <c r="F2149" s="206"/>
      <c r="G2149" s="52" t="s">
        <v>114</v>
      </c>
      <c r="H2149" s="55">
        <v>1.7399999999999999E-2</v>
      </c>
      <c r="I2149" s="54">
        <v>432.87</v>
      </c>
      <c r="J2149" s="54">
        <v>7.53</v>
      </c>
    </row>
    <row r="2150" spans="1:10" ht="24" customHeight="1">
      <c r="A2150" s="82" t="s">
        <v>291</v>
      </c>
      <c r="B2150" s="53" t="s">
        <v>503</v>
      </c>
      <c r="C2150" s="82" t="s">
        <v>23</v>
      </c>
      <c r="D2150" s="82" t="s">
        <v>504</v>
      </c>
      <c r="E2150" s="206" t="s">
        <v>505</v>
      </c>
      <c r="F2150" s="206"/>
      <c r="G2150" s="52" t="s">
        <v>114</v>
      </c>
      <c r="H2150" s="55">
        <v>5.3999999999999999E-2</v>
      </c>
      <c r="I2150" s="54">
        <v>47.37</v>
      </c>
      <c r="J2150" s="54">
        <v>2.5499999999999998</v>
      </c>
    </row>
    <row r="2151" spans="1:10" ht="24" customHeight="1">
      <c r="A2151" s="82" t="s">
        <v>291</v>
      </c>
      <c r="B2151" s="53" t="s">
        <v>429</v>
      </c>
      <c r="C2151" s="82" t="s">
        <v>23</v>
      </c>
      <c r="D2151" s="82" t="s">
        <v>430</v>
      </c>
      <c r="E2151" s="206" t="s">
        <v>431</v>
      </c>
      <c r="F2151" s="206"/>
      <c r="G2151" s="52" t="s">
        <v>114</v>
      </c>
      <c r="H2151" s="55">
        <v>5.7999999999999996E-3</v>
      </c>
      <c r="I2151" s="54">
        <v>583.75</v>
      </c>
      <c r="J2151" s="54">
        <v>3.38</v>
      </c>
    </row>
    <row r="2152" spans="1:10" ht="24" customHeight="1">
      <c r="A2152" s="82" t="s">
        <v>291</v>
      </c>
      <c r="B2152" s="53" t="s">
        <v>1616</v>
      </c>
      <c r="C2152" s="82" t="s">
        <v>23</v>
      </c>
      <c r="D2152" s="82" t="s">
        <v>1617</v>
      </c>
      <c r="E2152" s="206" t="s">
        <v>505</v>
      </c>
      <c r="F2152" s="206"/>
      <c r="G2152" s="52" t="s">
        <v>20</v>
      </c>
      <c r="H2152" s="55">
        <v>0.57999999999999996</v>
      </c>
      <c r="I2152" s="54">
        <v>5.21</v>
      </c>
      <c r="J2152" s="54">
        <v>3.02</v>
      </c>
    </row>
    <row r="2153" spans="1:10" ht="24" customHeight="1">
      <c r="A2153" s="78" t="s">
        <v>264</v>
      </c>
      <c r="B2153" s="57" t="s">
        <v>300</v>
      </c>
      <c r="C2153" s="78" t="s">
        <v>23</v>
      </c>
      <c r="D2153" s="78" t="s">
        <v>301</v>
      </c>
      <c r="E2153" s="201" t="s">
        <v>269</v>
      </c>
      <c r="F2153" s="201"/>
      <c r="G2153" s="56" t="s">
        <v>224</v>
      </c>
      <c r="H2153" s="59">
        <v>0.36</v>
      </c>
      <c r="I2153" s="58">
        <v>22.52</v>
      </c>
      <c r="J2153" s="58">
        <v>8.1</v>
      </c>
    </row>
    <row r="2154" spans="1:10" ht="24" customHeight="1">
      <c r="A2154" s="78" t="s">
        <v>264</v>
      </c>
      <c r="B2154" s="57" t="s">
        <v>270</v>
      </c>
      <c r="C2154" s="78" t="s">
        <v>23</v>
      </c>
      <c r="D2154" s="78" t="s">
        <v>271</v>
      </c>
      <c r="E2154" s="201" t="s">
        <v>269</v>
      </c>
      <c r="F2154" s="201"/>
      <c r="G2154" s="56" t="s">
        <v>224</v>
      </c>
      <c r="H2154" s="59">
        <v>0.6174794173527548</v>
      </c>
      <c r="I2154" s="58">
        <v>15.79</v>
      </c>
      <c r="J2154" s="58">
        <v>9.75</v>
      </c>
    </row>
    <row r="2155" spans="1:10" ht="26.1" customHeight="1">
      <c r="A2155" s="78" t="s">
        <v>264</v>
      </c>
      <c r="B2155" s="57" t="s">
        <v>1734</v>
      </c>
      <c r="C2155" s="78" t="s">
        <v>23</v>
      </c>
      <c r="D2155" s="78" t="s">
        <v>1735</v>
      </c>
      <c r="E2155" s="201" t="s">
        <v>274</v>
      </c>
      <c r="F2155" s="201"/>
      <c r="G2155" s="56" t="s">
        <v>27</v>
      </c>
      <c r="H2155" s="59">
        <v>1</v>
      </c>
      <c r="I2155" s="58">
        <v>33.9</v>
      </c>
      <c r="J2155" s="58">
        <v>33.9</v>
      </c>
    </row>
    <row r="2156" spans="1:10" ht="24" customHeight="1">
      <c r="A2156" s="78" t="s">
        <v>264</v>
      </c>
      <c r="B2156" s="57" t="s">
        <v>1590</v>
      </c>
      <c r="C2156" s="78" t="s">
        <v>23</v>
      </c>
      <c r="D2156" s="78" t="s">
        <v>1591</v>
      </c>
      <c r="E2156" s="201" t="s">
        <v>274</v>
      </c>
      <c r="F2156" s="201"/>
      <c r="G2156" s="56" t="s">
        <v>40</v>
      </c>
      <c r="H2156" s="59">
        <v>4.0000000000000001E-3</v>
      </c>
      <c r="I2156" s="58">
        <v>520</v>
      </c>
      <c r="J2156" s="58">
        <v>2.08</v>
      </c>
    </row>
    <row r="2157" spans="1:10">
      <c r="A2157" s="79"/>
      <c r="B2157" s="79"/>
      <c r="C2157" s="79"/>
      <c r="D2157" s="79"/>
      <c r="E2157" s="79"/>
      <c r="F2157" s="61"/>
      <c r="G2157" s="79"/>
      <c r="H2157" s="204"/>
      <c r="I2157" s="204"/>
      <c r="J2157" s="61"/>
    </row>
    <row r="2158" spans="1:10" ht="30" customHeight="1" thickBot="1">
      <c r="A2158" s="66"/>
      <c r="B2158" s="66"/>
      <c r="C2158" s="66"/>
      <c r="D2158" s="66"/>
      <c r="E2158" s="66"/>
      <c r="F2158" s="66"/>
      <c r="G2158" s="66"/>
      <c r="H2158" s="60"/>
      <c r="I2158" s="66"/>
      <c r="J2158" s="85"/>
    </row>
    <row r="2159" spans="1:10" ht="0.95" customHeight="1" thickTop="1">
      <c r="A2159" s="51"/>
      <c r="B2159" s="51"/>
      <c r="C2159" s="51"/>
      <c r="D2159" s="51"/>
      <c r="E2159" s="51"/>
      <c r="F2159" s="51"/>
      <c r="G2159" s="51"/>
      <c r="H2159" s="51"/>
      <c r="I2159" s="51"/>
      <c r="J2159" s="51">
        <v>0</v>
      </c>
    </row>
    <row r="2160" spans="1:10" ht="18" customHeight="1">
      <c r="A2160" s="76" t="s">
        <v>1134</v>
      </c>
      <c r="B2160" s="80" t="s">
        <v>6</v>
      </c>
      <c r="C2160" s="76" t="s">
        <v>7</v>
      </c>
      <c r="D2160" s="76" t="s">
        <v>8</v>
      </c>
      <c r="E2160" s="203" t="s">
        <v>262</v>
      </c>
      <c r="F2160" s="203"/>
      <c r="G2160" s="81" t="s">
        <v>9</v>
      </c>
      <c r="H2160" s="80" t="s">
        <v>10</v>
      </c>
      <c r="I2160" s="80" t="s">
        <v>11</v>
      </c>
      <c r="J2160" s="80" t="s">
        <v>13</v>
      </c>
    </row>
    <row r="2161" spans="1:10" ht="24" customHeight="1">
      <c r="A2161" s="77" t="s">
        <v>263</v>
      </c>
      <c r="B2161" s="48" t="s">
        <v>1135</v>
      </c>
      <c r="C2161" s="77" t="s">
        <v>23</v>
      </c>
      <c r="D2161" s="77" t="s">
        <v>1136</v>
      </c>
      <c r="E2161" s="200" t="s">
        <v>1729</v>
      </c>
      <c r="F2161" s="200"/>
      <c r="G2161" s="47" t="s">
        <v>27</v>
      </c>
      <c r="H2161" s="50">
        <v>1</v>
      </c>
      <c r="I2161" s="49">
        <v>98.32</v>
      </c>
      <c r="J2161" s="49">
        <v>98.32</v>
      </c>
    </row>
    <row r="2162" spans="1:10" ht="24" customHeight="1">
      <c r="A2162" s="82" t="s">
        <v>291</v>
      </c>
      <c r="B2162" s="53" t="s">
        <v>1587</v>
      </c>
      <c r="C2162" s="82" t="s">
        <v>23</v>
      </c>
      <c r="D2162" s="82" t="s">
        <v>1588</v>
      </c>
      <c r="E2162" s="206" t="s">
        <v>543</v>
      </c>
      <c r="F2162" s="206"/>
      <c r="G2162" s="52" t="s">
        <v>114</v>
      </c>
      <c r="H2162" s="55">
        <v>2.2599999999999999E-2</v>
      </c>
      <c r="I2162" s="54">
        <v>432.87</v>
      </c>
      <c r="J2162" s="54">
        <v>9.7799999999999994</v>
      </c>
    </row>
    <row r="2163" spans="1:10" ht="24" customHeight="1">
      <c r="A2163" s="82" t="s">
        <v>291</v>
      </c>
      <c r="B2163" s="53" t="s">
        <v>503</v>
      </c>
      <c r="C2163" s="82" t="s">
        <v>23</v>
      </c>
      <c r="D2163" s="82" t="s">
        <v>504</v>
      </c>
      <c r="E2163" s="206" t="s">
        <v>505</v>
      </c>
      <c r="F2163" s="206"/>
      <c r="G2163" s="52" t="s">
        <v>114</v>
      </c>
      <c r="H2163" s="55">
        <v>9.0999999999999998E-2</v>
      </c>
      <c r="I2163" s="54">
        <v>47.37</v>
      </c>
      <c r="J2163" s="54">
        <v>4.3099999999999996</v>
      </c>
    </row>
    <row r="2164" spans="1:10" ht="24" customHeight="1">
      <c r="A2164" s="82" t="s">
        <v>291</v>
      </c>
      <c r="B2164" s="53" t="s">
        <v>429</v>
      </c>
      <c r="C2164" s="82" t="s">
        <v>23</v>
      </c>
      <c r="D2164" s="82" t="s">
        <v>430</v>
      </c>
      <c r="E2164" s="206" t="s">
        <v>431</v>
      </c>
      <c r="F2164" s="206"/>
      <c r="G2164" s="52" t="s">
        <v>114</v>
      </c>
      <c r="H2164" s="55">
        <v>7.4999999999999997E-3</v>
      </c>
      <c r="I2164" s="54">
        <v>583.75</v>
      </c>
      <c r="J2164" s="54">
        <v>4.37</v>
      </c>
    </row>
    <row r="2165" spans="1:10" ht="24" customHeight="1">
      <c r="A2165" s="82" t="s">
        <v>291</v>
      </c>
      <c r="B2165" s="53" t="s">
        <v>1616</v>
      </c>
      <c r="C2165" s="82" t="s">
        <v>23</v>
      </c>
      <c r="D2165" s="82" t="s">
        <v>1617</v>
      </c>
      <c r="E2165" s="206" t="s">
        <v>505</v>
      </c>
      <c r="F2165" s="206"/>
      <c r="G2165" s="52" t="s">
        <v>20</v>
      </c>
      <c r="H2165" s="55">
        <v>0.75</v>
      </c>
      <c r="I2165" s="54">
        <v>5.21</v>
      </c>
      <c r="J2165" s="54">
        <v>3.9</v>
      </c>
    </row>
    <row r="2166" spans="1:10" ht="24" customHeight="1">
      <c r="A2166" s="78" t="s">
        <v>264</v>
      </c>
      <c r="B2166" s="57" t="s">
        <v>270</v>
      </c>
      <c r="C2166" s="78" t="s">
        <v>23</v>
      </c>
      <c r="D2166" s="78" t="s">
        <v>271</v>
      </c>
      <c r="E2166" s="201" t="s">
        <v>269</v>
      </c>
      <c r="F2166" s="201"/>
      <c r="G2166" s="56" t="s">
        <v>224</v>
      </c>
      <c r="H2166" s="59">
        <v>0.74540848638378743</v>
      </c>
      <c r="I2166" s="58">
        <v>15.79</v>
      </c>
      <c r="J2166" s="58">
        <v>11.77</v>
      </c>
    </row>
    <row r="2167" spans="1:10" ht="24" customHeight="1">
      <c r="A2167" s="78" t="s">
        <v>264</v>
      </c>
      <c r="B2167" s="57" t="s">
        <v>300</v>
      </c>
      <c r="C2167" s="78" t="s">
        <v>23</v>
      </c>
      <c r="D2167" s="78" t="s">
        <v>301</v>
      </c>
      <c r="E2167" s="201" t="s">
        <v>269</v>
      </c>
      <c r="F2167" s="201"/>
      <c r="G2167" s="56" t="s">
        <v>224</v>
      </c>
      <c r="H2167" s="59">
        <v>0.45</v>
      </c>
      <c r="I2167" s="58">
        <v>22.52</v>
      </c>
      <c r="J2167" s="58">
        <v>10.130000000000001</v>
      </c>
    </row>
    <row r="2168" spans="1:10" ht="24" customHeight="1">
      <c r="A2168" s="78" t="s">
        <v>264</v>
      </c>
      <c r="B2168" s="57" t="s">
        <v>1590</v>
      </c>
      <c r="C2168" s="78" t="s">
        <v>23</v>
      </c>
      <c r="D2168" s="78" t="s">
        <v>1591</v>
      </c>
      <c r="E2168" s="201" t="s">
        <v>274</v>
      </c>
      <c r="F2168" s="201"/>
      <c r="G2168" s="56" t="s">
        <v>40</v>
      </c>
      <c r="H2168" s="59">
        <v>5.8999999999999999E-3</v>
      </c>
      <c r="I2168" s="58">
        <v>520</v>
      </c>
      <c r="J2168" s="58">
        <v>3.06</v>
      </c>
    </row>
    <row r="2169" spans="1:10" ht="26.1" customHeight="1">
      <c r="A2169" s="78" t="s">
        <v>264</v>
      </c>
      <c r="B2169" s="57" t="s">
        <v>1736</v>
      </c>
      <c r="C2169" s="78" t="s">
        <v>23</v>
      </c>
      <c r="D2169" s="78" t="s">
        <v>1737</v>
      </c>
      <c r="E2169" s="201" t="s">
        <v>274</v>
      </c>
      <c r="F2169" s="201"/>
      <c r="G2169" s="56" t="s">
        <v>27</v>
      </c>
      <c r="H2169" s="59">
        <v>1</v>
      </c>
      <c r="I2169" s="58">
        <v>51</v>
      </c>
      <c r="J2169" s="58">
        <v>51</v>
      </c>
    </row>
    <row r="2170" spans="1:10">
      <c r="A2170" s="79"/>
      <c r="B2170" s="79"/>
      <c r="C2170" s="79"/>
      <c r="D2170" s="79"/>
      <c r="E2170" s="79"/>
      <c r="F2170" s="61"/>
      <c r="G2170" s="79"/>
      <c r="H2170" s="204"/>
      <c r="I2170" s="204"/>
      <c r="J2170" s="61"/>
    </row>
    <row r="2171" spans="1:10" ht="30" customHeight="1" thickBot="1">
      <c r="A2171" s="66"/>
      <c r="B2171" s="66"/>
      <c r="C2171" s="66"/>
      <c r="D2171" s="66"/>
      <c r="E2171" s="66"/>
      <c r="F2171" s="66"/>
      <c r="G2171" s="66"/>
      <c r="H2171" s="60"/>
      <c r="I2171" s="66"/>
      <c r="J2171" s="85"/>
    </row>
    <row r="2172" spans="1:10" ht="0.95" customHeight="1" thickTop="1">
      <c r="A2172" s="51"/>
      <c r="B2172" s="51"/>
      <c r="C2172" s="51"/>
      <c r="D2172" s="51"/>
      <c r="E2172" s="51"/>
      <c r="F2172" s="51"/>
      <c r="G2172" s="51"/>
      <c r="H2172" s="51"/>
      <c r="I2172" s="51"/>
      <c r="J2172" s="51">
        <v>0</v>
      </c>
    </row>
    <row r="2173" spans="1:10" ht="18" customHeight="1">
      <c r="A2173" s="76" t="s">
        <v>1137</v>
      </c>
      <c r="B2173" s="80" t="s">
        <v>6</v>
      </c>
      <c r="C2173" s="76" t="s">
        <v>7</v>
      </c>
      <c r="D2173" s="76" t="s">
        <v>8</v>
      </c>
      <c r="E2173" s="203" t="s">
        <v>262</v>
      </c>
      <c r="F2173" s="203"/>
      <c r="G2173" s="81" t="s">
        <v>9</v>
      </c>
      <c r="H2173" s="80" t="s">
        <v>10</v>
      </c>
      <c r="I2173" s="80" t="s">
        <v>11</v>
      </c>
      <c r="J2173" s="80" t="s">
        <v>13</v>
      </c>
    </row>
    <row r="2174" spans="1:10" ht="24" customHeight="1">
      <c r="A2174" s="77" t="s">
        <v>263</v>
      </c>
      <c r="B2174" s="48" t="s">
        <v>1138</v>
      </c>
      <c r="C2174" s="77" t="s">
        <v>23</v>
      </c>
      <c r="D2174" s="77" t="s">
        <v>1139</v>
      </c>
      <c r="E2174" s="200" t="s">
        <v>1729</v>
      </c>
      <c r="F2174" s="200"/>
      <c r="G2174" s="47" t="s">
        <v>27</v>
      </c>
      <c r="H2174" s="50">
        <v>1</v>
      </c>
      <c r="I2174" s="49">
        <v>138.94</v>
      </c>
      <c r="J2174" s="49">
        <v>138.94</v>
      </c>
    </row>
    <row r="2175" spans="1:10" ht="24" customHeight="1">
      <c r="A2175" s="82" t="s">
        <v>291</v>
      </c>
      <c r="B2175" s="53" t="s">
        <v>429</v>
      </c>
      <c r="C2175" s="82" t="s">
        <v>23</v>
      </c>
      <c r="D2175" s="82" t="s">
        <v>430</v>
      </c>
      <c r="E2175" s="206" t="s">
        <v>431</v>
      </c>
      <c r="F2175" s="206"/>
      <c r="G2175" s="52" t="s">
        <v>114</v>
      </c>
      <c r="H2175" s="55">
        <v>9.4000000000000004E-3</v>
      </c>
      <c r="I2175" s="54">
        <v>583.75</v>
      </c>
      <c r="J2175" s="54">
        <v>5.48</v>
      </c>
    </row>
    <row r="2176" spans="1:10" ht="24" customHeight="1">
      <c r="A2176" s="82" t="s">
        <v>291</v>
      </c>
      <c r="B2176" s="53" t="s">
        <v>1587</v>
      </c>
      <c r="C2176" s="82" t="s">
        <v>23</v>
      </c>
      <c r="D2176" s="82" t="s">
        <v>1588</v>
      </c>
      <c r="E2176" s="206" t="s">
        <v>543</v>
      </c>
      <c r="F2176" s="206"/>
      <c r="G2176" s="52" t="s">
        <v>114</v>
      </c>
      <c r="H2176" s="55">
        <v>2.8000000000000001E-2</v>
      </c>
      <c r="I2176" s="54">
        <v>432.87</v>
      </c>
      <c r="J2176" s="54">
        <v>12.12</v>
      </c>
    </row>
    <row r="2177" spans="1:10" ht="24" customHeight="1">
      <c r="A2177" s="82" t="s">
        <v>291</v>
      </c>
      <c r="B2177" s="53" t="s">
        <v>1616</v>
      </c>
      <c r="C2177" s="82" t="s">
        <v>23</v>
      </c>
      <c r="D2177" s="82" t="s">
        <v>1617</v>
      </c>
      <c r="E2177" s="206" t="s">
        <v>505</v>
      </c>
      <c r="F2177" s="206"/>
      <c r="G2177" s="52" t="s">
        <v>20</v>
      </c>
      <c r="H2177" s="55">
        <v>0.94</v>
      </c>
      <c r="I2177" s="54">
        <v>5.21</v>
      </c>
      <c r="J2177" s="54">
        <v>4.8899999999999997</v>
      </c>
    </row>
    <row r="2178" spans="1:10" ht="24" customHeight="1">
      <c r="A2178" s="82" t="s">
        <v>291</v>
      </c>
      <c r="B2178" s="53" t="s">
        <v>503</v>
      </c>
      <c r="C2178" s="82" t="s">
        <v>23</v>
      </c>
      <c r="D2178" s="82" t="s">
        <v>504</v>
      </c>
      <c r="E2178" s="206" t="s">
        <v>505</v>
      </c>
      <c r="F2178" s="206"/>
      <c r="G2178" s="52" t="s">
        <v>114</v>
      </c>
      <c r="H2178" s="55">
        <v>0.14199999999999999</v>
      </c>
      <c r="I2178" s="54">
        <v>47.37</v>
      </c>
      <c r="J2178" s="54">
        <v>6.72</v>
      </c>
    </row>
    <row r="2179" spans="1:10" ht="24" customHeight="1">
      <c r="A2179" s="78" t="s">
        <v>264</v>
      </c>
      <c r="B2179" s="57" t="s">
        <v>300</v>
      </c>
      <c r="C2179" s="78" t="s">
        <v>23</v>
      </c>
      <c r="D2179" s="78" t="s">
        <v>301</v>
      </c>
      <c r="E2179" s="201" t="s">
        <v>269</v>
      </c>
      <c r="F2179" s="201"/>
      <c r="G2179" s="56" t="s">
        <v>224</v>
      </c>
      <c r="H2179" s="59">
        <v>0.54</v>
      </c>
      <c r="I2179" s="58">
        <v>22.52</v>
      </c>
      <c r="J2179" s="58">
        <v>12.16</v>
      </c>
    </row>
    <row r="2180" spans="1:10" ht="24" customHeight="1">
      <c r="A2180" s="78" t="s">
        <v>264</v>
      </c>
      <c r="B2180" s="57" t="s">
        <v>270</v>
      </c>
      <c r="C2180" s="78" t="s">
        <v>23</v>
      </c>
      <c r="D2180" s="78" t="s">
        <v>271</v>
      </c>
      <c r="E2180" s="201" t="s">
        <v>269</v>
      </c>
      <c r="F2180" s="201"/>
      <c r="G2180" s="56" t="s">
        <v>224</v>
      </c>
      <c r="H2180" s="59">
        <v>0.8397720075997448</v>
      </c>
      <c r="I2180" s="58">
        <v>15.79</v>
      </c>
      <c r="J2180" s="58">
        <v>13.26</v>
      </c>
    </row>
    <row r="2181" spans="1:10" ht="26.1" customHeight="1">
      <c r="A2181" s="78" t="s">
        <v>264</v>
      </c>
      <c r="B2181" s="57" t="s">
        <v>1738</v>
      </c>
      <c r="C2181" s="78" t="s">
        <v>23</v>
      </c>
      <c r="D2181" s="78" t="s">
        <v>1739</v>
      </c>
      <c r="E2181" s="201" t="s">
        <v>274</v>
      </c>
      <c r="F2181" s="201"/>
      <c r="G2181" s="56" t="s">
        <v>27</v>
      </c>
      <c r="H2181" s="59">
        <v>1</v>
      </c>
      <c r="I2181" s="58">
        <v>80</v>
      </c>
      <c r="J2181" s="58">
        <v>80</v>
      </c>
    </row>
    <row r="2182" spans="1:10" ht="24" customHeight="1">
      <c r="A2182" s="78" t="s">
        <v>264</v>
      </c>
      <c r="B2182" s="57" t="s">
        <v>1590</v>
      </c>
      <c r="C2182" s="78" t="s">
        <v>23</v>
      </c>
      <c r="D2182" s="78" t="s">
        <v>1591</v>
      </c>
      <c r="E2182" s="201" t="s">
        <v>274</v>
      </c>
      <c r="F2182" s="201"/>
      <c r="G2182" s="56" t="s">
        <v>40</v>
      </c>
      <c r="H2182" s="59">
        <v>8.3000000000000001E-3</v>
      </c>
      <c r="I2182" s="58">
        <v>520</v>
      </c>
      <c r="J2182" s="58">
        <v>4.3099999999999996</v>
      </c>
    </row>
    <row r="2183" spans="1:10">
      <c r="A2183" s="79"/>
      <c r="B2183" s="79"/>
      <c r="C2183" s="79"/>
      <c r="D2183" s="79"/>
      <c r="E2183" s="79"/>
      <c r="F2183" s="61"/>
      <c r="G2183" s="79"/>
      <c r="H2183" s="204"/>
      <c r="I2183" s="204"/>
      <c r="J2183" s="61"/>
    </row>
    <row r="2184" spans="1:10" ht="30" customHeight="1" thickBot="1">
      <c r="A2184" s="66"/>
      <c r="B2184" s="66"/>
      <c r="C2184" s="66"/>
      <c r="D2184" s="66"/>
      <c r="E2184" s="66"/>
      <c r="F2184" s="66"/>
      <c r="G2184" s="66"/>
      <c r="H2184" s="60"/>
      <c r="I2184" s="66"/>
      <c r="J2184" s="85"/>
    </row>
    <row r="2185" spans="1:10" ht="0.95" customHeight="1" thickTop="1">
      <c r="A2185" s="51"/>
      <c r="B2185" s="51"/>
      <c r="C2185" s="51"/>
      <c r="D2185" s="51"/>
      <c r="E2185" s="51"/>
      <c r="F2185" s="51"/>
      <c r="G2185" s="51"/>
      <c r="H2185" s="51"/>
      <c r="I2185" s="51"/>
      <c r="J2185" s="51">
        <v>0</v>
      </c>
    </row>
    <row r="2186" spans="1:10" ht="18" customHeight="1">
      <c r="A2186" s="76" t="s">
        <v>1140</v>
      </c>
      <c r="B2186" s="80" t="s">
        <v>6</v>
      </c>
      <c r="C2186" s="76" t="s">
        <v>7</v>
      </c>
      <c r="D2186" s="76" t="s">
        <v>8</v>
      </c>
      <c r="E2186" s="203" t="s">
        <v>262</v>
      </c>
      <c r="F2186" s="203"/>
      <c r="G2186" s="81" t="s">
        <v>9</v>
      </c>
      <c r="H2186" s="80" t="s">
        <v>10</v>
      </c>
      <c r="I2186" s="80" t="s">
        <v>11</v>
      </c>
      <c r="J2186" s="80" t="s">
        <v>13</v>
      </c>
    </row>
    <row r="2187" spans="1:10" ht="24" customHeight="1">
      <c r="A2187" s="77" t="s">
        <v>263</v>
      </c>
      <c r="B2187" s="48" t="s">
        <v>1141</v>
      </c>
      <c r="C2187" s="77" t="s">
        <v>23</v>
      </c>
      <c r="D2187" s="77" t="s">
        <v>1142</v>
      </c>
      <c r="E2187" s="200" t="s">
        <v>1729</v>
      </c>
      <c r="F2187" s="200"/>
      <c r="G2187" s="47" t="s">
        <v>27</v>
      </c>
      <c r="H2187" s="50">
        <v>1</v>
      </c>
      <c r="I2187" s="49">
        <v>156.68</v>
      </c>
      <c r="J2187" s="49">
        <v>156.68</v>
      </c>
    </row>
    <row r="2188" spans="1:10" ht="24" customHeight="1">
      <c r="A2188" s="82" t="s">
        <v>291</v>
      </c>
      <c r="B2188" s="53" t="s">
        <v>429</v>
      </c>
      <c r="C2188" s="82" t="s">
        <v>23</v>
      </c>
      <c r="D2188" s="82" t="s">
        <v>430</v>
      </c>
      <c r="E2188" s="206" t="s">
        <v>431</v>
      </c>
      <c r="F2188" s="206"/>
      <c r="G2188" s="52" t="s">
        <v>114</v>
      </c>
      <c r="H2188" s="55">
        <v>1.1299999999999999E-2</v>
      </c>
      <c r="I2188" s="54">
        <v>583.75</v>
      </c>
      <c r="J2188" s="54">
        <v>6.59</v>
      </c>
    </row>
    <row r="2189" spans="1:10" ht="24" customHeight="1">
      <c r="A2189" s="82" t="s">
        <v>291</v>
      </c>
      <c r="B2189" s="53" t="s">
        <v>1587</v>
      </c>
      <c r="C2189" s="82" t="s">
        <v>23</v>
      </c>
      <c r="D2189" s="82" t="s">
        <v>1588</v>
      </c>
      <c r="E2189" s="206" t="s">
        <v>543</v>
      </c>
      <c r="F2189" s="206"/>
      <c r="G2189" s="52" t="s">
        <v>114</v>
      </c>
      <c r="H2189" s="55">
        <v>3.39E-2</v>
      </c>
      <c r="I2189" s="54">
        <v>432.87</v>
      </c>
      <c r="J2189" s="54">
        <v>14.67</v>
      </c>
    </row>
    <row r="2190" spans="1:10" ht="24" customHeight="1">
      <c r="A2190" s="82" t="s">
        <v>291</v>
      </c>
      <c r="B2190" s="53" t="s">
        <v>1616</v>
      </c>
      <c r="C2190" s="82" t="s">
        <v>23</v>
      </c>
      <c r="D2190" s="82" t="s">
        <v>1617</v>
      </c>
      <c r="E2190" s="206" t="s">
        <v>505</v>
      </c>
      <c r="F2190" s="206"/>
      <c r="G2190" s="52" t="s">
        <v>20</v>
      </c>
      <c r="H2190" s="55">
        <v>1.1299999999999999</v>
      </c>
      <c r="I2190" s="54">
        <v>5.21</v>
      </c>
      <c r="J2190" s="54">
        <v>5.88</v>
      </c>
    </row>
    <row r="2191" spans="1:10" ht="24" customHeight="1">
      <c r="A2191" s="82" t="s">
        <v>291</v>
      </c>
      <c r="B2191" s="53" t="s">
        <v>503</v>
      </c>
      <c r="C2191" s="82" t="s">
        <v>23</v>
      </c>
      <c r="D2191" s="82" t="s">
        <v>504</v>
      </c>
      <c r="E2191" s="206" t="s">
        <v>505</v>
      </c>
      <c r="F2191" s="206"/>
      <c r="G2191" s="52" t="s">
        <v>114</v>
      </c>
      <c r="H2191" s="55">
        <v>0.20399999999999999</v>
      </c>
      <c r="I2191" s="54">
        <v>47.37</v>
      </c>
      <c r="J2191" s="54">
        <v>9.66</v>
      </c>
    </row>
    <row r="2192" spans="1:10" ht="24" customHeight="1">
      <c r="A2192" s="78" t="s">
        <v>264</v>
      </c>
      <c r="B2192" s="57" t="s">
        <v>270</v>
      </c>
      <c r="C2192" s="78" t="s">
        <v>23</v>
      </c>
      <c r="D2192" s="78" t="s">
        <v>271</v>
      </c>
      <c r="E2192" s="201" t="s">
        <v>269</v>
      </c>
      <c r="F2192" s="201"/>
      <c r="G2192" s="56" t="s">
        <v>224</v>
      </c>
      <c r="H2192" s="59">
        <v>0.99493350221659516</v>
      </c>
      <c r="I2192" s="58">
        <v>15.79</v>
      </c>
      <c r="J2192" s="58">
        <v>15.71</v>
      </c>
    </row>
    <row r="2193" spans="1:10" ht="24" customHeight="1">
      <c r="A2193" s="78" t="s">
        <v>264</v>
      </c>
      <c r="B2193" s="57" t="s">
        <v>300</v>
      </c>
      <c r="C2193" s="78" t="s">
        <v>23</v>
      </c>
      <c r="D2193" s="78" t="s">
        <v>301</v>
      </c>
      <c r="E2193" s="201" t="s">
        <v>269</v>
      </c>
      <c r="F2193" s="201"/>
      <c r="G2193" s="56" t="s">
        <v>224</v>
      </c>
      <c r="H2193" s="59">
        <v>0.6</v>
      </c>
      <c r="I2193" s="58">
        <v>22.52</v>
      </c>
      <c r="J2193" s="58">
        <v>13.51</v>
      </c>
    </row>
    <row r="2194" spans="1:10" ht="24" customHeight="1">
      <c r="A2194" s="78" t="s">
        <v>264</v>
      </c>
      <c r="B2194" s="57" t="s">
        <v>1590</v>
      </c>
      <c r="C2194" s="78" t="s">
        <v>23</v>
      </c>
      <c r="D2194" s="78" t="s">
        <v>1591</v>
      </c>
      <c r="E2194" s="201" t="s">
        <v>274</v>
      </c>
      <c r="F2194" s="201"/>
      <c r="G2194" s="56" t="s">
        <v>40</v>
      </c>
      <c r="H2194" s="59">
        <v>1.09E-2</v>
      </c>
      <c r="I2194" s="58">
        <v>520</v>
      </c>
      <c r="J2194" s="58">
        <v>5.66</v>
      </c>
    </row>
    <row r="2195" spans="1:10" ht="26.1" customHeight="1">
      <c r="A2195" s="78" t="s">
        <v>264</v>
      </c>
      <c r="B2195" s="57" t="s">
        <v>1740</v>
      </c>
      <c r="C2195" s="78" t="s">
        <v>23</v>
      </c>
      <c r="D2195" s="78" t="s">
        <v>1741</v>
      </c>
      <c r="E2195" s="201" t="s">
        <v>274</v>
      </c>
      <c r="F2195" s="201"/>
      <c r="G2195" s="56" t="s">
        <v>27</v>
      </c>
      <c r="H2195" s="59">
        <v>1</v>
      </c>
      <c r="I2195" s="58">
        <v>85</v>
      </c>
      <c r="J2195" s="58">
        <v>85</v>
      </c>
    </row>
    <row r="2196" spans="1:10">
      <c r="A2196" s="79"/>
      <c r="B2196" s="79"/>
      <c r="C2196" s="79"/>
      <c r="D2196" s="79"/>
      <c r="E2196" s="79"/>
      <c r="F2196" s="61"/>
      <c r="G2196" s="79"/>
      <c r="H2196" s="204"/>
      <c r="I2196" s="204"/>
      <c r="J2196" s="61"/>
    </row>
    <row r="2197" spans="1:10" ht="30" customHeight="1" thickBot="1">
      <c r="A2197" s="66"/>
      <c r="B2197" s="66"/>
      <c r="C2197" s="66"/>
      <c r="D2197" s="66"/>
      <c r="E2197" s="66"/>
      <c r="F2197" s="66"/>
      <c r="G2197" s="66"/>
      <c r="H2197" s="60"/>
      <c r="I2197" s="66"/>
      <c r="J2197" s="85"/>
    </row>
    <row r="2198" spans="1:10" ht="0.95" customHeight="1" thickTop="1">
      <c r="A2198" s="51"/>
      <c r="B2198" s="51"/>
      <c r="C2198" s="51"/>
      <c r="D2198" s="51"/>
      <c r="E2198" s="51"/>
      <c r="F2198" s="51"/>
      <c r="G2198" s="51"/>
      <c r="H2198" s="51"/>
      <c r="I2198" s="51"/>
      <c r="J2198" s="51">
        <v>0</v>
      </c>
    </row>
    <row r="2199" spans="1:10" ht="18" customHeight="1">
      <c r="A2199" s="76" t="s">
        <v>1143</v>
      </c>
      <c r="B2199" s="80" t="s">
        <v>6</v>
      </c>
      <c r="C2199" s="76" t="s">
        <v>7</v>
      </c>
      <c r="D2199" s="76" t="s">
        <v>8</v>
      </c>
      <c r="E2199" s="203" t="s">
        <v>262</v>
      </c>
      <c r="F2199" s="203"/>
      <c r="G2199" s="81" t="s">
        <v>9</v>
      </c>
      <c r="H2199" s="80" t="s">
        <v>10</v>
      </c>
      <c r="I2199" s="80" t="s">
        <v>11</v>
      </c>
      <c r="J2199" s="80" t="s">
        <v>13</v>
      </c>
    </row>
    <row r="2200" spans="1:10" ht="24" customHeight="1">
      <c r="A2200" s="77" t="s">
        <v>263</v>
      </c>
      <c r="B2200" s="48" t="s">
        <v>1144</v>
      </c>
      <c r="C2200" s="77" t="s">
        <v>23</v>
      </c>
      <c r="D2200" s="77" t="s">
        <v>1145</v>
      </c>
      <c r="E2200" s="200" t="s">
        <v>1742</v>
      </c>
      <c r="F2200" s="200"/>
      <c r="G2200" s="47" t="s">
        <v>20</v>
      </c>
      <c r="H2200" s="50">
        <v>1</v>
      </c>
      <c r="I2200" s="49">
        <v>20.11</v>
      </c>
      <c r="J2200" s="49">
        <v>20.11</v>
      </c>
    </row>
    <row r="2201" spans="1:10" ht="24" customHeight="1">
      <c r="A2201" s="78" t="s">
        <v>264</v>
      </c>
      <c r="B2201" s="57" t="s">
        <v>267</v>
      </c>
      <c r="C2201" s="78" t="s">
        <v>23</v>
      </c>
      <c r="D2201" s="78" t="s">
        <v>268</v>
      </c>
      <c r="E2201" s="201" t="s">
        <v>269</v>
      </c>
      <c r="F2201" s="201"/>
      <c r="G2201" s="56" t="s">
        <v>224</v>
      </c>
      <c r="H2201" s="59">
        <v>0.12</v>
      </c>
      <c r="I2201" s="58">
        <v>22.52</v>
      </c>
      <c r="J2201" s="58">
        <v>2.7</v>
      </c>
    </row>
    <row r="2202" spans="1:10" ht="24" customHeight="1">
      <c r="A2202" s="78" t="s">
        <v>264</v>
      </c>
      <c r="B2202" s="57" t="s">
        <v>1743</v>
      </c>
      <c r="C2202" s="78" t="s">
        <v>23</v>
      </c>
      <c r="D2202" s="78" t="s">
        <v>1744</v>
      </c>
      <c r="E2202" s="201" t="s">
        <v>274</v>
      </c>
      <c r="F2202" s="201"/>
      <c r="G2202" s="56" t="s">
        <v>114</v>
      </c>
      <c r="H2202" s="59">
        <v>1.6000000000000001E-3</v>
      </c>
      <c r="I2202" s="58">
        <v>8500</v>
      </c>
      <c r="J2202" s="58">
        <v>13.6</v>
      </c>
    </row>
    <row r="2203" spans="1:10" ht="24" customHeight="1">
      <c r="A2203" s="78" t="s">
        <v>264</v>
      </c>
      <c r="B2203" s="57" t="s">
        <v>270</v>
      </c>
      <c r="C2203" s="78" t="s">
        <v>23</v>
      </c>
      <c r="D2203" s="78" t="s">
        <v>271</v>
      </c>
      <c r="E2203" s="201" t="s">
        <v>269</v>
      </c>
      <c r="F2203" s="201"/>
      <c r="G2203" s="56" t="s">
        <v>224</v>
      </c>
      <c r="H2203" s="59">
        <v>0.18619379354021537</v>
      </c>
      <c r="I2203" s="58">
        <v>15.79</v>
      </c>
      <c r="J2203" s="58">
        <v>2.94</v>
      </c>
    </row>
    <row r="2204" spans="1:10" ht="24" customHeight="1">
      <c r="A2204" s="78" t="s">
        <v>264</v>
      </c>
      <c r="B2204" s="57" t="s">
        <v>272</v>
      </c>
      <c r="C2204" s="78" t="s">
        <v>23</v>
      </c>
      <c r="D2204" s="78" t="s">
        <v>273</v>
      </c>
      <c r="E2204" s="201" t="s">
        <v>274</v>
      </c>
      <c r="F2204" s="201"/>
      <c r="G2204" s="56" t="s">
        <v>27</v>
      </c>
      <c r="H2204" s="59">
        <v>0.04</v>
      </c>
      <c r="I2204" s="58">
        <v>2.78</v>
      </c>
      <c r="J2204" s="58">
        <v>0.11</v>
      </c>
    </row>
    <row r="2205" spans="1:10" ht="24" customHeight="1">
      <c r="A2205" s="78" t="s">
        <v>264</v>
      </c>
      <c r="B2205" s="57" t="s">
        <v>376</v>
      </c>
      <c r="C2205" s="78" t="s">
        <v>23</v>
      </c>
      <c r="D2205" s="78" t="s">
        <v>377</v>
      </c>
      <c r="E2205" s="201" t="s">
        <v>274</v>
      </c>
      <c r="F2205" s="201"/>
      <c r="G2205" s="56" t="s">
        <v>27</v>
      </c>
      <c r="H2205" s="59">
        <v>2.4E-2</v>
      </c>
      <c r="I2205" s="58">
        <v>13.33</v>
      </c>
      <c r="J2205" s="58">
        <v>0.31</v>
      </c>
    </row>
    <row r="2206" spans="1:10" ht="26.1" customHeight="1">
      <c r="A2206" s="78" t="s">
        <v>264</v>
      </c>
      <c r="B2206" s="57" t="s">
        <v>281</v>
      </c>
      <c r="C2206" s="78" t="s">
        <v>23</v>
      </c>
      <c r="D2206" s="78" t="s">
        <v>282</v>
      </c>
      <c r="E2206" s="201" t="s">
        <v>274</v>
      </c>
      <c r="F2206" s="201"/>
      <c r="G2206" s="56" t="s">
        <v>203</v>
      </c>
      <c r="H2206" s="59">
        <v>0.03</v>
      </c>
      <c r="I2206" s="58">
        <v>15.22</v>
      </c>
      <c r="J2206" s="58">
        <v>0.45</v>
      </c>
    </row>
    <row r="2207" spans="1:10">
      <c r="A2207" s="79"/>
      <c r="B2207" s="79"/>
      <c r="C2207" s="79"/>
      <c r="D2207" s="79"/>
      <c r="E2207" s="79"/>
      <c r="F2207" s="61"/>
      <c r="G2207" s="79"/>
      <c r="H2207" s="204"/>
      <c r="I2207" s="204"/>
      <c r="J2207" s="61"/>
    </row>
    <row r="2208" spans="1:10" ht="30" customHeight="1" thickBot="1">
      <c r="A2208" s="66"/>
      <c r="B2208" s="66"/>
      <c r="C2208" s="66"/>
      <c r="D2208" s="66"/>
      <c r="E2208" s="66"/>
      <c r="F2208" s="66"/>
      <c r="G2208" s="66"/>
      <c r="H2208" s="60"/>
      <c r="I2208" s="66"/>
      <c r="J2208" s="85"/>
    </row>
    <row r="2209" spans="1:10" ht="0.95" customHeight="1" thickTop="1">
      <c r="A2209" s="51"/>
      <c r="B2209" s="51"/>
      <c r="C2209" s="51"/>
      <c r="D2209" s="51"/>
      <c r="E2209" s="51"/>
      <c r="F2209" s="51"/>
      <c r="G2209" s="51"/>
      <c r="H2209" s="51"/>
      <c r="I2209" s="51"/>
      <c r="J2209" s="51">
        <v>0</v>
      </c>
    </row>
    <row r="2210" spans="1:10" ht="18" customHeight="1">
      <c r="A2210" s="76" t="s">
        <v>1146</v>
      </c>
      <c r="B2210" s="80" t="s">
        <v>6</v>
      </c>
      <c r="C2210" s="76" t="s">
        <v>7</v>
      </c>
      <c r="D2210" s="76" t="s">
        <v>8</v>
      </c>
      <c r="E2210" s="203" t="s">
        <v>262</v>
      </c>
      <c r="F2210" s="203"/>
      <c r="G2210" s="81" t="s">
        <v>9</v>
      </c>
      <c r="H2210" s="80" t="s">
        <v>10</v>
      </c>
      <c r="I2210" s="80" t="s">
        <v>11</v>
      </c>
      <c r="J2210" s="80" t="s">
        <v>13</v>
      </c>
    </row>
    <row r="2211" spans="1:10" ht="24" customHeight="1">
      <c r="A2211" s="77" t="s">
        <v>263</v>
      </c>
      <c r="B2211" s="48" t="s">
        <v>1147</v>
      </c>
      <c r="C2211" s="77" t="s">
        <v>23</v>
      </c>
      <c r="D2211" s="77" t="s">
        <v>1148</v>
      </c>
      <c r="E2211" s="200" t="s">
        <v>1742</v>
      </c>
      <c r="F2211" s="200"/>
      <c r="G2211" s="47" t="s">
        <v>20</v>
      </c>
      <c r="H2211" s="50">
        <v>1</v>
      </c>
      <c r="I2211" s="49">
        <v>45.71</v>
      </c>
      <c r="J2211" s="49">
        <v>45.71</v>
      </c>
    </row>
    <row r="2212" spans="1:10" ht="24" customHeight="1">
      <c r="A2212" s="78" t="s">
        <v>264</v>
      </c>
      <c r="B2212" s="57" t="s">
        <v>270</v>
      </c>
      <c r="C2212" s="78" t="s">
        <v>23</v>
      </c>
      <c r="D2212" s="78" t="s">
        <v>271</v>
      </c>
      <c r="E2212" s="201" t="s">
        <v>269</v>
      </c>
      <c r="F2212" s="201"/>
      <c r="G2212" s="56" t="s">
        <v>224</v>
      </c>
      <c r="H2212" s="59">
        <v>0.21469284357188106</v>
      </c>
      <c r="I2212" s="58">
        <v>15.79</v>
      </c>
      <c r="J2212" s="58">
        <v>3.39</v>
      </c>
    </row>
    <row r="2213" spans="1:10" ht="24" customHeight="1">
      <c r="A2213" s="78" t="s">
        <v>264</v>
      </c>
      <c r="B2213" s="57" t="s">
        <v>1745</v>
      </c>
      <c r="C2213" s="78" t="s">
        <v>23</v>
      </c>
      <c r="D2213" s="78" t="s">
        <v>1746</v>
      </c>
      <c r="E2213" s="201" t="s">
        <v>274</v>
      </c>
      <c r="F2213" s="201"/>
      <c r="G2213" s="56" t="s">
        <v>27</v>
      </c>
      <c r="H2213" s="59">
        <v>2.4E-2</v>
      </c>
      <c r="I2213" s="58">
        <v>24.33</v>
      </c>
      <c r="J2213" s="58">
        <v>0.57999999999999996</v>
      </c>
    </row>
    <row r="2214" spans="1:10" ht="24" customHeight="1">
      <c r="A2214" s="78" t="s">
        <v>264</v>
      </c>
      <c r="B2214" s="57" t="s">
        <v>267</v>
      </c>
      <c r="C2214" s="78" t="s">
        <v>23</v>
      </c>
      <c r="D2214" s="78" t="s">
        <v>268</v>
      </c>
      <c r="E2214" s="201" t="s">
        <v>269</v>
      </c>
      <c r="F2214" s="201"/>
      <c r="G2214" s="56" t="s">
        <v>224</v>
      </c>
      <c r="H2214" s="59">
        <v>0.33333000000000002</v>
      </c>
      <c r="I2214" s="58">
        <v>22.52</v>
      </c>
      <c r="J2214" s="58">
        <v>7.5</v>
      </c>
    </row>
    <row r="2215" spans="1:10" ht="24" customHeight="1">
      <c r="A2215" s="78" t="s">
        <v>264</v>
      </c>
      <c r="B2215" s="57" t="s">
        <v>1743</v>
      </c>
      <c r="C2215" s="78" t="s">
        <v>23</v>
      </c>
      <c r="D2215" s="78" t="s">
        <v>1744</v>
      </c>
      <c r="E2215" s="201" t="s">
        <v>274</v>
      </c>
      <c r="F2215" s="201"/>
      <c r="G2215" s="56" t="s">
        <v>114</v>
      </c>
      <c r="H2215" s="59">
        <v>3.8400000000000001E-3</v>
      </c>
      <c r="I2215" s="58">
        <v>8500</v>
      </c>
      <c r="J2215" s="58">
        <v>32.64</v>
      </c>
    </row>
    <row r="2216" spans="1:10" ht="24" customHeight="1">
      <c r="A2216" s="78" t="s">
        <v>264</v>
      </c>
      <c r="B2216" s="57" t="s">
        <v>272</v>
      </c>
      <c r="C2216" s="78" t="s">
        <v>23</v>
      </c>
      <c r="D2216" s="78" t="s">
        <v>273</v>
      </c>
      <c r="E2216" s="201" t="s">
        <v>274</v>
      </c>
      <c r="F2216" s="201"/>
      <c r="G2216" s="56" t="s">
        <v>27</v>
      </c>
      <c r="H2216" s="59">
        <v>0.03</v>
      </c>
      <c r="I2216" s="58">
        <v>2.78</v>
      </c>
      <c r="J2216" s="58">
        <v>0.08</v>
      </c>
    </row>
    <row r="2217" spans="1:10" ht="26.1" customHeight="1">
      <c r="A2217" s="78" t="s">
        <v>264</v>
      </c>
      <c r="B2217" s="57" t="s">
        <v>281</v>
      </c>
      <c r="C2217" s="78" t="s">
        <v>23</v>
      </c>
      <c r="D2217" s="78" t="s">
        <v>282</v>
      </c>
      <c r="E2217" s="201" t="s">
        <v>274</v>
      </c>
      <c r="F2217" s="201"/>
      <c r="G2217" s="56" t="s">
        <v>203</v>
      </c>
      <c r="H2217" s="59">
        <v>0.1</v>
      </c>
      <c r="I2217" s="58">
        <v>15.22</v>
      </c>
      <c r="J2217" s="58">
        <v>1.52</v>
      </c>
    </row>
    <row r="2218" spans="1:10">
      <c r="A2218" s="79"/>
      <c r="B2218" s="79"/>
      <c r="C2218" s="79"/>
      <c r="D2218" s="79"/>
      <c r="E2218" s="79"/>
      <c r="F2218" s="61"/>
      <c r="G2218" s="79"/>
      <c r="H2218" s="204"/>
      <c r="I2218" s="204"/>
      <c r="J2218" s="61"/>
    </row>
    <row r="2219" spans="1:10" ht="30" customHeight="1" thickBot="1">
      <c r="A2219" s="66"/>
      <c r="B2219" s="66"/>
      <c r="C2219" s="66"/>
      <c r="D2219" s="66"/>
      <c r="E2219" s="66"/>
      <c r="F2219" s="66"/>
      <c r="G2219" s="66"/>
      <c r="H2219" s="60"/>
      <c r="I2219" s="66"/>
      <c r="J2219" s="85"/>
    </row>
    <row r="2220" spans="1:10" ht="0.95" customHeight="1" thickTop="1">
      <c r="A2220" s="51"/>
      <c r="B2220" s="51"/>
      <c r="C2220" s="51"/>
      <c r="D2220" s="51"/>
      <c r="E2220" s="51"/>
      <c r="F2220" s="51"/>
      <c r="G2220" s="51"/>
      <c r="H2220" s="51"/>
      <c r="I2220" s="51"/>
      <c r="J2220" s="51">
        <v>0</v>
      </c>
    </row>
    <row r="2221" spans="1:10" ht="18" customHeight="1">
      <c r="A2221" s="76" t="s">
        <v>1149</v>
      </c>
      <c r="B2221" s="80" t="s">
        <v>6</v>
      </c>
      <c r="C2221" s="76" t="s">
        <v>7</v>
      </c>
      <c r="D2221" s="76" t="s">
        <v>8</v>
      </c>
      <c r="E2221" s="203" t="s">
        <v>262</v>
      </c>
      <c r="F2221" s="203"/>
      <c r="G2221" s="81" t="s">
        <v>9</v>
      </c>
      <c r="H2221" s="80" t="s">
        <v>10</v>
      </c>
      <c r="I2221" s="80" t="s">
        <v>11</v>
      </c>
      <c r="J2221" s="80" t="s">
        <v>13</v>
      </c>
    </row>
    <row r="2222" spans="1:10" ht="24" customHeight="1">
      <c r="A2222" s="77" t="s">
        <v>263</v>
      </c>
      <c r="B2222" s="48" t="s">
        <v>1150</v>
      </c>
      <c r="C2222" s="77" t="s">
        <v>23</v>
      </c>
      <c r="D2222" s="77" t="s">
        <v>1151</v>
      </c>
      <c r="E2222" s="200" t="s">
        <v>1747</v>
      </c>
      <c r="F2222" s="200"/>
      <c r="G2222" s="47" t="s">
        <v>20</v>
      </c>
      <c r="H2222" s="50">
        <v>1</v>
      </c>
      <c r="I2222" s="49">
        <v>132.4</v>
      </c>
      <c r="J2222" s="49">
        <v>132.4</v>
      </c>
    </row>
    <row r="2223" spans="1:10" ht="24" customHeight="1">
      <c r="A2223" s="78" t="s">
        <v>264</v>
      </c>
      <c r="B2223" s="57" t="s">
        <v>267</v>
      </c>
      <c r="C2223" s="78" t="s">
        <v>23</v>
      </c>
      <c r="D2223" s="78" t="s">
        <v>268</v>
      </c>
      <c r="E2223" s="201" t="s">
        <v>269</v>
      </c>
      <c r="F2223" s="201"/>
      <c r="G2223" s="56" t="s">
        <v>224</v>
      </c>
      <c r="H2223" s="59">
        <v>1</v>
      </c>
      <c r="I2223" s="58">
        <v>22.52</v>
      </c>
      <c r="J2223" s="58">
        <v>22.52</v>
      </c>
    </row>
    <row r="2224" spans="1:10" ht="24" customHeight="1">
      <c r="A2224" s="78" t="s">
        <v>264</v>
      </c>
      <c r="B2224" s="57" t="s">
        <v>1743</v>
      </c>
      <c r="C2224" s="78" t="s">
        <v>23</v>
      </c>
      <c r="D2224" s="78" t="s">
        <v>1744</v>
      </c>
      <c r="E2224" s="201" t="s">
        <v>274</v>
      </c>
      <c r="F2224" s="201"/>
      <c r="G2224" s="56" t="s">
        <v>114</v>
      </c>
      <c r="H2224" s="59">
        <v>1.1429999999999999E-2</v>
      </c>
      <c r="I2224" s="58">
        <v>8500</v>
      </c>
      <c r="J2224" s="58">
        <v>97.15</v>
      </c>
    </row>
    <row r="2225" spans="1:10" ht="24" customHeight="1">
      <c r="A2225" s="78" t="s">
        <v>264</v>
      </c>
      <c r="B2225" s="57" t="s">
        <v>270</v>
      </c>
      <c r="C2225" s="78" t="s">
        <v>23</v>
      </c>
      <c r="D2225" s="78" t="s">
        <v>271</v>
      </c>
      <c r="E2225" s="201" t="s">
        <v>269</v>
      </c>
      <c r="F2225" s="201"/>
      <c r="G2225" s="56" t="s">
        <v>224</v>
      </c>
      <c r="H2225" s="59">
        <v>0.65864471184293827</v>
      </c>
      <c r="I2225" s="58">
        <v>15.79</v>
      </c>
      <c r="J2225" s="58">
        <v>10.4</v>
      </c>
    </row>
    <row r="2226" spans="1:10" ht="24" customHeight="1">
      <c r="A2226" s="78" t="s">
        <v>264</v>
      </c>
      <c r="B2226" s="57" t="s">
        <v>272</v>
      </c>
      <c r="C2226" s="78" t="s">
        <v>23</v>
      </c>
      <c r="D2226" s="78" t="s">
        <v>273</v>
      </c>
      <c r="E2226" s="201" t="s">
        <v>274</v>
      </c>
      <c r="F2226" s="201"/>
      <c r="G2226" s="56" t="s">
        <v>27</v>
      </c>
      <c r="H2226" s="59">
        <v>0.04</v>
      </c>
      <c r="I2226" s="58">
        <v>2.78</v>
      </c>
      <c r="J2226" s="58">
        <v>0.11</v>
      </c>
    </row>
    <row r="2227" spans="1:10" ht="24" customHeight="1">
      <c r="A2227" s="78" t="s">
        <v>264</v>
      </c>
      <c r="B2227" s="57" t="s">
        <v>1745</v>
      </c>
      <c r="C2227" s="78" t="s">
        <v>23</v>
      </c>
      <c r="D2227" s="78" t="s">
        <v>1746</v>
      </c>
      <c r="E2227" s="201" t="s">
        <v>274</v>
      </c>
      <c r="F2227" s="201"/>
      <c r="G2227" s="56" t="s">
        <v>27</v>
      </c>
      <c r="H2227" s="59">
        <v>2.9000000000000001E-2</v>
      </c>
      <c r="I2227" s="58">
        <v>24.33</v>
      </c>
      <c r="J2227" s="58">
        <v>0.7</v>
      </c>
    </row>
    <row r="2228" spans="1:10" ht="26.1" customHeight="1">
      <c r="A2228" s="78" t="s">
        <v>264</v>
      </c>
      <c r="B2228" s="57" t="s">
        <v>281</v>
      </c>
      <c r="C2228" s="78" t="s">
        <v>23</v>
      </c>
      <c r="D2228" s="78" t="s">
        <v>282</v>
      </c>
      <c r="E2228" s="201" t="s">
        <v>274</v>
      </c>
      <c r="F2228" s="201"/>
      <c r="G2228" s="56" t="s">
        <v>203</v>
      </c>
      <c r="H2228" s="59">
        <v>0.1</v>
      </c>
      <c r="I2228" s="58">
        <v>15.22</v>
      </c>
      <c r="J2228" s="58">
        <v>1.52</v>
      </c>
    </row>
    <row r="2229" spans="1:10">
      <c r="A2229" s="79"/>
      <c r="B2229" s="79"/>
      <c r="C2229" s="79"/>
      <c r="D2229" s="79"/>
      <c r="E2229" s="79"/>
      <c r="F2229" s="61"/>
      <c r="G2229" s="79"/>
      <c r="H2229" s="204"/>
      <c r="I2229" s="204"/>
      <c r="J2229" s="61"/>
    </row>
    <row r="2230" spans="1:10" ht="30" customHeight="1" thickBot="1">
      <c r="A2230" s="66"/>
      <c r="B2230" s="66"/>
      <c r="C2230" s="66"/>
      <c r="D2230" s="66"/>
      <c r="E2230" s="66"/>
      <c r="F2230" s="66"/>
      <c r="G2230" s="66"/>
      <c r="H2230" s="60"/>
      <c r="I2230" s="66"/>
      <c r="J2230" s="85"/>
    </row>
    <row r="2231" spans="1:10" ht="0.95" customHeight="1" thickTop="1">
      <c r="A2231" s="51"/>
      <c r="B2231" s="51"/>
      <c r="C2231" s="51"/>
      <c r="D2231" s="51"/>
      <c r="E2231" s="51"/>
      <c r="F2231" s="51"/>
      <c r="G2231" s="51"/>
      <c r="H2231" s="51"/>
      <c r="I2231" s="51"/>
      <c r="J2231" s="51">
        <v>0</v>
      </c>
    </row>
    <row r="2232" spans="1:10" ht="18" customHeight="1">
      <c r="A2232" s="76" t="s">
        <v>1152</v>
      </c>
      <c r="B2232" s="80" t="s">
        <v>6</v>
      </c>
      <c r="C2232" s="76" t="s">
        <v>7</v>
      </c>
      <c r="D2232" s="76" t="s">
        <v>8</v>
      </c>
      <c r="E2232" s="203" t="s">
        <v>262</v>
      </c>
      <c r="F2232" s="203"/>
      <c r="G2232" s="81" t="s">
        <v>9</v>
      </c>
      <c r="H2232" s="80" t="s">
        <v>10</v>
      </c>
      <c r="I2232" s="80" t="s">
        <v>11</v>
      </c>
      <c r="J2232" s="80" t="s">
        <v>13</v>
      </c>
    </row>
    <row r="2233" spans="1:10" ht="24" customHeight="1">
      <c r="A2233" s="77" t="s">
        <v>263</v>
      </c>
      <c r="B2233" s="48" t="s">
        <v>1153</v>
      </c>
      <c r="C2233" s="77" t="s">
        <v>23</v>
      </c>
      <c r="D2233" s="77" t="s">
        <v>1154</v>
      </c>
      <c r="E2233" s="200" t="s">
        <v>1747</v>
      </c>
      <c r="F2233" s="200"/>
      <c r="G2233" s="47" t="s">
        <v>20</v>
      </c>
      <c r="H2233" s="50">
        <v>1</v>
      </c>
      <c r="I2233" s="49">
        <v>210.98</v>
      </c>
      <c r="J2233" s="49">
        <v>210.98</v>
      </c>
    </row>
    <row r="2234" spans="1:10" ht="39" customHeight="1">
      <c r="A2234" s="78" t="s">
        <v>264</v>
      </c>
      <c r="B2234" s="57" t="s">
        <v>1750</v>
      </c>
      <c r="C2234" s="78" t="s">
        <v>23</v>
      </c>
      <c r="D2234" s="78" t="s">
        <v>1751</v>
      </c>
      <c r="E2234" s="201" t="s">
        <v>383</v>
      </c>
      <c r="F2234" s="201"/>
      <c r="G2234" s="56" t="s">
        <v>224</v>
      </c>
      <c r="H2234" s="59">
        <v>5.8819999999999997E-2</v>
      </c>
      <c r="I2234" s="58">
        <v>36.86</v>
      </c>
      <c r="J2234" s="58">
        <v>2.16</v>
      </c>
    </row>
    <row r="2235" spans="1:10" ht="24" customHeight="1">
      <c r="A2235" s="78" t="s">
        <v>264</v>
      </c>
      <c r="B2235" s="57" t="s">
        <v>267</v>
      </c>
      <c r="C2235" s="78" t="s">
        <v>23</v>
      </c>
      <c r="D2235" s="78" t="s">
        <v>268</v>
      </c>
      <c r="E2235" s="201" t="s">
        <v>269</v>
      </c>
      <c r="F2235" s="201"/>
      <c r="G2235" s="56" t="s">
        <v>224</v>
      </c>
      <c r="H2235" s="59">
        <v>1.1764699999999999</v>
      </c>
      <c r="I2235" s="58">
        <v>22.52</v>
      </c>
      <c r="J2235" s="58">
        <v>26.49</v>
      </c>
    </row>
    <row r="2236" spans="1:10" ht="24" customHeight="1">
      <c r="A2236" s="78" t="s">
        <v>264</v>
      </c>
      <c r="B2236" s="57" t="s">
        <v>1748</v>
      </c>
      <c r="C2236" s="78" t="s">
        <v>23</v>
      </c>
      <c r="D2236" s="78" t="s">
        <v>1749</v>
      </c>
      <c r="E2236" s="201" t="s">
        <v>383</v>
      </c>
      <c r="F2236" s="201"/>
      <c r="G2236" s="56" t="s">
        <v>224</v>
      </c>
      <c r="H2236" s="59">
        <v>0.11765</v>
      </c>
      <c r="I2236" s="58">
        <v>80.849999999999994</v>
      </c>
      <c r="J2236" s="58">
        <v>9.51</v>
      </c>
    </row>
    <row r="2237" spans="1:10" ht="39" customHeight="1">
      <c r="A2237" s="78" t="s">
        <v>264</v>
      </c>
      <c r="B2237" s="57" t="s">
        <v>1756</v>
      </c>
      <c r="C2237" s="78" t="s">
        <v>23</v>
      </c>
      <c r="D2237" s="78" t="s">
        <v>1757</v>
      </c>
      <c r="E2237" s="201" t="s">
        <v>383</v>
      </c>
      <c r="F2237" s="201"/>
      <c r="G2237" s="56" t="s">
        <v>224</v>
      </c>
      <c r="H2237" s="59">
        <v>5.8819999999999997E-2</v>
      </c>
      <c r="I2237" s="58">
        <v>97.99</v>
      </c>
      <c r="J2237" s="58">
        <v>5.76</v>
      </c>
    </row>
    <row r="2238" spans="1:10" ht="39" customHeight="1">
      <c r="A2238" s="78" t="s">
        <v>264</v>
      </c>
      <c r="B2238" s="57" t="s">
        <v>1758</v>
      </c>
      <c r="C2238" s="78" t="s">
        <v>23</v>
      </c>
      <c r="D2238" s="78" t="s">
        <v>1759</v>
      </c>
      <c r="E2238" s="201" t="s">
        <v>383</v>
      </c>
      <c r="F2238" s="201"/>
      <c r="G2238" s="56" t="s">
        <v>224</v>
      </c>
      <c r="H2238" s="59">
        <v>9.4119999999999995E-2</v>
      </c>
      <c r="I2238" s="58">
        <v>466.63</v>
      </c>
      <c r="J2238" s="58">
        <v>43.91</v>
      </c>
    </row>
    <row r="2239" spans="1:10" ht="24" customHeight="1">
      <c r="A2239" s="78" t="s">
        <v>264</v>
      </c>
      <c r="B2239" s="57" t="s">
        <v>1752</v>
      </c>
      <c r="C2239" s="78" t="s">
        <v>23</v>
      </c>
      <c r="D2239" s="78" t="s">
        <v>1753</v>
      </c>
      <c r="E2239" s="201" t="s">
        <v>269</v>
      </c>
      <c r="F2239" s="201"/>
      <c r="G2239" s="56" t="s">
        <v>224</v>
      </c>
      <c r="H2239" s="59">
        <v>0.23529</v>
      </c>
      <c r="I2239" s="58">
        <v>21.1</v>
      </c>
      <c r="J2239" s="58">
        <v>4.96</v>
      </c>
    </row>
    <row r="2240" spans="1:10" ht="24" customHeight="1">
      <c r="A2240" s="78" t="s">
        <v>264</v>
      </c>
      <c r="B2240" s="57" t="s">
        <v>1760</v>
      </c>
      <c r="C2240" s="78" t="s">
        <v>23</v>
      </c>
      <c r="D2240" s="78" t="s">
        <v>1761</v>
      </c>
      <c r="E2240" s="201" t="s">
        <v>274</v>
      </c>
      <c r="F2240" s="201"/>
      <c r="G2240" s="56" t="s">
        <v>203</v>
      </c>
      <c r="H2240" s="59">
        <v>2.2636400000000001</v>
      </c>
      <c r="I2240" s="58">
        <v>22.43</v>
      </c>
      <c r="J2240" s="58">
        <v>50.77</v>
      </c>
    </row>
    <row r="2241" spans="1:10" ht="24" customHeight="1">
      <c r="A2241" s="78" t="s">
        <v>264</v>
      </c>
      <c r="B2241" s="57" t="s">
        <v>1743</v>
      </c>
      <c r="C2241" s="78" t="s">
        <v>23</v>
      </c>
      <c r="D2241" s="78" t="s">
        <v>1744</v>
      </c>
      <c r="E2241" s="201" t="s">
        <v>274</v>
      </c>
      <c r="F2241" s="201"/>
      <c r="G2241" s="56" t="s">
        <v>114</v>
      </c>
      <c r="H2241" s="59">
        <v>4.4600000000000004E-3</v>
      </c>
      <c r="I2241" s="58">
        <v>8500</v>
      </c>
      <c r="J2241" s="58">
        <v>37.909999999999997</v>
      </c>
    </row>
    <row r="2242" spans="1:10" ht="39" customHeight="1">
      <c r="A2242" s="78" t="s">
        <v>264</v>
      </c>
      <c r="B2242" s="57" t="s">
        <v>1754</v>
      </c>
      <c r="C2242" s="78" t="s">
        <v>23</v>
      </c>
      <c r="D2242" s="78" t="s">
        <v>1755</v>
      </c>
      <c r="E2242" s="201" t="s">
        <v>383</v>
      </c>
      <c r="F2242" s="201"/>
      <c r="G2242" s="56" t="s">
        <v>224</v>
      </c>
      <c r="H2242" s="59">
        <v>2.3529999999999999E-2</v>
      </c>
      <c r="I2242" s="58">
        <v>238.02</v>
      </c>
      <c r="J2242" s="58">
        <v>5.6</v>
      </c>
    </row>
    <row r="2243" spans="1:10" ht="24" customHeight="1">
      <c r="A2243" s="78" t="s">
        <v>264</v>
      </c>
      <c r="B2243" s="57" t="s">
        <v>270</v>
      </c>
      <c r="C2243" s="78" t="s">
        <v>23</v>
      </c>
      <c r="D2243" s="78" t="s">
        <v>271</v>
      </c>
      <c r="E2243" s="201" t="s">
        <v>269</v>
      </c>
      <c r="F2243" s="201"/>
      <c r="G2243" s="56" t="s">
        <v>224</v>
      </c>
      <c r="H2243" s="59">
        <v>1.3388220392653591</v>
      </c>
      <c r="I2243" s="58">
        <v>15.79</v>
      </c>
      <c r="J2243" s="58">
        <v>21.14</v>
      </c>
    </row>
    <row r="2244" spans="1:10" ht="26.1" customHeight="1">
      <c r="A2244" s="78" t="s">
        <v>264</v>
      </c>
      <c r="B2244" s="57" t="s">
        <v>1762</v>
      </c>
      <c r="C2244" s="78" t="s">
        <v>23</v>
      </c>
      <c r="D2244" s="78" t="s">
        <v>1763</v>
      </c>
      <c r="E2244" s="201" t="s">
        <v>274</v>
      </c>
      <c r="F2244" s="201"/>
      <c r="G2244" s="56" t="s">
        <v>203</v>
      </c>
      <c r="H2244" s="59">
        <v>0.1</v>
      </c>
      <c r="I2244" s="58">
        <v>27.7</v>
      </c>
      <c r="J2244" s="58">
        <v>2.77</v>
      </c>
    </row>
    <row r="2245" spans="1:10">
      <c r="A2245" s="79"/>
      <c r="B2245" s="79"/>
      <c r="C2245" s="79"/>
      <c r="D2245" s="79"/>
      <c r="E2245" s="79"/>
      <c r="F2245" s="61"/>
      <c r="G2245" s="79"/>
      <c r="H2245" s="204"/>
      <c r="I2245" s="204"/>
      <c r="J2245" s="61"/>
    </row>
    <row r="2246" spans="1:10" ht="30" customHeight="1" thickBot="1">
      <c r="A2246" s="66"/>
      <c r="B2246" s="66"/>
      <c r="C2246" s="66"/>
      <c r="D2246" s="66"/>
      <c r="E2246" s="66"/>
      <c r="F2246" s="66"/>
      <c r="G2246" s="66"/>
      <c r="H2246" s="60"/>
      <c r="I2246" s="66"/>
      <c r="J2246" s="85"/>
    </row>
    <row r="2247" spans="1:10" ht="0.95" customHeight="1" thickTop="1">
      <c r="A2247" s="51"/>
      <c r="B2247" s="51"/>
      <c r="C2247" s="51"/>
      <c r="D2247" s="51"/>
      <c r="E2247" s="51"/>
      <c r="F2247" s="51"/>
      <c r="G2247" s="51"/>
      <c r="H2247" s="51"/>
      <c r="I2247" s="51"/>
      <c r="J2247" s="51">
        <v>0</v>
      </c>
    </row>
    <row r="2248" spans="1:10" ht="18" customHeight="1">
      <c r="A2248" s="138" t="s">
        <v>1155</v>
      </c>
      <c r="B2248" s="80" t="s">
        <v>6</v>
      </c>
      <c r="C2248" s="76" t="s">
        <v>7</v>
      </c>
      <c r="D2248" s="76" t="s">
        <v>8</v>
      </c>
      <c r="E2248" s="203" t="s">
        <v>262</v>
      </c>
      <c r="F2248" s="203"/>
      <c r="G2248" s="81" t="s">
        <v>9</v>
      </c>
      <c r="H2248" s="80" t="s">
        <v>10</v>
      </c>
      <c r="I2248" s="80" t="s">
        <v>11</v>
      </c>
      <c r="J2248" s="80" t="s">
        <v>13</v>
      </c>
    </row>
    <row r="2249" spans="1:10" ht="39" customHeight="1">
      <c r="A2249" s="77" t="s">
        <v>263</v>
      </c>
      <c r="B2249" s="48" t="s">
        <v>1156</v>
      </c>
      <c r="C2249" s="77" t="s">
        <v>78</v>
      </c>
      <c r="D2249" s="77" t="s">
        <v>1157</v>
      </c>
      <c r="E2249" s="200" t="s">
        <v>265</v>
      </c>
      <c r="F2249" s="200"/>
      <c r="G2249" s="47" t="s">
        <v>20</v>
      </c>
      <c r="H2249" s="50">
        <v>1</v>
      </c>
      <c r="I2249" s="49">
        <v>33.85</v>
      </c>
      <c r="J2249" s="49">
        <v>33.85</v>
      </c>
    </row>
    <row r="2250" spans="1:10" ht="39" customHeight="1">
      <c r="A2250" s="78" t="s">
        <v>264</v>
      </c>
      <c r="B2250" s="57" t="s">
        <v>1156</v>
      </c>
      <c r="C2250" s="78" t="s">
        <v>78</v>
      </c>
      <c r="D2250" s="78" t="s">
        <v>1157</v>
      </c>
      <c r="E2250" s="201" t="s">
        <v>265</v>
      </c>
      <c r="F2250" s="201"/>
      <c r="G2250" s="56" t="s">
        <v>20</v>
      </c>
      <c r="H2250" s="59">
        <v>1</v>
      </c>
      <c r="I2250" s="58">
        <v>33.85</v>
      </c>
      <c r="J2250" s="58">
        <v>33.85</v>
      </c>
    </row>
    <row r="2251" spans="1:10">
      <c r="A2251" s="79"/>
      <c r="B2251" s="79"/>
      <c r="C2251" s="79"/>
      <c r="D2251" s="79"/>
      <c r="E2251" s="79"/>
      <c r="F2251" s="61"/>
      <c r="G2251" s="79"/>
      <c r="H2251" s="204"/>
      <c r="I2251" s="204"/>
      <c r="J2251" s="61"/>
    </row>
    <row r="2252" spans="1:10" ht="30" customHeight="1" thickBot="1">
      <c r="A2252" s="66"/>
      <c r="B2252" s="66"/>
      <c r="C2252" s="66"/>
      <c r="D2252" s="66"/>
      <c r="E2252" s="66"/>
      <c r="F2252" s="66"/>
      <c r="G2252" s="66"/>
      <c r="H2252" s="60"/>
      <c r="I2252" s="66"/>
      <c r="J2252" s="85"/>
    </row>
    <row r="2253" spans="1:10" ht="0.95" customHeight="1" thickTop="1">
      <c r="A2253" s="51"/>
      <c r="B2253" s="51"/>
      <c r="C2253" s="51"/>
      <c r="D2253" s="51"/>
      <c r="E2253" s="51"/>
      <c r="F2253" s="51"/>
      <c r="G2253" s="51"/>
      <c r="H2253" s="51"/>
      <c r="I2253" s="51"/>
      <c r="J2253" s="51">
        <v>0</v>
      </c>
    </row>
    <row r="2254" spans="1:10" ht="18" customHeight="1">
      <c r="A2254" s="76" t="s">
        <v>1158</v>
      </c>
      <c r="B2254" s="80" t="s">
        <v>6</v>
      </c>
      <c r="C2254" s="76" t="s">
        <v>7</v>
      </c>
      <c r="D2254" s="76" t="s">
        <v>8</v>
      </c>
      <c r="E2254" s="203" t="s">
        <v>262</v>
      </c>
      <c r="F2254" s="203"/>
      <c r="G2254" s="81" t="s">
        <v>9</v>
      </c>
      <c r="H2254" s="80" t="s">
        <v>10</v>
      </c>
      <c r="I2254" s="80" t="s">
        <v>11</v>
      </c>
      <c r="J2254" s="80" t="s">
        <v>13</v>
      </c>
    </row>
    <row r="2255" spans="1:10" ht="24" customHeight="1">
      <c r="A2255" s="77" t="s">
        <v>263</v>
      </c>
      <c r="B2255" s="48" t="s">
        <v>1159</v>
      </c>
      <c r="C2255" s="77" t="s">
        <v>23</v>
      </c>
      <c r="D2255" s="77" t="s">
        <v>1160</v>
      </c>
      <c r="E2255" s="200" t="s">
        <v>1764</v>
      </c>
      <c r="F2255" s="200"/>
      <c r="G2255" s="47" t="s">
        <v>20</v>
      </c>
      <c r="H2255" s="50">
        <v>1</v>
      </c>
      <c r="I2255" s="49">
        <v>13.59</v>
      </c>
      <c r="J2255" s="49">
        <v>13.59</v>
      </c>
    </row>
    <row r="2256" spans="1:10" ht="24" customHeight="1">
      <c r="A2256" s="78" t="s">
        <v>264</v>
      </c>
      <c r="B2256" s="57" t="s">
        <v>267</v>
      </c>
      <c r="C2256" s="78" t="s">
        <v>23</v>
      </c>
      <c r="D2256" s="78" t="s">
        <v>268</v>
      </c>
      <c r="E2256" s="201" t="s">
        <v>269</v>
      </c>
      <c r="F2256" s="201"/>
      <c r="G2256" s="56" t="s">
        <v>224</v>
      </c>
      <c r="H2256" s="59">
        <v>0.06</v>
      </c>
      <c r="I2256" s="58">
        <v>22.52</v>
      </c>
      <c r="J2256" s="58">
        <v>1.35</v>
      </c>
    </row>
    <row r="2257" spans="1:10" ht="24" customHeight="1">
      <c r="A2257" s="78" t="s">
        <v>264</v>
      </c>
      <c r="B2257" s="57" t="s">
        <v>1743</v>
      </c>
      <c r="C2257" s="78" t="s">
        <v>23</v>
      </c>
      <c r="D2257" s="78" t="s">
        <v>1744</v>
      </c>
      <c r="E2257" s="201" t="s">
        <v>274</v>
      </c>
      <c r="F2257" s="201"/>
      <c r="G2257" s="56" t="s">
        <v>114</v>
      </c>
      <c r="H2257" s="59">
        <v>1.17E-3</v>
      </c>
      <c r="I2257" s="58">
        <v>8500</v>
      </c>
      <c r="J2257" s="58">
        <v>9.94</v>
      </c>
    </row>
    <row r="2258" spans="1:10" ht="24" customHeight="1">
      <c r="A2258" s="78" t="s">
        <v>264</v>
      </c>
      <c r="B2258" s="57" t="s">
        <v>270</v>
      </c>
      <c r="C2258" s="78" t="s">
        <v>23</v>
      </c>
      <c r="D2258" s="78" t="s">
        <v>271</v>
      </c>
      <c r="E2258" s="201" t="s">
        <v>269</v>
      </c>
      <c r="F2258" s="201"/>
      <c r="G2258" s="56" t="s">
        <v>224</v>
      </c>
      <c r="H2258" s="59">
        <v>5.4464851171627665E-2</v>
      </c>
      <c r="I2258" s="58">
        <v>15.79</v>
      </c>
      <c r="J2258" s="58">
        <v>0.86</v>
      </c>
    </row>
    <row r="2259" spans="1:10" ht="24" customHeight="1">
      <c r="A2259" s="78" t="s">
        <v>264</v>
      </c>
      <c r="B2259" s="57" t="s">
        <v>1745</v>
      </c>
      <c r="C2259" s="78" t="s">
        <v>23</v>
      </c>
      <c r="D2259" s="78" t="s">
        <v>1746</v>
      </c>
      <c r="E2259" s="201" t="s">
        <v>274</v>
      </c>
      <c r="F2259" s="201"/>
      <c r="G2259" s="56" t="s">
        <v>27</v>
      </c>
      <c r="H2259" s="59">
        <v>4.7E-2</v>
      </c>
      <c r="I2259" s="58">
        <v>24.33</v>
      </c>
      <c r="J2259" s="58">
        <v>1.1399999999999999</v>
      </c>
    </row>
    <row r="2260" spans="1:10" ht="26.1" customHeight="1">
      <c r="A2260" s="78" t="s">
        <v>264</v>
      </c>
      <c r="B2260" s="57" t="s">
        <v>281</v>
      </c>
      <c r="C2260" s="78" t="s">
        <v>23</v>
      </c>
      <c r="D2260" s="78" t="s">
        <v>282</v>
      </c>
      <c r="E2260" s="201" t="s">
        <v>274</v>
      </c>
      <c r="F2260" s="201"/>
      <c r="G2260" s="56" t="s">
        <v>203</v>
      </c>
      <c r="H2260" s="59">
        <v>0.02</v>
      </c>
      <c r="I2260" s="58">
        <v>15.22</v>
      </c>
      <c r="J2260" s="58">
        <v>0.3</v>
      </c>
    </row>
    <row r="2261" spans="1:10">
      <c r="A2261" s="79"/>
      <c r="B2261" s="79"/>
      <c r="C2261" s="79"/>
      <c r="D2261" s="79"/>
      <c r="E2261" s="79"/>
      <c r="F2261" s="61"/>
      <c r="G2261" s="79"/>
      <c r="H2261" s="204"/>
      <c r="I2261" s="204"/>
      <c r="J2261" s="61"/>
    </row>
    <row r="2262" spans="1:10" ht="30" customHeight="1" thickBot="1">
      <c r="A2262" s="66"/>
      <c r="B2262" s="66"/>
      <c r="C2262" s="66"/>
      <c r="D2262" s="66"/>
      <c r="E2262" s="66"/>
      <c r="F2262" s="66"/>
      <c r="G2262" s="66"/>
      <c r="H2262" s="60"/>
      <c r="I2262" s="66"/>
      <c r="J2262" s="85"/>
    </row>
    <row r="2263" spans="1:10" ht="0.95" customHeight="1" thickTop="1">
      <c r="A2263" s="51"/>
      <c r="B2263" s="51"/>
      <c r="C2263" s="51"/>
      <c r="D2263" s="51"/>
      <c r="E2263" s="51"/>
      <c r="F2263" s="51"/>
      <c r="G2263" s="51"/>
      <c r="H2263" s="51"/>
      <c r="I2263" s="51"/>
      <c r="J2263" s="51">
        <v>0</v>
      </c>
    </row>
    <row r="2264" spans="1:10" ht="18" customHeight="1">
      <c r="A2264" s="76" t="s">
        <v>1161</v>
      </c>
      <c r="B2264" s="80" t="s">
        <v>6</v>
      </c>
      <c r="C2264" s="76" t="s">
        <v>7</v>
      </c>
      <c r="D2264" s="76" t="s">
        <v>8</v>
      </c>
      <c r="E2264" s="203" t="s">
        <v>262</v>
      </c>
      <c r="F2264" s="203"/>
      <c r="G2264" s="81" t="s">
        <v>9</v>
      </c>
      <c r="H2264" s="80" t="s">
        <v>10</v>
      </c>
      <c r="I2264" s="80" t="s">
        <v>11</v>
      </c>
      <c r="J2264" s="80" t="s">
        <v>13</v>
      </c>
    </row>
    <row r="2265" spans="1:10" ht="26.1" customHeight="1">
      <c r="A2265" s="77" t="s">
        <v>263</v>
      </c>
      <c r="B2265" s="48" t="s">
        <v>1162</v>
      </c>
      <c r="C2265" s="77" t="s">
        <v>749</v>
      </c>
      <c r="D2265" s="77" t="s">
        <v>1163</v>
      </c>
      <c r="E2265" s="200" t="s">
        <v>1516</v>
      </c>
      <c r="F2265" s="200"/>
      <c r="G2265" s="47" t="s">
        <v>1087</v>
      </c>
      <c r="H2265" s="50">
        <v>1</v>
      </c>
      <c r="I2265" s="49">
        <v>12654</v>
      </c>
      <c r="J2265" s="49">
        <v>12654</v>
      </c>
    </row>
    <row r="2266" spans="1:10" ht="20.100000000000001" customHeight="1">
      <c r="A2266" s="209"/>
      <c r="B2266" s="209"/>
      <c r="C2266" s="209"/>
      <c r="D2266" s="209"/>
      <c r="E2266" s="209"/>
      <c r="F2266" s="209"/>
      <c r="G2266" s="209" t="s">
        <v>1525</v>
      </c>
      <c r="H2266" s="209"/>
      <c r="I2266" s="209"/>
      <c r="J2266" s="64">
        <v>0</v>
      </c>
    </row>
    <row r="2267" spans="1:10" ht="20.100000000000001" customHeight="1">
      <c r="A2267" s="209"/>
      <c r="B2267" s="209"/>
      <c r="C2267" s="209"/>
      <c r="D2267" s="209"/>
      <c r="E2267" s="209"/>
      <c r="F2267" s="209"/>
      <c r="G2267" s="209" t="s">
        <v>1526</v>
      </c>
      <c r="H2267" s="209"/>
      <c r="I2267" s="209"/>
      <c r="J2267" s="64">
        <v>0</v>
      </c>
    </row>
    <row r="2268" spans="1:10" ht="20.100000000000001" customHeight="1">
      <c r="A2268" s="209"/>
      <c r="B2268" s="209"/>
      <c r="C2268" s="209"/>
      <c r="D2268" s="209"/>
      <c r="E2268" s="209"/>
      <c r="F2268" s="209"/>
      <c r="G2268" s="209" t="s">
        <v>1527</v>
      </c>
      <c r="H2268" s="209"/>
      <c r="I2268" s="209"/>
      <c r="J2268" s="64">
        <v>0</v>
      </c>
    </row>
    <row r="2269" spans="1:10" ht="20.100000000000001" customHeight="1">
      <c r="A2269" s="209"/>
      <c r="B2269" s="209"/>
      <c r="C2269" s="209"/>
      <c r="D2269" s="209"/>
      <c r="E2269" s="209"/>
      <c r="F2269" s="209"/>
      <c r="G2269" s="209" t="s">
        <v>1528</v>
      </c>
      <c r="H2269" s="209"/>
      <c r="I2269" s="209"/>
      <c r="J2269" s="64">
        <v>1</v>
      </c>
    </row>
    <row r="2270" spans="1:10" ht="20.100000000000001" customHeight="1">
      <c r="A2270" s="209"/>
      <c r="B2270" s="209"/>
      <c r="C2270" s="209"/>
      <c r="D2270" s="209"/>
      <c r="E2270" s="209"/>
      <c r="F2270" s="209"/>
      <c r="G2270" s="209" t="s">
        <v>1529</v>
      </c>
      <c r="H2270" s="209"/>
      <c r="I2270" s="209"/>
      <c r="J2270" s="64">
        <v>0</v>
      </c>
    </row>
    <row r="2271" spans="1:10" ht="20.100000000000001" customHeight="1">
      <c r="A2271" s="76" t="s">
        <v>1699</v>
      </c>
      <c r="B2271" s="80" t="s">
        <v>7</v>
      </c>
      <c r="C2271" s="76" t="s">
        <v>6</v>
      </c>
      <c r="D2271" s="76" t="s">
        <v>1700</v>
      </c>
      <c r="E2271" s="80" t="s">
        <v>671</v>
      </c>
      <c r="F2271" s="80" t="s">
        <v>664</v>
      </c>
      <c r="G2271" s="208" t="s">
        <v>1695</v>
      </c>
      <c r="H2271" s="208"/>
      <c r="I2271" s="208"/>
      <c r="J2271" s="80"/>
    </row>
    <row r="2272" spans="1:10" ht="26.1" customHeight="1">
      <c r="A2272" s="82" t="s">
        <v>674</v>
      </c>
      <c r="B2272" s="53" t="s">
        <v>749</v>
      </c>
      <c r="C2272" s="82">
        <v>407819</v>
      </c>
      <c r="D2272" s="82" t="s">
        <v>1767</v>
      </c>
      <c r="E2272" s="55">
        <v>486</v>
      </c>
      <c r="F2272" s="52" t="s">
        <v>1725</v>
      </c>
      <c r="G2272" s="210">
        <v>11.94</v>
      </c>
      <c r="H2272" s="210"/>
      <c r="I2272" s="206"/>
      <c r="J2272" s="84">
        <v>5802.84</v>
      </c>
    </row>
    <row r="2273" spans="1:10" ht="24" customHeight="1">
      <c r="A2273" s="82" t="s">
        <v>674</v>
      </c>
      <c r="B2273" s="53" t="s">
        <v>749</v>
      </c>
      <c r="C2273" s="82">
        <v>1100657</v>
      </c>
      <c r="D2273" s="82" t="s">
        <v>1765</v>
      </c>
      <c r="E2273" s="55">
        <v>6.1749999999999998</v>
      </c>
      <c r="F2273" s="52" t="s">
        <v>114</v>
      </c>
      <c r="G2273" s="210">
        <v>3.27</v>
      </c>
      <c r="H2273" s="210"/>
      <c r="I2273" s="206"/>
      <c r="J2273" s="84">
        <v>20.190000000000001</v>
      </c>
    </row>
    <row r="2274" spans="1:10" ht="26.1" customHeight="1">
      <c r="A2274" s="82" t="s">
        <v>674</v>
      </c>
      <c r="B2274" s="53" t="s">
        <v>749</v>
      </c>
      <c r="C2274" s="82">
        <v>1106057</v>
      </c>
      <c r="D2274" s="82" t="s">
        <v>1768</v>
      </c>
      <c r="E2274" s="55">
        <v>1.9650000000000001</v>
      </c>
      <c r="F2274" s="52" t="s">
        <v>114</v>
      </c>
      <c r="G2274" s="210">
        <v>444.49</v>
      </c>
      <c r="H2274" s="210"/>
      <c r="I2274" s="206"/>
      <c r="J2274" s="84">
        <v>873.42</v>
      </c>
    </row>
    <row r="2275" spans="1:10" ht="26.1" customHeight="1">
      <c r="A2275" s="82" t="s">
        <v>674</v>
      </c>
      <c r="B2275" s="53" t="s">
        <v>749</v>
      </c>
      <c r="C2275" s="82">
        <v>1107892</v>
      </c>
      <c r="D2275" s="82" t="s">
        <v>1701</v>
      </c>
      <c r="E2275" s="55">
        <v>6.1749999999999998</v>
      </c>
      <c r="F2275" s="52" t="s">
        <v>114</v>
      </c>
      <c r="G2275" s="210">
        <v>460.8</v>
      </c>
      <c r="H2275" s="210"/>
      <c r="I2275" s="206"/>
      <c r="J2275" s="84">
        <v>2845.44</v>
      </c>
    </row>
    <row r="2276" spans="1:10" ht="26.1" customHeight="1">
      <c r="A2276" s="82" t="s">
        <v>674</v>
      </c>
      <c r="B2276" s="53" t="s">
        <v>749</v>
      </c>
      <c r="C2276" s="82">
        <v>1109669</v>
      </c>
      <c r="D2276" s="82" t="s">
        <v>1766</v>
      </c>
      <c r="E2276" s="55">
        <v>0.39500000000000002</v>
      </c>
      <c r="F2276" s="52" t="s">
        <v>114</v>
      </c>
      <c r="G2276" s="210">
        <v>514.11</v>
      </c>
      <c r="H2276" s="210"/>
      <c r="I2276" s="206"/>
      <c r="J2276" s="84">
        <v>203.07</v>
      </c>
    </row>
    <row r="2277" spans="1:10" ht="39" customHeight="1">
      <c r="A2277" s="82" t="s">
        <v>674</v>
      </c>
      <c r="B2277" s="53" t="s">
        <v>749</v>
      </c>
      <c r="C2277" s="82">
        <v>3103302</v>
      </c>
      <c r="D2277" s="82" t="s">
        <v>1703</v>
      </c>
      <c r="E2277" s="55">
        <v>46</v>
      </c>
      <c r="F2277" s="52" t="s">
        <v>20</v>
      </c>
      <c r="G2277" s="210">
        <v>63.24</v>
      </c>
      <c r="H2277" s="210"/>
      <c r="I2277" s="206"/>
      <c r="J2277" s="84">
        <v>2909.04</v>
      </c>
    </row>
    <row r="2278" spans="1:10" ht="20.100000000000001" customHeight="1">
      <c r="A2278" s="209"/>
      <c r="B2278" s="209"/>
      <c r="C2278" s="209"/>
      <c r="D2278" s="209"/>
      <c r="E2278" s="209"/>
      <c r="F2278" s="209"/>
      <c r="G2278" s="209" t="s">
        <v>1704</v>
      </c>
      <c r="H2278" s="209"/>
      <c r="I2278" s="209"/>
      <c r="J2278" s="64">
        <v>12654</v>
      </c>
    </row>
    <row r="2279" spans="1:10">
      <c r="A2279" s="79"/>
      <c r="B2279" s="79"/>
      <c r="C2279" s="79"/>
      <c r="D2279" s="79"/>
      <c r="E2279" s="79"/>
      <c r="F2279" s="61"/>
      <c r="G2279" s="79"/>
      <c r="H2279" s="204"/>
      <c r="I2279" s="204"/>
      <c r="J2279" s="61"/>
    </row>
    <row r="2280" spans="1:10" ht="30" customHeight="1" thickBot="1">
      <c r="A2280" s="66"/>
      <c r="B2280" s="66"/>
      <c r="C2280" s="66"/>
      <c r="D2280" s="66"/>
      <c r="E2280" s="66"/>
      <c r="F2280" s="66"/>
      <c r="G2280" s="66"/>
      <c r="H2280" s="60"/>
      <c r="I2280" s="66"/>
      <c r="J2280" s="85"/>
    </row>
    <row r="2281" spans="1:10" ht="0.95" customHeight="1" thickTop="1">
      <c r="A2281" s="51"/>
      <c r="B2281" s="51"/>
      <c r="C2281" s="51"/>
      <c r="D2281" s="51"/>
      <c r="E2281" s="51"/>
      <c r="F2281" s="51"/>
      <c r="G2281" s="51"/>
      <c r="H2281" s="51"/>
      <c r="I2281" s="51"/>
      <c r="J2281" s="51">
        <v>0</v>
      </c>
    </row>
    <row r="2282" spans="1:10" ht="18" customHeight="1">
      <c r="A2282" s="76" t="s">
        <v>1164</v>
      </c>
      <c r="B2282" s="80" t="s">
        <v>6</v>
      </c>
      <c r="C2282" s="76" t="s">
        <v>7</v>
      </c>
      <c r="D2282" s="76" t="s">
        <v>8</v>
      </c>
      <c r="E2282" s="203" t="s">
        <v>262</v>
      </c>
      <c r="F2282" s="203"/>
      <c r="G2282" s="81" t="s">
        <v>9</v>
      </c>
      <c r="H2282" s="80" t="s">
        <v>10</v>
      </c>
      <c r="I2282" s="80" t="s">
        <v>11</v>
      </c>
      <c r="J2282" s="80" t="s">
        <v>13</v>
      </c>
    </row>
    <row r="2283" spans="1:10" ht="26.1" customHeight="1">
      <c r="A2283" s="77" t="s">
        <v>263</v>
      </c>
      <c r="B2283" s="48" t="s">
        <v>1165</v>
      </c>
      <c r="C2283" s="77" t="s">
        <v>749</v>
      </c>
      <c r="D2283" s="77" t="s">
        <v>1166</v>
      </c>
      <c r="E2283" s="200" t="s">
        <v>1516</v>
      </c>
      <c r="F2283" s="200"/>
      <c r="G2283" s="47" t="s">
        <v>1087</v>
      </c>
      <c r="H2283" s="50">
        <v>1</v>
      </c>
      <c r="I2283" s="49">
        <v>10821.09</v>
      </c>
      <c r="J2283" s="49">
        <v>10821.09</v>
      </c>
    </row>
    <row r="2284" spans="1:10" ht="20.100000000000001" customHeight="1">
      <c r="A2284" s="209"/>
      <c r="B2284" s="209"/>
      <c r="C2284" s="209"/>
      <c r="D2284" s="209"/>
      <c r="E2284" s="209"/>
      <c r="F2284" s="209"/>
      <c r="G2284" s="209" t="s">
        <v>1525</v>
      </c>
      <c r="H2284" s="209"/>
      <c r="I2284" s="209"/>
      <c r="J2284" s="64">
        <v>0</v>
      </c>
    </row>
    <row r="2285" spans="1:10" ht="20.100000000000001" customHeight="1">
      <c r="A2285" s="209"/>
      <c r="B2285" s="209"/>
      <c r="C2285" s="209"/>
      <c r="D2285" s="209"/>
      <c r="E2285" s="209"/>
      <c r="F2285" s="209"/>
      <c r="G2285" s="209" t="s">
        <v>1526</v>
      </c>
      <c r="H2285" s="209"/>
      <c r="I2285" s="209"/>
      <c r="J2285" s="64">
        <v>0</v>
      </c>
    </row>
    <row r="2286" spans="1:10" ht="20.100000000000001" customHeight="1">
      <c r="A2286" s="209"/>
      <c r="B2286" s="209"/>
      <c r="C2286" s="209"/>
      <c r="D2286" s="209"/>
      <c r="E2286" s="209"/>
      <c r="F2286" s="209"/>
      <c r="G2286" s="209" t="s">
        <v>1527</v>
      </c>
      <c r="H2286" s="209"/>
      <c r="I2286" s="209"/>
      <c r="J2286" s="64">
        <v>0</v>
      </c>
    </row>
    <row r="2287" spans="1:10" ht="20.100000000000001" customHeight="1">
      <c r="A2287" s="209"/>
      <c r="B2287" s="209"/>
      <c r="C2287" s="209"/>
      <c r="D2287" s="209"/>
      <c r="E2287" s="209"/>
      <c r="F2287" s="209"/>
      <c r="G2287" s="209" t="s">
        <v>1528</v>
      </c>
      <c r="H2287" s="209"/>
      <c r="I2287" s="209"/>
      <c r="J2287" s="64">
        <v>1</v>
      </c>
    </row>
    <row r="2288" spans="1:10" ht="20.100000000000001" customHeight="1">
      <c r="A2288" s="209"/>
      <c r="B2288" s="209"/>
      <c r="C2288" s="209"/>
      <c r="D2288" s="209"/>
      <c r="E2288" s="209"/>
      <c r="F2288" s="209"/>
      <c r="G2288" s="209" t="s">
        <v>1529</v>
      </c>
      <c r="H2288" s="209"/>
      <c r="I2288" s="209"/>
      <c r="J2288" s="64">
        <v>0</v>
      </c>
    </row>
    <row r="2289" spans="1:10" ht="20.100000000000001" customHeight="1">
      <c r="A2289" s="76" t="s">
        <v>1699</v>
      </c>
      <c r="B2289" s="80" t="s">
        <v>7</v>
      </c>
      <c r="C2289" s="76" t="s">
        <v>6</v>
      </c>
      <c r="D2289" s="76" t="s">
        <v>1700</v>
      </c>
      <c r="E2289" s="80" t="s">
        <v>671</v>
      </c>
      <c r="F2289" s="80" t="s">
        <v>664</v>
      </c>
      <c r="G2289" s="208" t="s">
        <v>1695</v>
      </c>
      <c r="H2289" s="208"/>
      <c r="I2289" s="208"/>
      <c r="J2289" s="80"/>
    </row>
    <row r="2290" spans="1:10" ht="26.1" customHeight="1">
      <c r="A2290" s="82" t="s">
        <v>674</v>
      </c>
      <c r="B2290" s="53" t="s">
        <v>749</v>
      </c>
      <c r="C2290" s="82">
        <v>407819</v>
      </c>
      <c r="D2290" s="82" t="s">
        <v>1767</v>
      </c>
      <c r="E2290" s="55">
        <v>381.5</v>
      </c>
      <c r="F2290" s="52" t="s">
        <v>1725</v>
      </c>
      <c r="G2290" s="210">
        <v>11.94</v>
      </c>
      <c r="H2290" s="210"/>
      <c r="I2290" s="206"/>
      <c r="J2290" s="84">
        <v>4555.1099999999997</v>
      </c>
    </row>
    <row r="2291" spans="1:10" ht="24" customHeight="1">
      <c r="A2291" s="82" t="s">
        <v>674</v>
      </c>
      <c r="B2291" s="53" t="s">
        <v>749</v>
      </c>
      <c r="C2291" s="82">
        <v>1100657</v>
      </c>
      <c r="D2291" s="82" t="s">
        <v>1765</v>
      </c>
      <c r="E2291" s="55">
        <v>5.4249999999999998</v>
      </c>
      <c r="F2291" s="52" t="s">
        <v>114</v>
      </c>
      <c r="G2291" s="210">
        <v>3.27</v>
      </c>
      <c r="H2291" s="210"/>
      <c r="I2291" s="206"/>
      <c r="J2291" s="84">
        <v>17.73</v>
      </c>
    </row>
    <row r="2292" spans="1:10" ht="26.1" customHeight="1">
      <c r="A2292" s="82" t="s">
        <v>674</v>
      </c>
      <c r="B2292" s="53" t="s">
        <v>749</v>
      </c>
      <c r="C2292" s="82">
        <v>1106057</v>
      </c>
      <c r="D2292" s="82" t="s">
        <v>1768</v>
      </c>
      <c r="E2292" s="55">
        <v>2.1749999999999998</v>
      </c>
      <c r="F2292" s="52" t="s">
        <v>114</v>
      </c>
      <c r="G2292" s="210">
        <v>444.49</v>
      </c>
      <c r="H2292" s="210"/>
      <c r="I2292" s="206"/>
      <c r="J2292" s="84">
        <v>966.76</v>
      </c>
    </row>
    <row r="2293" spans="1:10" ht="26.1" customHeight="1">
      <c r="A2293" s="82" t="s">
        <v>674</v>
      </c>
      <c r="B2293" s="53" t="s">
        <v>749</v>
      </c>
      <c r="C2293" s="82">
        <v>1107892</v>
      </c>
      <c r="D2293" s="82" t="s">
        <v>1701</v>
      </c>
      <c r="E2293" s="55">
        <v>5.4249999999999998</v>
      </c>
      <c r="F2293" s="52" t="s">
        <v>114</v>
      </c>
      <c r="G2293" s="210">
        <v>460.8</v>
      </c>
      <c r="H2293" s="210"/>
      <c r="I2293" s="206"/>
      <c r="J2293" s="84">
        <v>2499.84</v>
      </c>
    </row>
    <row r="2294" spans="1:10" ht="26.1" customHeight="1">
      <c r="A2294" s="82" t="s">
        <v>674</v>
      </c>
      <c r="B2294" s="53" t="s">
        <v>749</v>
      </c>
      <c r="C2294" s="82">
        <v>1109669</v>
      </c>
      <c r="D2294" s="82" t="s">
        <v>1766</v>
      </c>
      <c r="E2294" s="55">
        <v>0.27500000000000002</v>
      </c>
      <c r="F2294" s="52" t="s">
        <v>114</v>
      </c>
      <c r="G2294" s="210">
        <v>514.11</v>
      </c>
      <c r="H2294" s="210"/>
      <c r="I2294" s="206"/>
      <c r="J2294" s="84">
        <v>141.38</v>
      </c>
    </row>
    <row r="2295" spans="1:10" ht="39" customHeight="1">
      <c r="A2295" s="82" t="s">
        <v>674</v>
      </c>
      <c r="B2295" s="53" t="s">
        <v>749</v>
      </c>
      <c r="C2295" s="82">
        <v>3103302</v>
      </c>
      <c r="D2295" s="82" t="s">
        <v>1703</v>
      </c>
      <c r="E2295" s="55">
        <v>41.75</v>
      </c>
      <c r="F2295" s="52" t="s">
        <v>20</v>
      </c>
      <c r="G2295" s="210">
        <v>63.24</v>
      </c>
      <c r="H2295" s="210"/>
      <c r="I2295" s="206"/>
      <c r="J2295" s="84">
        <v>2640.27</v>
      </c>
    </row>
    <row r="2296" spans="1:10" ht="20.100000000000001" customHeight="1">
      <c r="A2296" s="209"/>
      <c r="B2296" s="209"/>
      <c r="C2296" s="209"/>
      <c r="D2296" s="209"/>
      <c r="E2296" s="209"/>
      <c r="F2296" s="209"/>
      <c r="G2296" s="209" t="s">
        <v>1704</v>
      </c>
      <c r="H2296" s="209"/>
      <c r="I2296" s="209"/>
      <c r="J2296" s="64">
        <v>10821.09</v>
      </c>
    </row>
    <row r="2297" spans="1:10">
      <c r="A2297" s="79"/>
      <c r="B2297" s="79"/>
      <c r="C2297" s="79"/>
      <c r="D2297" s="79"/>
      <c r="E2297" s="79"/>
      <c r="F2297" s="61"/>
      <c r="G2297" s="79"/>
      <c r="H2297" s="204"/>
      <c r="I2297" s="204"/>
      <c r="J2297" s="61"/>
    </row>
    <row r="2298" spans="1:10" ht="30" customHeight="1" thickBot="1">
      <c r="A2298" s="66"/>
      <c r="B2298" s="66"/>
      <c r="C2298" s="66"/>
      <c r="D2298" s="66"/>
      <c r="E2298" s="66"/>
      <c r="F2298" s="66"/>
      <c r="G2298" s="66"/>
      <c r="H2298" s="60"/>
      <c r="I2298" s="66"/>
      <c r="J2298" s="85"/>
    </row>
    <row r="2299" spans="1:10" ht="0.95" customHeight="1" thickTop="1">
      <c r="A2299" s="51"/>
      <c r="B2299" s="51"/>
      <c r="C2299" s="51"/>
      <c r="D2299" s="51"/>
      <c r="E2299" s="51"/>
      <c r="F2299" s="51"/>
      <c r="G2299" s="51"/>
      <c r="H2299" s="51"/>
      <c r="I2299" s="51"/>
      <c r="J2299" s="51">
        <v>0</v>
      </c>
    </row>
    <row r="2300" spans="1:10" ht="18" customHeight="1">
      <c r="A2300" s="76" t="s">
        <v>1167</v>
      </c>
      <c r="B2300" s="80" t="s">
        <v>6</v>
      </c>
      <c r="C2300" s="76" t="s">
        <v>7</v>
      </c>
      <c r="D2300" s="76" t="s">
        <v>8</v>
      </c>
      <c r="E2300" s="203" t="s">
        <v>262</v>
      </c>
      <c r="F2300" s="203"/>
      <c r="G2300" s="81" t="s">
        <v>9</v>
      </c>
      <c r="H2300" s="80" t="s">
        <v>10</v>
      </c>
      <c r="I2300" s="80" t="s">
        <v>11</v>
      </c>
      <c r="J2300" s="80" t="s">
        <v>13</v>
      </c>
    </row>
    <row r="2301" spans="1:10" ht="26.1" customHeight="1">
      <c r="A2301" s="77" t="s">
        <v>263</v>
      </c>
      <c r="B2301" s="48" t="s">
        <v>1168</v>
      </c>
      <c r="C2301" s="77" t="s">
        <v>749</v>
      </c>
      <c r="D2301" s="77" t="s">
        <v>1169</v>
      </c>
      <c r="E2301" s="200" t="s">
        <v>1516</v>
      </c>
      <c r="F2301" s="200"/>
      <c r="G2301" s="47" t="s">
        <v>1087</v>
      </c>
      <c r="H2301" s="50">
        <v>1</v>
      </c>
      <c r="I2301" s="49">
        <v>15906.140000000001</v>
      </c>
      <c r="J2301" s="49">
        <v>15906.14</v>
      </c>
    </row>
    <row r="2302" spans="1:10" ht="20.100000000000001" customHeight="1">
      <c r="A2302" s="209"/>
      <c r="B2302" s="209"/>
      <c r="C2302" s="209"/>
      <c r="D2302" s="209"/>
      <c r="E2302" s="209"/>
      <c r="F2302" s="209"/>
      <c r="G2302" s="209" t="s">
        <v>1525</v>
      </c>
      <c r="H2302" s="209"/>
      <c r="I2302" s="209"/>
      <c r="J2302" s="64">
        <v>0</v>
      </c>
    </row>
    <row r="2303" spans="1:10" ht="20.100000000000001" customHeight="1">
      <c r="A2303" s="209"/>
      <c r="B2303" s="209"/>
      <c r="C2303" s="209"/>
      <c r="D2303" s="209"/>
      <c r="E2303" s="209"/>
      <c r="F2303" s="209"/>
      <c r="G2303" s="209" t="s">
        <v>1526</v>
      </c>
      <c r="H2303" s="209"/>
      <c r="I2303" s="209"/>
      <c r="J2303" s="64">
        <v>0</v>
      </c>
    </row>
    <row r="2304" spans="1:10" ht="20.100000000000001" customHeight="1">
      <c r="A2304" s="209"/>
      <c r="B2304" s="209"/>
      <c r="C2304" s="209"/>
      <c r="D2304" s="209"/>
      <c r="E2304" s="209"/>
      <c r="F2304" s="209"/>
      <c r="G2304" s="209" t="s">
        <v>1527</v>
      </c>
      <c r="H2304" s="209"/>
      <c r="I2304" s="209"/>
      <c r="J2304" s="64">
        <v>0</v>
      </c>
    </row>
    <row r="2305" spans="1:10" ht="20.100000000000001" customHeight="1">
      <c r="A2305" s="209"/>
      <c r="B2305" s="209"/>
      <c r="C2305" s="209"/>
      <c r="D2305" s="209"/>
      <c r="E2305" s="209"/>
      <c r="F2305" s="209"/>
      <c r="G2305" s="209" t="s">
        <v>1528</v>
      </c>
      <c r="H2305" s="209"/>
      <c r="I2305" s="209"/>
      <c r="J2305" s="64">
        <v>1</v>
      </c>
    </row>
    <row r="2306" spans="1:10" ht="20.100000000000001" customHeight="1">
      <c r="A2306" s="209"/>
      <c r="B2306" s="209"/>
      <c r="C2306" s="209"/>
      <c r="D2306" s="209"/>
      <c r="E2306" s="209"/>
      <c r="F2306" s="209"/>
      <c r="G2306" s="209" t="s">
        <v>1529</v>
      </c>
      <c r="H2306" s="209"/>
      <c r="I2306" s="209"/>
      <c r="J2306" s="64">
        <v>0</v>
      </c>
    </row>
    <row r="2307" spans="1:10" ht="20.100000000000001" customHeight="1">
      <c r="A2307" s="76" t="s">
        <v>1699</v>
      </c>
      <c r="B2307" s="80" t="s">
        <v>7</v>
      </c>
      <c r="C2307" s="76" t="s">
        <v>6</v>
      </c>
      <c r="D2307" s="76" t="s">
        <v>1700</v>
      </c>
      <c r="E2307" s="80" t="s">
        <v>671</v>
      </c>
      <c r="F2307" s="80" t="s">
        <v>664</v>
      </c>
      <c r="G2307" s="208" t="s">
        <v>1695</v>
      </c>
      <c r="H2307" s="208"/>
      <c r="I2307" s="208"/>
      <c r="J2307" s="80"/>
    </row>
    <row r="2308" spans="1:10" ht="26.1" customHeight="1">
      <c r="A2308" s="82" t="s">
        <v>674</v>
      </c>
      <c r="B2308" s="53" t="s">
        <v>749</v>
      </c>
      <c r="C2308" s="82">
        <v>407819</v>
      </c>
      <c r="D2308" s="82" t="s">
        <v>1767</v>
      </c>
      <c r="E2308" s="55">
        <v>614.5</v>
      </c>
      <c r="F2308" s="52" t="s">
        <v>1725</v>
      </c>
      <c r="G2308" s="210">
        <v>11.94</v>
      </c>
      <c r="H2308" s="210"/>
      <c r="I2308" s="206"/>
      <c r="J2308" s="84">
        <v>7337.13</v>
      </c>
    </row>
    <row r="2309" spans="1:10" ht="24" customHeight="1">
      <c r="A2309" s="82" t="s">
        <v>674</v>
      </c>
      <c r="B2309" s="53" t="s">
        <v>749</v>
      </c>
      <c r="C2309" s="82">
        <v>1100657</v>
      </c>
      <c r="D2309" s="82" t="s">
        <v>1765</v>
      </c>
      <c r="E2309" s="55">
        <v>8.1999999999999993</v>
      </c>
      <c r="F2309" s="52" t="s">
        <v>114</v>
      </c>
      <c r="G2309" s="210">
        <v>3.27</v>
      </c>
      <c r="H2309" s="210"/>
      <c r="I2309" s="206"/>
      <c r="J2309" s="84">
        <v>26.81</v>
      </c>
    </row>
    <row r="2310" spans="1:10" ht="26.1" customHeight="1">
      <c r="A2310" s="82" t="s">
        <v>674</v>
      </c>
      <c r="B2310" s="53" t="s">
        <v>749</v>
      </c>
      <c r="C2310" s="82">
        <v>1106057</v>
      </c>
      <c r="D2310" s="82" t="s">
        <v>1768</v>
      </c>
      <c r="E2310" s="55">
        <v>2.7</v>
      </c>
      <c r="F2310" s="52" t="s">
        <v>114</v>
      </c>
      <c r="G2310" s="210">
        <v>444.49</v>
      </c>
      <c r="H2310" s="210"/>
      <c r="I2310" s="206"/>
      <c r="J2310" s="84">
        <v>1200.1199999999999</v>
      </c>
    </row>
    <row r="2311" spans="1:10" ht="26.1" customHeight="1">
      <c r="A2311" s="82" t="s">
        <v>674</v>
      </c>
      <c r="B2311" s="53" t="s">
        <v>749</v>
      </c>
      <c r="C2311" s="82">
        <v>1107892</v>
      </c>
      <c r="D2311" s="82" t="s">
        <v>1701</v>
      </c>
      <c r="E2311" s="55">
        <v>8.1999999999999993</v>
      </c>
      <c r="F2311" s="52" t="s">
        <v>114</v>
      </c>
      <c r="G2311" s="210">
        <v>460.8</v>
      </c>
      <c r="H2311" s="210"/>
      <c r="I2311" s="206"/>
      <c r="J2311" s="84">
        <v>3778.56</v>
      </c>
    </row>
    <row r="2312" spans="1:10" ht="26.1" customHeight="1">
      <c r="A2312" s="82" t="s">
        <v>674</v>
      </c>
      <c r="B2312" s="53" t="s">
        <v>749</v>
      </c>
      <c r="C2312" s="82">
        <v>1109669</v>
      </c>
      <c r="D2312" s="82" t="s">
        <v>1766</v>
      </c>
      <c r="E2312" s="55">
        <v>0.53500000000000003</v>
      </c>
      <c r="F2312" s="52" t="s">
        <v>114</v>
      </c>
      <c r="G2312" s="210">
        <v>514.11</v>
      </c>
      <c r="H2312" s="210"/>
      <c r="I2312" s="206"/>
      <c r="J2312" s="84">
        <v>275.04000000000002</v>
      </c>
    </row>
    <row r="2313" spans="1:10" ht="39" customHeight="1">
      <c r="A2313" s="82" t="s">
        <v>674</v>
      </c>
      <c r="B2313" s="53" t="s">
        <v>749</v>
      </c>
      <c r="C2313" s="82">
        <v>3103302</v>
      </c>
      <c r="D2313" s="82" t="s">
        <v>1703</v>
      </c>
      <c r="E2313" s="55">
        <v>52</v>
      </c>
      <c r="F2313" s="52" t="s">
        <v>20</v>
      </c>
      <c r="G2313" s="210">
        <v>63.24</v>
      </c>
      <c r="H2313" s="210"/>
      <c r="I2313" s="206"/>
      <c r="J2313" s="84">
        <v>3288.48</v>
      </c>
    </row>
    <row r="2314" spans="1:10" ht="20.100000000000001" customHeight="1">
      <c r="A2314" s="209"/>
      <c r="B2314" s="209"/>
      <c r="C2314" s="209"/>
      <c r="D2314" s="209"/>
      <c r="E2314" s="209"/>
      <c r="F2314" s="209"/>
      <c r="G2314" s="209" t="s">
        <v>1704</v>
      </c>
      <c r="H2314" s="209"/>
      <c r="I2314" s="209"/>
      <c r="J2314" s="64">
        <v>15906.140000000001</v>
      </c>
    </row>
    <row r="2315" spans="1:10">
      <c r="A2315" s="79"/>
      <c r="B2315" s="79"/>
      <c r="C2315" s="79"/>
      <c r="D2315" s="79"/>
      <c r="E2315" s="79"/>
      <c r="F2315" s="61"/>
      <c r="G2315" s="79"/>
      <c r="H2315" s="204"/>
      <c r="I2315" s="204"/>
      <c r="J2315" s="61"/>
    </row>
    <row r="2316" spans="1:10" ht="30" customHeight="1" thickBot="1">
      <c r="A2316" s="66"/>
      <c r="B2316" s="66"/>
      <c r="C2316" s="66"/>
      <c r="D2316" s="66"/>
      <c r="E2316" s="66"/>
      <c r="F2316" s="66"/>
      <c r="G2316" s="66"/>
      <c r="H2316" s="60"/>
      <c r="I2316" s="66"/>
      <c r="J2316" s="85"/>
    </row>
    <row r="2317" spans="1:10" ht="0.95" customHeight="1" thickTop="1">
      <c r="A2317" s="51"/>
      <c r="B2317" s="51"/>
      <c r="C2317" s="51"/>
      <c r="D2317" s="51"/>
      <c r="E2317" s="51"/>
      <c r="F2317" s="51"/>
      <c r="G2317" s="51"/>
      <c r="H2317" s="51"/>
      <c r="I2317" s="51"/>
      <c r="J2317" s="51">
        <v>0</v>
      </c>
    </row>
    <row r="2318" spans="1:10" ht="18" customHeight="1">
      <c r="A2318" s="76" t="s">
        <v>1170</v>
      </c>
      <c r="B2318" s="80" t="s">
        <v>6</v>
      </c>
      <c r="C2318" s="76" t="s">
        <v>7</v>
      </c>
      <c r="D2318" s="76" t="s">
        <v>8</v>
      </c>
      <c r="E2318" s="203" t="s">
        <v>262</v>
      </c>
      <c r="F2318" s="203"/>
      <c r="G2318" s="81" t="s">
        <v>9</v>
      </c>
      <c r="H2318" s="80" t="s">
        <v>10</v>
      </c>
      <c r="I2318" s="80" t="s">
        <v>11</v>
      </c>
      <c r="J2318" s="80" t="s">
        <v>13</v>
      </c>
    </row>
    <row r="2319" spans="1:10" ht="24" customHeight="1">
      <c r="A2319" s="77" t="s">
        <v>263</v>
      </c>
      <c r="B2319" s="48" t="s">
        <v>1171</v>
      </c>
      <c r="C2319" s="77" t="s">
        <v>23</v>
      </c>
      <c r="D2319" s="77" t="s">
        <v>1172</v>
      </c>
      <c r="E2319" s="200" t="s">
        <v>1672</v>
      </c>
      <c r="F2319" s="200"/>
      <c r="G2319" s="47" t="s">
        <v>114</v>
      </c>
      <c r="H2319" s="50">
        <v>1</v>
      </c>
      <c r="I2319" s="49">
        <v>191.85999999999999</v>
      </c>
      <c r="J2319" s="49">
        <v>191.86</v>
      </c>
    </row>
    <row r="2320" spans="1:10" ht="24" customHeight="1">
      <c r="A2320" s="78" t="s">
        <v>264</v>
      </c>
      <c r="B2320" s="57" t="s">
        <v>270</v>
      </c>
      <c r="C2320" s="78" t="s">
        <v>23</v>
      </c>
      <c r="D2320" s="78" t="s">
        <v>271</v>
      </c>
      <c r="E2320" s="201" t="s">
        <v>269</v>
      </c>
      <c r="F2320" s="201"/>
      <c r="G2320" s="56" t="s">
        <v>224</v>
      </c>
      <c r="H2320" s="59">
        <v>1.5066497783407233</v>
      </c>
      <c r="I2320" s="58">
        <v>15.79</v>
      </c>
      <c r="J2320" s="58">
        <v>23.79</v>
      </c>
    </row>
    <row r="2321" spans="1:10" ht="24" customHeight="1">
      <c r="A2321" s="78" t="s">
        <v>264</v>
      </c>
      <c r="B2321" s="57" t="s">
        <v>483</v>
      </c>
      <c r="C2321" s="78" t="s">
        <v>23</v>
      </c>
      <c r="D2321" s="78" t="s">
        <v>484</v>
      </c>
      <c r="E2321" s="201" t="s">
        <v>274</v>
      </c>
      <c r="F2321" s="201"/>
      <c r="G2321" s="56" t="s">
        <v>114</v>
      </c>
      <c r="H2321" s="59">
        <v>1.05</v>
      </c>
      <c r="I2321" s="58">
        <v>160.07</v>
      </c>
      <c r="J2321" s="58">
        <v>168.07</v>
      </c>
    </row>
    <row r="2322" spans="1:10">
      <c r="A2322" s="79"/>
      <c r="B2322" s="79"/>
      <c r="C2322" s="79"/>
      <c r="D2322" s="79"/>
      <c r="E2322" s="79"/>
      <c r="F2322" s="61"/>
      <c r="G2322" s="79"/>
      <c r="H2322" s="204"/>
      <c r="I2322" s="204"/>
      <c r="J2322" s="61"/>
    </row>
    <row r="2323" spans="1:10" ht="30" customHeight="1" thickBot="1">
      <c r="A2323" s="66"/>
      <c r="B2323" s="66"/>
      <c r="C2323" s="66"/>
      <c r="D2323" s="66"/>
      <c r="E2323" s="66"/>
      <c r="F2323" s="66"/>
      <c r="G2323" s="66"/>
      <c r="H2323" s="60"/>
      <c r="I2323" s="66"/>
      <c r="J2323" s="85"/>
    </row>
    <row r="2324" spans="1:10" ht="0.95" customHeight="1" thickTop="1">
      <c r="A2324" s="51"/>
      <c r="B2324" s="51"/>
      <c r="C2324" s="51"/>
      <c r="D2324" s="51"/>
      <c r="E2324" s="51"/>
      <c r="F2324" s="51"/>
      <c r="G2324" s="51"/>
      <c r="H2324" s="51"/>
      <c r="I2324" s="51"/>
      <c r="J2324" s="51">
        <v>0</v>
      </c>
    </row>
    <row r="2325" spans="1:10" ht="18" customHeight="1">
      <c r="A2325" s="76" t="s">
        <v>1173</v>
      </c>
      <c r="B2325" s="80" t="s">
        <v>6</v>
      </c>
      <c r="C2325" s="76" t="s">
        <v>7</v>
      </c>
      <c r="D2325" s="76" t="s">
        <v>8</v>
      </c>
      <c r="E2325" s="203" t="s">
        <v>262</v>
      </c>
      <c r="F2325" s="203"/>
      <c r="G2325" s="81" t="s">
        <v>9</v>
      </c>
      <c r="H2325" s="80" t="s">
        <v>10</v>
      </c>
      <c r="I2325" s="80" t="s">
        <v>11</v>
      </c>
      <c r="J2325" s="80" t="s">
        <v>13</v>
      </c>
    </row>
    <row r="2326" spans="1:10" ht="24" customHeight="1">
      <c r="A2326" s="77" t="s">
        <v>263</v>
      </c>
      <c r="B2326" s="48" t="s">
        <v>832</v>
      </c>
      <c r="C2326" s="77" t="s">
        <v>23</v>
      </c>
      <c r="D2326" s="77" t="s">
        <v>833</v>
      </c>
      <c r="E2326" s="200" t="s">
        <v>1551</v>
      </c>
      <c r="F2326" s="200"/>
      <c r="G2326" s="47" t="s">
        <v>20</v>
      </c>
      <c r="H2326" s="50">
        <v>1</v>
      </c>
      <c r="I2326" s="49">
        <v>77.48</v>
      </c>
      <c r="J2326" s="49">
        <v>77.48</v>
      </c>
    </row>
    <row r="2327" spans="1:10" ht="24" customHeight="1">
      <c r="A2327" s="78" t="s">
        <v>264</v>
      </c>
      <c r="B2327" s="57" t="s">
        <v>267</v>
      </c>
      <c r="C2327" s="78" t="s">
        <v>23</v>
      </c>
      <c r="D2327" s="78" t="s">
        <v>268</v>
      </c>
      <c r="E2327" s="201" t="s">
        <v>269</v>
      </c>
      <c r="F2327" s="201"/>
      <c r="G2327" s="56" t="s">
        <v>224</v>
      </c>
      <c r="H2327" s="59">
        <v>1.25</v>
      </c>
      <c r="I2327" s="58">
        <v>22.52</v>
      </c>
      <c r="J2327" s="58">
        <v>28.15</v>
      </c>
    </row>
    <row r="2328" spans="1:10" ht="24" customHeight="1">
      <c r="A2328" s="78" t="s">
        <v>264</v>
      </c>
      <c r="B2328" s="57" t="s">
        <v>270</v>
      </c>
      <c r="C2328" s="78" t="s">
        <v>23</v>
      </c>
      <c r="D2328" s="78" t="s">
        <v>271</v>
      </c>
      <c r="E2328" s="201" t="s">
        <v>269</v>
      </c>
      <c r="F2328" s="201"/>
      <c r="G2328" s="56" t="s">
        <v>224</v>
      </c>
      <c r="H2328" s="59">
        <v>1.2995566814439516</v>
      </c>
      <c r="I2328" s="58">
        <v>15.79</v>
      </c>
      <c r="J2328" s="58">
        <v>20.52</v>
      </c>
    </row>
    <row r="2329" spans="1:10" ht="26.1" customHeight="1">
      <c r="A2329" s="78" t="s">
        <v>264</v>
      </c>
      <c r="B2329" s="57" t="s">
        <v>275</v>
      </c>
      <c r="C2329" s="78" t="s">
        <v>23</v>
      </c>
      <c r="D2329" s="78" t="s">
        <v>276</v>
      </c>
      <c r="E2329" s="201" t="s">
        <v>274</v>
      </c>
      <c r="F2329" s="201"/>
      <c r="G2329" s="56" t="s">
        <v>20</v>
      </c>
      <c r="H2329" s="59">
        <v>0.06</v>
      </c>
      <c r="I2329" s="58">
        <v>85</v>
      </c>
      <c r="J2329" s="58">
        <v>5.0999999999999996</v>
      </c>
    </row>
    <row r="2330" spans="1:10" ht="24" customHeight="1">
      <c r="A2330" s="78" t="s">
        <v>264</v>
      </c>
      <c r="B2330" s="57" t="s">
        <v>272</v>
      </c>
      <c r="C2330" s="78" t="s">
        <v>23</v>
      </c>
      <c r="D2330" s="78" t="s">
        <v>273</v>
      </c>
      <c r="E2330" s="201" t="s">
        <v>274</v>
      </c>
      <c r="F2330" s="201"/>
      <c r="G2330" s="56" t="s">
        <v>27</v>
      </c>
      <c r="H2330" s="59">
        <v>0.85</v>
      </c>
      <c r="I2330" s="58">
        <v>2.78</v>
      </c>
      <c r="J2330" s="58">
        <v>2.36</v>
      </c>
    </row>
    <row r="2331" spans="1:10" ht="24" customHeight="1">
      <c r="A2331" s="78" t="s">
        <v>264</v>
      </c>
      <c r="B2331" s="57" t="s">
        <v>376</v>
      </c>
      <c r="C2331" s="78" t="s">
        <v>23</v>
      </c>
      <c r="D2331" s="78" t="s">
        <v>377</v>
      </c>
      <c r="E2331" s="201" t="s">
        <v>274</v>
      </c>
      <c r="F2331" s="201"/>
      <c r="G2331" s="56" t="s">
        <v>27</v>
      </c>
      <c r="H2331" s="59">
        <v>0.2</v>
      </c>
      <c r="I2331" s="58">
        <v>13.33</v>
      </c>
      <c r="J2331" s="58">
        <v>2.66</v>
      </c>
    </row>
    <row r="2332" spans="1:10" ht="24" customHeight="1">
      <c r="A2332" s="78" t="s">
        <v>264</v>
      </c>
      <c r="B2332" s="57" t="s">
        <v>1556</v>
      </c>
      <c r="C2332" s="78" t="s">
        <v>23</v>
      </c>
      <c r="D2332" s="78" t="s">
        <v>1557</v>
      </c>
      <c r="E2332" s="201" t="s">
        <v>274</v>
      </c>
      <c r="F2332" s="201"/>
      <c r="G2332" s="56" t="s">
        <v>533</v>
      </c>
      <c r="H2332" s="59">
        <v>0.06</v>
      </c>
      <c r="I2332" s="58">
        <v>8.61</v>
      </c>
      <c r="J2332" s="58">
        <v>0.51</v>
      </c>
    </row>
    <row r="2333" spans="1:10" ht="26.1" customHeight="1">
      <c r="A2333" s="78" t="s">
        <v>264</v>
      </c>
      <c r="B2333" s="57" t="s">
        <v>1554</v>
      </c>
      <c r="C2333" s="78" t="s">
        <v>23</v>
      </c>
      <c r="D2333" s="78" t="s">
        <v>1555</v>
      </c>
      <c r="E2333" s="201" t="s">
        <v>274</v>
      </c>
      <c r="F2333" s="201"/>
      <c r="G2333" s="56" t="s">
        <v>20</v>
      </c>
      <c r="H2333" s="59">
        <v>0.37</v>
      </c>
      <c r="I2333" s="58">
        <v>40.92</v>
      </c>
      <c r="J2333" s="58">
        <v>15.14</v>
      </c>
    </row>
    <row r="2334" spans="1:10" ht="26.1" customHeight="1">
      <c r="A2334" s="78" t="s">
        <v>264</v>
      </c>
      <c r="B2334" s="57" t="s">
        <v>281</v>
      </c>
      <c r="C2334" s="78" t="s">
        <v>23</v>
      </c>
      <c r="D2334" s="78" t="s">
        <v>282</v>
      </c>
      <c r="E2334" s="201" t="s">
        <v>274</v>
      </c>
      <c r="F2334" s="201"/>
      <c r="G2334" s="56" t="s">
        <v>203</v>
      </c>
      <c r="H2334" s="59">
        <v>0.2</v>
      </c>
      <c r="I2334" s="58">
        <v>15.22</v>
      </c>
      <c r="J2334" s="58">
        <v>3.04</v>
      </c>
    </row>
    <row r="2335" spans="1:10">
      <c r="A2335" s="79"/>
      <c r="B2335" s="79"/>
      <c r="C2335" s="79"/>
      <c r="D2335" s="79"/>
      <c r="E2335" s="79"/>
      <c r="F2335" s="61"/>
      <c r="G2335" s="79"/>
      <c r="H2335" s="204"/>
      <c r="I2335" s="204"/>
      <c r="J2335" s="61"/>
    </row>
    <row r="2336" spans="1:10" ht="30" customHeight="1" thickBot="1">
      <c r="A2336" s="66"/>
      <c r="B2336" s="66"/>
      <c r="C2336" s="66"/>
      <c r="D2336" s="66"/>
      <c r="E2336" s="66"/>
      <c r="F2336" s="66"/>
      <c r="G2336" s="66"/>
      <c r="H2336" s="60"/>
      <c r="I2336" s="66"/>
      <c r="J2336" s="85"/>
    </row>
    <row r="2337" spans="1:10" ht="0.95" customHeight="1" thickTop="1">
      <c r="A2337" s="51"/>
      <c r="B2337" s="51"/>
      <c r="C2337" s="51"/>
      <c r="D2337" s="51"/>
      <c r="E2337" s="51"/>
      <c r="F2337" s="51"/>
      <c r="G2337" s="51"/>
      <c r="H2337" s="51"/>
      <c r="I2337" s="51"/>
      <c r="J2337" s="51">
        <v>0</v>
      </c>
    </row>
    <row r="2338" spans="1:10" ht="18" customHeight="1">
      <c r="A2338" s="76" t="s">
        <v>1174</v>
      </c>
      <c r="B2338" s="80" t="s">
        <v>6</v>
      </c>
      <c r="C2338" s="76" t="s">
        <v>7</v>
      </c>
      <c r="D2338" s="76" t="s">
        <v>8</v>
      </c>
      <c r="E2338" s="203" t="s">
        <v>262</v>
      </c>
      <c r="F2338" s="203"/>
      <c r="G2338" s="81" t="s">
        <v>9</v>
      </c>
      <c r="H2338" s="80" t="s">
        <v>10</v>
      </c>
      <c r="I2338" s="80" t="s">
        <v>11</v>
      </c>
      <c r="J2338" s="80" t="s">
        <v>13</v>
      </c>
    </row>
    <row r="2339" spans="1:10" ht="26.1" customHeight="1">
      <c r="A2339" s="77" t="s">
        <v>263</v>
      </c>
      <c r="B2339" s="48" t="s">
        <v>834</v>
      </c>
      <c r="C2339" s="77" t="s">
        <v>78</v>
      </c>
      <c r="D2339" s="77" t="s">
        <v>835</v>
      </c>
      <c r="E2339" s="200" t="s">
        <v>418</v>
      </c>
      <c r="F2339" s="200"/>
      <c r="G2339" s="47" t="s">
        <v>203</v>
      </c>
      <c r="H2339" s="50">
        <v>1</v>
      </c>
      <c r="I2339" s="49">
        <v>14.020000000000001</v>
      </c>
      <c r="J2339" s="49">
        <v>14.02</v>
      </c>
    </row>
    <row r="2340" spans="1:10" ht="24" customHeight="1">
      <c r="A2340" s="82" t="s">
        <v>291</v>
      </c>
      <c r="B2340" s="53" t="s">
        <v>1558</v>
      </c>
      <c r="C2340" s="82" t="s">
        <v>105</v>
      </c>
      <c r="D2340" s="82" t="s">
        <v>1559</v>
      </c>
      <c r="E2340" s="206" t="s">
        <v>418</v>
      </c>
      <c r="F2340" s="206"/>
      <c r="G2340" s="52" t="s">
        <v>224</v>
      </c>
      <c r="H2340" s="55">
        <v>2.9227557411273534E-2</v>
      </c>
      <c r="I2340" s="54">
        <v>19.16</v>
      </c>
      <c r="J2340" s="54">
        <v>0.56000000000000005</v>
      </c>
    </row>
    <row r="2341" spans="1:10" ht="24" customHeight="1">
      <c r="A2341" s="82" t="s">
        <v>291</v>
      </c>
      <c r="B2341" s="53" t="s">
        <v>1560</v>
      </c>
      <c r="C2341" s="82" t="s">
        <v>105</v>
      </c>
      <c r="D2341" s="82" t="s">
        <v>1561</v>
      </c>
      <c r="E2341" s="206" t="s">
        <v>418</v>
      </c>
      <c r="F2341" s="206"/>
      <c r="G2341" s="52" t="s">
        <v>224</v>
      </c>
      <c r="H2341" s="55">
        <v>0.08</v>
      </c>
      <c r="I2341" s="54">
        <v>25.8</v>
      </c>
      <c r="J2341" s="54">
        <v>2.06</v>
      </c>
    </row>
    <row r="2342" spans="1:10" ht="26.1" customHeight="1">
      <c r="A2342" s="78" t="s">
        <v>264</v>
      </c>
      <c r="B2342" s="57" t="s">
        <v>1562</v>
      </c>
      <c r="C2342" s="78" t="s">
        <v>105</v>
      </c>
      <c r="D2342" s="78" t="s">
        <v>1563</v>
      </c>
      <c r="E2342" s="201" t="s">
        <v>274</v>
      </c>
      <c r="F2342" s="201"/>
      <c r="G2342" s="56" t="s">
        <v>203</v>
      </c>
      <c r="H2342" s="59">
        <v>0.03</v>
      </c>
      <c r="I2342" s="58">
        <v>23.4</v>
      </c>
      <c r="J2342" s="58">
        <v>0.7</v>
      </c>
    </row>
    <row r="2343" spans="1:10" ht="24" customHeight="1">
      <c r="A2343" s="78" t="s">
        <v>264</v>
      </c>
      <c r="B2343" s="57" t="s">
        <v>1564</v>
      </c>
      <c r="C2343" s="78" t="s">
        <v>105</v>
      </c>
      <c r="D2343" s="78" t="s">
        <v>540</v>
      </c>
      <c r="E2343" s="201" t="s">
        <v>274</v>
      </c>
      <c r="F2343" s="201"/>
      <c r="G2343" s="56" t="s">
        <v>203</v>
      </c>
      <c r="H2343" s="59">
        <v>0.38500000000000001</v>
      </c>
      <c r="I2343" s="58">
        <v>9.7100000000000009</v>
      </c>
      <c r="J2343" s="58">
        <v>3.73</v>
      </c>
    </row>
    <row r="2344" spans="1:10" ht="24" customHeight="1">
      <c r="A2344" s="78" t="s">
        <v>264</v>
      </c>
      <c r="B2344" s="57" t="s">
        <v>1565</v>
      </c>
      <c r="C2344" s="78" t="s">
        <v>105</v>
      </c>
      <c r="D2344" s="78" t="s">
        <v>1566</v>
      </c>
      <c r="E2344" s="201" t="s">
        <v>274</v>
      </c>
      <c r="F2344" s="201"/>
      <c r="G2344" s="56" t="s">
        <v>203</v>
      </c>
      <c r="H2344" s="59">
        <v>0.22</v>
      </c>
      <c r="I2344" s="58">
        <v>8.41</v>
      </c>
      <c r="J2344" s="58">
        <v>1.85</v>
      </c>
    </row>
    <row r="2345" spans="1:10" ht="24" customHeight="1">
      <c r="A2345" s="78" t="s">
        <v>264</v>
      </c>
      <c r="B2345" s="57" t="s">
        <v>1567</v>
      </c>
      <c r="C2345" s="78" t="s">
        <v>105</v>
      </c>
      <c r="D2345" s="78" t="s">
        <v>1568</v>
      </c>
      <c r="E2345" s="201" t="s">
        <v>274</v>
      </c>
      <c r="F2345" s="201"/>
      <c r="G2345" s="56" t="s">
        <v>203</v>
      </c>
      <c r="H2345" s="59">
        <v>0.27500000000000002</v>
      </c>
      <c r="I2345" s="58">
        <v>10.24</v>
      </c>
      <c r="J2345" s="58">
        <v>2.81</v>
      </c>
    </row>
    <row r="2346" spans="1:10" ht="24" customHeight="1">
      <c r="A2346" s="78" t="s">
        <v>264</v>
      </c>
      <c r="B2346" s="57" t="s">
        <v>1569</v>
      </c>
      <c r="C2346" s="78" t="s">
        <v>105</v>
      </c>
      <c r="D2346" s="78" t="s">
        <v>1570</v>
      </c>
      <c r="E2346" s="201" t="s">
        <v>274</v>
      </c>
      <c r="F2346" s="201"/>
      <c r="G2346" s="56" t="s">
        <v>203</v>
      </c>
      <c r="H2346" s="59">
        <v>0.22</v>
      </c>
      <c r="I2346" s="58">
        <v>10.3</v>
      </c>
      <c r="J2346" s="58">
        <v>2.2599999999999998</v>
      </c>
    </row>
    <row r="2347" spans="1:10" ht="39" customHeight="1">
      <c r="A2347" s="78" t="s">
        <v>264</v>
      </c>
      <c r="B2347" s="57" t="s">
        <v>1571</v>
      </c>
      <c r="C2347" s="78" t="s">
        <v>105</v>
      </c>
      <c r="D2347" s="78" t="s">
        <v>1572</v>
      </c>
      <c r="E2347" s="201" t="s">
        <v>274</v>
      </c>
      <c r="F2347" s="201"/>
      <c r="G2347" s="56" t="s">
        <v>40</v>
      </c>
      <c r="H2347" s="59">
        <v>0.26400000000000001</v>
      </c>
      <c r="I2347" s="58">
        <v>0.21</v>
      </c>
      <c r="J2347" s="58">
        <v>0.05</v>
      </c>
    </row>
    <row r="2348" spans="1:10">
      <c r="A2348" s="79"/>
      <c r="B2348" s="79"/>
      <c r="C2348" s="79"/>
      <c r="D2348" s="79"/>
      <c r="E2348" s="79"/>
      <c r="F2348" s="61"/>
      <c r="G2348" s="79"/>
      <c r="H2348" s="204"/>
      <c r="I2348" s="204"/>
      <c r="J2348" s="61"/>
    </row>
    <row r="2349" spans="1:10" ht="30" customHeight="1" thickBot="1">
      <c r="A2349" s="66"/>
      <c r="B2349" s="66"/>
      <c r="C2349" s="66"/>
      <c r="D2349" s="66"/>
      <c r="E2349" s="66"/>
      <c r="F2349" s="66"/>
      <c r="G2349" s="66"/>
      <c r="H2349" s="60"/>
      <c r="I2349" s="66"/>
      <c r="J2349" s="85"/>
    </row>
    <row r="2350" spans="1:10" ht="0.95" customHeight="1" thickTop="1">
      <c r="A2350" s="51"/>
      <c r="B2350" s="51"/>
      <c r="C2350" s="51"/>
      <c r="D2350" s="51"/>
      <c r="E2350" s="51"/>
      <c r="F2350" s="51"/>
      <c r="G2350" s="51"/>
      <c r="H2350" s="51"/>
      <c r="I2350" s="51"/>
      <c r="J2350" s="51">
        <v>0</v>
      </c>
    </row>
    <row r="2351" spans="1:10" ht="18" customHeight="1">
      <c r="A2351" s="76" t="s">
        <v>1175</v>
      </c>
      <c r="B2351" s="80" t="s">
        <v>6</v>
      </c>
      <c r="C2351" s="76" t="s">
        <v>7</v>
      </c>
      <c r="D2351" s="76" t="s">
        <v>8</v>
      </c>
      <c r="E2351" s="203" t="s">
        <v>262</v>
      </c>
      <c r="F2351" s="203"/>
      <c r="G2351" s="81" t="s">
        <v>9</v>
      </c>
      <c r="H2351" s="80" t="s">
        <v>10</v>
      </c>
      <c r="I2351" s="80" t="s">
        <v>11</v>
      </c>
      <c r="J2351" s="80" t="s">
        <v>13</v>
      </c>
    </row>
    <row r="2352" spans="1:10" ht="26.1" customHeight="1">
      <c r="A2352" s="77" t="s">
        <v>263</v>
      </c>
      <c r="B2352" s="48" t="s">
        <v>838</v>
      </c>
      <c r="C2352" s="77" t="s">
        <v>23</v>
      </c>
      <c r="D2352" s="77" t="s">
        <v>839</v>
      </c>
      <c r="E2352" s="200" t="s">
        <v>297</v>
      </c>
      <c r="F2352" s="200"/>
      <c r="G2352" s="47" t="s">
        <v>114</v>
      </c>
      <c r="H2352" s="50">
        <v>1</v>
      </c>
      <c r="I2352" s="49">
        <v>684.22</v>
      </c>
      <c r="J2352" s="49">
        <v>684.22</v>
      </c>
    </row>
    <row r="2353" spans="1:10" ht="24" customHeight="1">
      <c r="A2353" s="82" t="s">
        <v>291</v>
      </c>
      <c r="B2353" s="53" t="s">
        <v>1577</v>
      </c>
      <c r="C2353" s="82" t="s">
        <v>23</v>
      </c>
      <c r="D2353" s="82" t="s">
        <v>1578</v>
      </c>
      <c r="E2353" s="206">
        <v>40.159999999999997</v>
      </c>
      <c r="F2353" s="206"/>
      <c r="G2353" s="52" t="s">
        <v>114</v>
      </c>
      <c r="H2353" s="55">
        <v>1</v>
      </c>
      <c r="I2353" s="54">
        <v>67.599999999999994</v>
      </c>
      <c r="J2353" s="54">
        <v>67.599999999999994</v>
      </c>
    </row>
    <row r="2354" spans="1:10" ht="24" customHeight="1">
      <c r="A2354" s="82" t="s">
        <v>291</v>
      </c>
      <c r="B2354" s="53" t="s">
        <v>546</v>
      </c>
      <c r="C2354" s="82" t="s">
        <v>23</v>
      </c>
      <c r="D2354" s="82" t="s">
        <v>547</v>
      </c>
      <c r="E2354" s="206" t="s">
        <v>543</v>
      </c>
      <c r="F2354" s="206"/>
      <c r="G2354" s="52" t="s">
        <v>114</v>
      </c>
      <c r="H2354" s="55">
        <v>1.1499999999999999</v>
      </c>
      <c r="I2354" s="54">
        <v>536.19130434782608</v>
      </c>
      <c r="J2354" s="54">
        <v>616.62</v>
      </c>
    </row>
    <row r="2355" spans="1:10">
      <c r="A2355" s="79"/>
      <c r="B2355" s="79"/>
      <c r="C2355" s="79"/>
      <c r="D2355" s="79"/>
      <c r="E2355" s="79"/>
      <c r="F2355" s="61"/>
      <c r="G2355" s="79"/>
      <c r="H2355" s="204"/>
      <c r="I2355" s="204"/>
      <c r="J2355" s="61"/>
    </row>
    <row r="2356" spans="1:10" ht="30" customHeight="1" thickBot="1">
      <c r="A2356" s="66"/>
      <c r="B2356" s="66"/>
      <c r="C2356" s="66"/>
      <c r="D2356" s="66"/>
      <c r="E2356" s="66"/>
      <c r="F2356" s="66"/>
      <c r="G2356" s="66"/>
      <c r="H2356" s="60"/>
      <c r="I2356" s="66"/>
      <c r="J2356" s="85"/>
    </row>
    <row r="2357" spans="1:10" ht="0.95" customHeight="1" thickTop="1">
      <c r="A2357" s="51"/>
      <c r="B2357" s="51"/>
      <c r="C2357" s="51"/>
      <c r="D2357" s="51"/>
      <c r="E2357" s="51"/>
      <c r="F2357" s="51"/>
      <c r="G2357" s="51"/>
      <c r="H2357" s="51"/>
      <c r="I2357" s="51"/>
      <c r="J2357" s="51">
        <v>0</v>
      </c>
    </row>
    <row r="2358" spans="1:10" ht="18" customHeight="1">
      <c r="A2358" s="76" t="s">
        <v>1176</v>
      </c>
      <c r="B2358" s="80" t="s">
        <v>6</v>
      </c>
      <c r="C2358" s="76" t="s">
        <v>7</v>
      </c>
      <c r="D2358" s="76" t="s">
        <v>8</v>
      </c>
      <c r="E2358" s="203" t="s">
        <v>262</v>
      </c>
      <c r="F2358" s="203"/>
      <c r="G2358" s="81" t="s">
        <v>9</v>
      </c>
      <c r="H2358" s="80" t="s">
        <v>10</v>
      </c>
      <c r="I2358" s="80" t="s">
        <v>11</v>
      </c>
      <c r="J2358" s="80" t="s">
        <v>13</v>
      </c>
    </row>
    <row r="2359" spans="1:10" ht="26.1" customHeight="1">
      <c r="A2359" s="77" t="s">
        <v>263</v>
      </c>
      <c r="B2359" s="48" t="s">
        <v>1177</v>
      </c>
      <c r="C2359" s="77" t="s">
        <v>105</v>
      </c>
      <c r="D2359" s="77" t="s">
        <v>1178</v>
      </c>
      <c r="E2359" s="200" t="s">
        <v>418</v>
      </c>
      <c r="F2359" s="200"/>
      <c r="G2359" s="47" t="s">
        <v>114</v>
      </c>
      <c r="H2359" s="50">
        <v>1</v>
      </c>
      <c r="I2359" s="49">
        <v>619.16</v>
      </c>
      <c r="J2359" s="49">
        <v>619.16</v>
      </c>
    </row>
    <row r="2360" spans="1:10" ht="24" customHeight="1">
      <c r="A2360" s="82" t="s">
        <v>291</v>
      </c>
      <c r="B2360" s="53" t="s">
        <v>416</v>
      </c>
      <c r="C2360" s="82" t="s">
        <v>105</v>
      </c>
      <c r="D2360" s="82" t="s">
        <v>417</v>
      </c>
      <c r="E2360" s="206" t="s">
        <v>418</v>
      </c>
      <c r="F2360" s="206"/>
      <c r="G2360" s="52" t="s">
        <v>224</v>
      </c>
      <c r="H2360" s="55">
        <v>7.2283884738527213</v>
      </c>
      <c r="I2360" s="54">
        <v>18.739999999999998</v>
      </c>
      <c r="J2360" s="54">
        <v>135.46</v>
      </c>
    </row>
    <row r="2361" spans="1:10" ht="26.1" customHeight="1">
      <c r="A2361" s="78" t="s">
        <v>264</v>
      </c>
      <c r="B2361" s="57" t="s">
        <v>569</v>
      </c>
      <c r="C2361" s="78" t="s">
        <v>105</v>
      </c>
      <c r="D2361" s="78" t="s">
        <v>570</v>
      </c>
      <c r="E2361" s="201" t="s">
        <v>274</v>
      </c>
      <c r="F2361" s="201"/>
      <c r="G2361" s="56" t="s">
        <v>114</v>
      </c>
      <c r="H2361" s="59">
        <v>1.07</v>
      </c>
      <c r="I2361" s="58">
        <v>100</v>
      </c>
      <c r="J2361" s="58">
        <v>107</v>
      </c>
    </row>
    <row r="2362" spans="1:10" ht="24" customHeight="1">
      <c r="A2362" s="78" t="s">
        <v>264</v>
      </c>
      <c r="B2362" s="57" t="s">
        <v>1769</v>
      </c>
      <c r="C2362" s="78" t="s">
        <v>105</v>
      </c>
      <c r="D2362" s="78" t="s">
        <v>1770</v>
      </c>
      <c r="E2362" s="201" t="s">
        <v>274</v>
      </c>
      <c r="F2362" s="201"/>
      <c r="G2362" s="56" t="s">
        <v>203</v>
      </c>
      <c r="H2362" s="59">
        <v>482.96</v>
      </c>
      <c r="I2362" s="58">
        <v>0.78</v>
      </c>
      <c r="J2362" s="58">
        <v>376.7</v>
      </c>
    </row>
    <row r="2363" spans="1:10">
      <c r="A2363" s="79"/>
      <c r="B2363" s="79"/>
      <c r="C2363" s="79"/>
      <c r="D2363" s="79"/>
      <c r="E2363" s="79"/>
      <c r="F2363" s="61"/>
      <c r="G2363" s="79"/>
      <c r="H2363" s="204"/>
      <c r="I2363" s="204"/>
      <c r="J2363" s="61"/>
    </row>
    <row r="2364" spans="1:10" ht="30" customHeight="1" thickBot="1">
      <c r="A2364" s="66"/>
      <c r="B2364" s="66"/>
      <c r="C2364" s="66"/>
      <c r="D2364" s="66"/>
      <c r="E2364" s="66"/>
      <c r="F2364" s="66"/>
      <c r="G2364" s="66"/>
      <c r="H2364" s="60"/>
      <c r="I2364" s="66"/>
      <c r="J2364" s="85"/>
    </row>
    <row r="2365" spans="1:10" ht="0.95" customHeight="1" thickTop="1">
      <c r="A2365" s="51"/>
      <c r="B2365" s="51"/>
      <c r="C2365" s="51"/>
      <c r="D2365" s="51"/>
      <c r="E2365" s="51"/>
      <c r="F2365" s="51"/>
      <c r="G2365" s="51"/>
      <c r="H2365" s="51"/>
      <c r="I2365" s="51"/>
      <c r="J2365" s="51">
        <v>0</v>
      </c>
    </row>
    <row r="2366" spans="1:10" ht="18" customHeight="1">
      <c r="A2366" s="76" t="s">
        <v>1179</v>
      </c>
      <c r="B2366" s="80" t="s">
        <v>6</v>
      </c>
      <c r="C2366" s="76" t="s">
        <v>7</v>
      </c>
      <c r="D2366" s="76" t="s">
        <v>8</v>
      </c>
      <c r="E2366" s="203" t="s">
        <v>262</v>
      </c>
      <c r="F2366" s="203"/>
      <c r="G2366" s="81" t="s">
        <v>9</v>
      </c>
      <c r="H2366" s="80" t="s">
        <v>10</v>
      </c>
      <c r="I2366" s="80" t="s">
        <v>11</v>
      </c>
      <c r="J2366" s="80" t="s">
        <v>13</v>
      </c>
    </row>
    <row r="2367" spans="1:10" ht="24" customHeight="1">
      <c r="A2367" s="77" t="s">
        <v>263</v>
      </c>
      <c r="B2367" s="48" t="s">
        <v>1180</v>
      </c>
      <c r="C2367" s="77" t="s">
        <v>23</v>
      </c>
      <c r="D2367" s="77" t="s">
        <v>1181</v>
      </c>
      <c r="E2367" s="200" t="s">
        <v>1771</v>
      </c>
      <c r="F2367" s="200"/>
      <c r="G2367" s="47" t="s">
        <v>20</v>
      </c>
      <c r="H2367" s="50">
        <v>1</v>
      </c>
      <c r="I2367" s="49">
        <v>73.59</v>
      </c>
      <c r="J2367" s="49">
        <v>73.59</v>
      </c>
    </row>
    <row r="2368" spans="1:10" ht="24" customHeight="1">
      <c r="A2368" s="82" t="s">
        <v>291</v>
      </c>
      <c r="B2368" s="53" t="s">
        <v>1772</v>
      </c>
      <c r="C2368" s="82" t="s">
        <v>23</v>
      </c>
      <c r="D2368" s="82" t="s">
        <v>1773</v>
      </c>
      <c r="E2368" s="206" t="s">
        <v>431</v>
      </c>
      <c r="F2368" s="206"/>
      <c r="G2368" s="52" t="s">
        <v>114</v>
      </c>
      <c r="H2368" s="55">
        <v>9.4500000000000001E-3</v>
      </c>
      <c r="I2368" s="54">
        <v>433.87</v>
      </c>
      <c r="J2368" s="54">
        <v>4.0999999999999996</v>
      </c>
    </row>
    <row r="2369" spans="1:10" ht="24" customHeight="1">
      <c r="A2369" s="78" t="s">
        <v>264</v>
      </c>
      <c r="B2369" s="57" t="s">
        <v>300</v>
      </c>
      <c r="C2369" s="78" t="s">
        <v>23</v>
      </c>
      <c r="D2369" s="78" t="s">
        <v>301</v>
      </c>
      <c r="E2369" s="201" t="s">
        <v>269</v>
      </c>
      <c r="F2369" s="201"/>
      <c r="G2369" s="56" t="s">
        <v>224</v>
      </c>
      <c r="H2369" s="59">
        <v>0.8</v>
      </c>
      <c r="I2369" s="58">
        <v>22.52</v>
      </c>
      <c r="J2369" s="58">
        <v>18.010000000000002</v>
      </c>
    </row>
    <row r="2370" spans="1:10" ht="24" customHeight="1">
      <c r="A2370" s="78" t="s">
        <v>264</v>
      </c>
      <c r="B2370" s="57" t="s">
        <v>270</v>
      </c>
      <c r="C2370" s="78" t="s">
        <v>23</v>
      </c>
      <c r="D2370" s="78" t="s">
        <v>271</v>
      </c>
      <c r="E2370" s="201" t="s">
        <v>269</v>
      </c>
      <c r="F2370" s="201"/>
      <c r="G2370" s="56" t="s">
        <v>224</v>
      </c>
      <c r="H2370" s="59">
        <v>0.60924635845471897</v>
      </c>
      <c r="I2370" s="58">
        <v>15.79</v>
      </c>
      <c r="J2370" s="58">
        <v>9.6199999999999992</v>
      </c>
    </row>
    <row r="2371" spans="1:10" ht="26.1" customHeight="1">
      <c r="A2371" s="78" t="s">
        <v>264</v>
      </c>
      <c r="B2371" s="57" t="s">
        <v>1774</v>
      </c>
      <c r="C2371" s="78" t="s">
        <v>23</v>
      </c>
      <c r="D2371" s="78" t="s">
        <v>1775</v>
      </c>
      <c r="E2371" s="201" t="s">
        <v>274</v>
      </c>
      <c r="F2371" s="201"/>
      <c r="G2371" s="56" t="s">
        <v>40</v>
      </c>
      <c r="H2371" s="59">
        <v>13.125</v>
      </c>
      <c r="I2371" s="58">
        <v>3.19</v>
      </c>
      <c r="J2371" s="58">
        <v>41.86</v>
      </c>
    </row>
    <row r="2372" spans="1:10">
      <c r="A2372" s="79"/>
      <c r="B2372" s="79"/>
      <c r="C2372" s="79"/>
      <c r="D2372" s="79"/>
      <c r="E2372" s="79"/>
      <c r="F2372" s="61"/>
      <c r="G2372" s="79"/>
      <c r="H2372" s="204"/>
      <c r="I2372" s="204"/>
      <c r="J2372" s="61"/>
    </row>
    <row r="2373" spans="1:10" ht="30" customHeight="1" thickBot="1">
      <c r="A2373" s="66"/>
      <c r="B2373" s="66"/>
      <c r="C2373" s="66"/>
      <c r="D2373" s="66"/>
      <c r="E2373" s="66"/>
      <c r="F2373" s="66"/>
      <c r="G2373" s="66"/>
      <c r="H2373" s="60"/>
      <c r="I2373" s="66"/>
      <c r="J2373" s="85"/>
    </row>
    <row r="2374" spans="1:10" ht="0.95" customHeight="1" thickTop="1">
      <c r="A2374" s="51"/>
      <c r="B2374" s="51"/>
      <c r="C2374" s="51"/>
      <c r="D2374" s="51"/>
      <c r="E2374" s="51"/>
      <c r="F2374" s="51"/>
      <c r="G2374" s="51"/>
      <c r="H2374" s="51"/>
      <c r="I2374" s="51"/>
      <c r="J2374" s="51">
        <v>0</v>
      </c>
    </row>
    <row r="2375" spans="1:10" ht="18" customHeight="1">
      <c r="A2375" s="76" t="s">
        <v>1182</v>
      </c>
      <c r="B2375" s="80" t="s">
        <v>6</v>
      </c>
      <c r="C2375" s="76" t="s">
        <v>7</v>
      </c>
      <c r="D2375" s="76" t="s">
        <v>8</v>
      </c>
      <c r="E2375" s="203" t="s">
        <v>262</v>
      </c>
      <c r="F2375" s="203"/>
      <c r="G2375" s="81" t="s">
        <v>9</v>
      </c>
      <c r="H2375" s="80" t="s">
        <v>10</v>
      </c>
      <c r="I2375" s="80" t="s">
        <v>11</v>
      </c>
      <c r="J2375" s="80" t="s">
        <v>13</v>
      </c>
    </row>
    <row r="2376" spans="1:10" ht="24" customHeight="1">
      <c r="A2376" s="77" t="s">
        <v>263</v>
      </c>
      <c r="B2376" s="48" t="s">
        <v>1183</v>
      </c>
      <c r="C2376" s="77" t="s">
        <v>23</v>
      </c>
      <c r="D2376" s="77" t="s">
        <v>1184</v>
      </c>
      <c r="E2376" s="200" t="s">
        <v>1771</v>
      </c>
      <c r="F2376" s="200"/>
      <c r="G2376" s="47" t="s">
        <v>20</v>
      </c>
      <c r="H2376" s="50">
        <v>1</v>
      </c>
      <c r="I2376" s="49">
        <v>85.960000000000008</v>
      </c>
      <c r="J2376" s="49">
        <v>85.96</v>
      </c>
    </row>
    <row r="2377" spans="1:10" ht="24" customHeight="1">
      <c r="A2377" s="82" t="s">
        <v>291</v>
      </c>
      <c r="B2377" s="53" t="s">
        <v>1772</v>
      </c>
      <c r="C2377" s="82" t="s">
        <v>23</v>
      </c>
      <c r="D2377" s="82" t="s">
        <v>1773</v>
      </c>
      <c r="E2377" s="206" t="s">
        <v>431</v>
      </c>
      <c r="F2377" s="206"/>
      <c r="G2377" s="52" t="s">
        <v>114</v>
      </c>
      <c r="H2377" s="55">
        <v>1.0500000000000001E-2</v>
      </c>
      <c r="I2377" s="54">
        <v>433.87</v>
      </c>
      <c r="J2377" s="54">
        <v>4.55</v>
      </c>
    </row>
    <row r="2378" spans="1:10" ht="24" customHeight="1">
      <c r="A2378" s="78" t="s">
        <v>264</v>
      </c>
      <c r="B2378" s="57" t="s">
        <v>270</v>
      </c>
      <c r="C2378" s="78" t="s">
        <v>23</v>
      </c>
      <c r="D2378" s="78" t="s">
        <v>271</v>
      </c>
      <c r="E2378" s="201" t="s">
        <v>269</v>
      </c>
      <c r="F2378" s="201"/>
      <c r="G2378" s="56" t="s">
        <v>224</v>
      </c>
      <c r="H2378" s="59">
        <v>0.6276124129195696</v>
      </c>
      <c r="I2378" s="58">
        <v>15.79</v>
      </c>
      <c r="J2378" s="58">
        <v>9.91</v>
      </c>
    </row>
    <row r="2379" spans="1:10" ht="24" customHeight="1">
      <c r="A2379" s="78" t="s">
        <v>264</v>
      </c>
      <c r="B2379" s="57" t="s">
        <v>300</v>
      </c>
      <c r="C2379" s="78" t="s">
        <v>23</v>
      </c>
      <c r="D2379" s="78" t="s">
        <v>301</v>
      </c>
      <c r="E2379" s="201" t="s">
        <v>269</v>
      </c>
      <c r="F2379" s="201"/>
      <c r="G2379" s="56" t="s">
        <v>224</v>
      </c>
      <c r="H2379" s="59">
        <v>0.85</v>
      </c>
      <c r="I2379" s="58">
        <v>22.52</v>
      </c>
      <c r="J2379" s="58">
        <v>19.14</v>
      </c>
    </row>
    <row r="2380" spans="1:10" ht="26.1" customHeight="1">
      <c r="A2380" s="78" t="s">
        <v>264</v>
      </c>
      <c r="B2380" s="57" t="s">
        <v>1776</v>
      </c>
      <c r="C2380" s="78" t="s">
        <v>23</v>
      </c>
      <c r="D2380" s="78" t="s">
        <v>1777</v>
      </c>
      <c r="E2380" s="201" t="s">
        <v>274</v>
      </c>
      <c r="F2380" s="201"/>
      <c r="G2380" s="56" t="s">
        <v>40</v>
      </c>
      <c r="H2380" s="59">
        <v>13.125</v>
      </c>
      <c r="I2380" s="58">
        <v>3.99</v>
      </c>
      <c r="J2380" s="58">
        <v>52.36</v>
      </c>
    </row>
    <row r="2381" spans="1:10">
      <c r="A2381" s="79"/>
      <c r="B2381" s="79"/>
      <c r="C2381" s="79"/>
      <c r="D2381" s="79"/>
      <c r="E2381" s="79"/>
      <c r="F2381" s="61"/>
      <c r="G2381" s="79"/>
      <c r="H2381" s="204"/>
      <c r="I2381" s="204"/>
      <c r="J2381" s="61"/>
    </row>
    <row r="2382" spans="1:10" ht="30" customHeight="1" thickBot="1">
      <c r="A2382" s="66"/>
      <c r="B2382" s="66"/>
      <c r="C2382" s="66"/>
      <c r="D2382" s="66"/>
      <c r="E2382" s="66"/>
      <c r="F2382" s="66"/>
      <c r="G2382" s="66"/>
      <c r="H2382" s="60"/>
      <c r="I2382" s="66"/>
      <c r="J2382" s="85"/>
    </row>
    <row r="2383" spans="1:10" ht="0.95" customHeight="1" thickTop="1">
      <c r="A2383" s="51"/>
      <c r="B2383" s="51"/>
      <c r="C2383" s="51"/>
      <c r="D2383" s="51"/>
      <c r="E2383" s="51"/>
      <c r="F2383" s="51"/>
      <c r="G2383" s="51"/>
      <c r="H2383" s="51"/>
      <c r="I2383" s="51"/>
      <c r="J2383" s="51">
        <v>0</v>
      </c>
    </row>
    <row r="2384" spans="1:10" ht="18" customHeight="1">
      <c r="A2384" s="76" t="s">
        <v>1185</v>
      </c>
      <c r="B2384" s="80" t="s">
        <v>6</v>
      </c>
      <c r="C2384" s="76" t="s">
        <v>7</v>
      </c>
      <c r="D2384" s="76" t="s">
        <v>8</v>
      </c>
      <c r="E2384" s="203" t="s">
        <v>262</v>
      </c>
      <c r="F2384" s="203"/>
      <c r="G2384" s="81" t="s">
        <v>9</v>
      </c>
      <c r="H2384" s="80" t="s">
        <v>10</v>
      </c>
      <c r="I2384" s="80" t="s">
        <v>11</v>
      </c>
      <c r="J2384" s="80" t="s">
        <v>13</v>
      </c>
    </row>
    <row r="2385" spans="1:10" ht="39" customHeight="1">
      <c r="A2385" s="77" t="s">
        <v>263</v>
      </c>
      <c r="B2385" s="48" t="s">
        <v>1186</v>
      </c>
      <c r="C2385" s="77" t="s">
        <v>78</v>
      </c>
      <c r="D2385" s="77" t="s">
        <v>1187</v>
      </c>
      <c r="E2385" s="200" t="s">
        <v>418</v>
      </c>
      <c r="F2385" s="200"/>
      <c r="G2385" s="47" t="s">
        <v>114</v>
      </c>
      <c r="H2385" s="50">
        <v>1</v>
      </c>
      <c r="I2385" s="49">
        <v>109.53</v>
      </c>
      <c r="J2385" s="49">
        <v>109.53</v>
      </c>
    </row>
    <row r="2386" spans="1:10" ht="26.1" customHeight="1">
      <c r="A2386" s="82" t="s">
        <v>291</v>
      </c>
      <c r="B2386" s="53" t="s">
        <v>1280</v>
      </c>
      <c r="C2386" s="82" t="s">
        <v>23</v>
      </c>
      <c r="D2386" s="82" t="s">
        <v>1778</v>
      </c>
      <c r="E2386" s="206" t="s">
        <v>1779</v>
      </c>
      <c r="F2386" s="206"/>
      <c r="G2386" s="52" t="s">
        <v>114</v>
      </c>
      <c r="H2386" s="55">
        <v>1.0500000000000001E-2</v>
      </c>
      <c r="I2386" s="54">
        <v>711.84</v>
      </c>
      <c r="J2386" s="54">
        <v>7.47</v>
      </c>
    </row>
    <row r="2387" spans="1:10" ht="24" customHeight="1">
      <c r="A2387" s="82" t="s">
        <v>291</v>
      </c>
      <c r="B2387" s="53" t="s">
        <v>1600</v>
      </c>
      <c r="C2387" s="82" t="s">
        <v>105</v>
      </c>
      <c r="D2387" s="82" t="s">
        <v>576</v>
      </c>
      <c r="E2387" s="206" t="s">
        <v>418</v>
      </c>
      <c r="F2387" s="206"/>
      <c r="G2387" s="52" t="s">
        <v>224</v>
      </c>
      <c r="H2387" s="55">
        <v>0.85</v>
      </c>
      <c r="I2387" s="54">
        <v>25.98</v>
      </c>
      <c r="J2387" s="54">
        <v>22.08</v>
      </c>
    </row>
    <row r="2388" spans="1:10" ht="24" customHeight="1">
      <c r="A2388" s="82" t="s">
        <v>291</v>
      </c>
      <c r="B2388" s="53" t="s">
        <v>416</v>
      </c>
      <c r="C2388" s="82" t="s">
        <v>105</v>
      </c>
      <c r="D2388" s="82" t="s">
        <v>417</v>
      </c>
      <c r="E2388" s="206" t="s">
        <v>418</v>
      </c>
      <c r="F2388" s="206"/>
      <c r="G2388" s="52" t="s">
        <v>224</v>
      </c>
      <c r="H2388" s="55">
        <v>0.61205976520811101</v>
      </c>
      <c r="I2388" s="54">
        <v>18.739999999999998</v>
      </c>
      <c r="J2388" s="54">
        <v>11.47</v>
      </c>
    </row>
    <row r="2389" spans="1:10" ht="26.1" customHeight="1">
      <c r="A2389" s="78" t="s">
        <v>264</v>
      </c>
      <c r="B2389" s="57" t="s">
        <v>1780</v>
      </c>
      <c r="C2389" s="78" t="s">
        <v>105</v>
      </c>
      <c r="D2389" s="78" t="s">
        <v>1781</v>
      </c>
      <c r="E2389" s="201" t="s">
        <v>274</v>
      </c>
      <c r="F2389" s="201"/>
      <c r="G2389" s="56" t="s">
        <v>40</v>
      </c>
      <c r="H2389" s="59">
        <v>13.125</v>
      </c>
      <c r="I2389" s="58">
        <v>5.22</v>
      </c>
      <c r="J2389" s="58">
        <v>68.510000000000005</v>
      </c>
    </row>
    <row r="2390" spans="1:10">
      <c r="A2390" s="79"/>
      <c r="B2390" s="79"/>
      <c r="C2390" s="79"/>
      <c r="D2390" s="79"/>
      <c r="E2390" s="79"/>
      <c r="F2390" s="61"/>
      <c r="G2390" s="79"/>
      <c r="H2390" s="204"/>
      <c r="I2390" s="204"/>
      <c r="J2390" s="61"/>
    </row>
    <row r="2391" spans="1:10" ht="30" customHeight="1" thickBot="1">
      <c r="A2391" s="66"/>
      <c r="B2391" s="66"/>
      <c r="C2391" s="66"/>
      <c r="D2391" s="66"/>
      <c r="E2391" s="66"/>
      <c r="F2391" s="66"/>
      <c r="G2391" s="66"/>
      <c r="H2391" s="60"/>
      <c r="I2391" s="66"/>
      <c r="J2391" s="85"/>
    </row>
    <row r="2392" spans="1:10" ht="0.95" customHeight="1" thickTop="1">
      <c r="A2392" s="51"/>
      <c r="B2392" s="51"/>
      <c r="C2392" s="51"/>
      <c r="D2392" s="51"/>
      <c r="E2392" s="51"/>
      <c r="F2392" s="51"/>
      <c r="G2392" s="51"/>
      <c r="H2392" s="51"/>
      <c r="I2392" s="51"/>
      <c r="J2392" s="51">
        <v>0</v>
      </c>
    </row>
    <row r="2393" spans="1:10" ht="18" customHeight="1">
      <c r="A2393" s="76" t="s">
        <v>1990</v>
      </c>
      <c r="B2393" s="80" t="s">
        <v>6</v>
      </c>
      <c r="C2393" s="76" t="s">
        <v>7</v>
      </c>
      <c r="D2393" s="76" t="s">
        <v>8</v>
      </c>
      <c r="E2393" s="203" t="s">
        <v>262</v>
      </c>
      <c r="F2393" s="203"/>
      <c r="G2393" s="81" t="s">
        <v>9</v>
      </c>
      <c r="H2393" s="80" t="s">
        <v>10</v>
      </c>
      <c r="I2393" s="80" t="s">
        <v>11</v>
      </c>
      <c r="J2393" s="80" t="s">
        <v>13</v>
      </c>
    </row>
    <row r="2394" spans="1:10" ht="24" customHeight="1">
      <c r="A2394" s="77" t="s">
        <v>263</v>
      </c>
      <c r="B2394" s="48" t="s">
        <v>1991</v>
      </c>
      <c r="C2394" s="77" t="s">
        <v>78</v>
      </c>
      <c r="D2394" s="77" t="s">
        <v>1992</v>
      </c>
      <c r="E2394" s="200" t="s">
        <v>432</v>
      </c>
      <c r="F2394" s="200"/>
      <c r="G2394" s="47" t="s">
        <v>27</v>
      </c>
      <c r="H2394" s="50">
        <v>1</v>
      </c>
      <c r="I2394" s="49">
        <v>163.37</v>
      </c>
      <c r="J2394" s="49">
        <v>163.37</v>
      </c>
    </row>
    <row r="2395" spans="1:10" ht="24" customHeight="1">
      <c r="A2395" s="82" t="s">
        <v>291</v>
      </c>
      <c r="B2395" s="53" t="s">
        <v>416</v>
      </c>
      <c r="C2395" s="82" t="s">
        <v>105</v>
      </c>
      <c r="D2395" s="82" t="s">
        <v>417</v>
      </c>
      <c r="E2395" s="206" t="s">
        <v>418</v>
      </c>
      <c r="F2395" s="206"/>
      <c r="G2395" s="52" t="s">
        <v>224</v>
      </c>
      <c r="H2395" s="55">
        <v>3.0416221985058337E-2</v>
      </c>
      <c r="I2395" s="54">
        <v>18.739999999999998</v>
      </c>
      <c r="J2395" s="54">
        <v>0.56000000000000005</v>
      </c>
    </row>
    <row r="2396" spans="1:10" ht="24" customHeight="1">
      <c r="A2396" s="82" t="s">
        <v>291</v>
      </c>
      <c r="B2396" s="53" t="s">
        <v>1600</v>
      </c>
      <c r="C2396" s="82" t="s">
        <v>105</v>
      </c>
      <c r="D2396" s="82" t="s">
        <v>576</v>
      </c>
      <c r="E2396" s="206" t="s">
        <v>418</v>
      </c>
      <c r="F2396" s="206"/>
      <c r="G2396" s="52" t="s">
        <v>224</v>
      </c>
      <c r="H2396" s="55">
        <v>0.1</v>
      </c>
      <c r="I2396" s="54">
        <v>25.98</v>
      </c>
      <c r="J2396" s="54">
        <v>2.59</v>
      </c>
    </row>
    <row r="2397" spans="1:10" ht="26.1" customHeight="1">
      <c r="A2397" s="78" t="s">
        <v>264</v>
      </c>
      <c r="B2397" s="57" t="s">
        <v>2017</v>
      </c>
      <c r="C2397" s="78" t="s">
        <v>2005</v>
      </c>
      <c r="D2397" s="78" t="s">
        <v>2006</v>
      </c>
      <c r="E2397" s="201" t="s">
        <v>274</v>
      </c>
      <c r="F2397" s="201"/>
      <c r="G2397" s="56" t="s">
        <v>27</v>
      </c>
      <c r="H2397" s="59">
        <v>1</v>
      </c>
      <c r="I2397" s="58">
        <v>160.22</v>
      </c>
      <c r="J2397" s="58">
        <v>160.22</v>
      </c>
    </row>
    <row r="2398" spans="1:10">
      <c r="A2398" s="79"/>
      <c r="B2398" s="79"/>
      <c r="C2398" s="79"/>
      <c r="D2398" s="79"/>
      <c r="E2398" s="79"/>
      <c r="F2398" s="61"/>
      <c r="G2398" s="79"/>
      <c r="H2398" s="204"/>
      <c r="I2398" s="204"/>
      <c r="J2398" s="61"/>
    </row>
    <row r="2399" spans="1:10" ht="30" customHeight="1" thickBot="1">
      <c r="A2399" s="66"/>
      <c r="B2399" s="66"/>
      <c r="C2399" s="66"/>
      <c r="D2399" s="66"/>
      <c r="E2399" s="66"/>
      <c r="F2399" s="66"/>
      <c r="G2399" s="66"/>
      <c r="H2399" s="60"/>
      <c r="I2399" s="66"/>
      <c r="J2399" s="85"/>
    </row>
    <row r="2400" spans="1:10" ht="0.95" customHeight="1" thickTop="1">
      <c r="A2400" s="51"/>
      <c r="B2400" s="51"/>
      <c r="C2400" s="51"/>
      <c r="D2400" s="51"/>
      <c r="E2400" s="51"/>
      <c r="F2400" s="51"/>
      <c r="G2400" s="51"/>
      <c r="H2400" s="51"/>
      <c r="I2400" s="51"/>
      <c r="J2400" s="51">
        <v>0</v>
      </c>
    </row>
    <row r="2401" spans="1:10" ht="18" customHeight="1">
      <c r="A2401" s="76" t="s">
        <v>1993</v>
      </c>
      <c r="B2401" s="80" t="s">
        <v>6</v>
      </c>
      <c r="C2401" s="76" t="s">
        <v>7</v>
      </c>
      <c r="D2401" s="76" t="s">
        <v>8</v>
      </c>
      <c r="E2401" s="203" t="s">
        <v>262</v>
      </c>
      <c r="F2401" s="203"/>
      <c r="G2401" s="81" t="s">
        <v>9</v>
      </c>
      <c r="H2401" s="80" t="s">
        <v>10</v>
      </c>
      <c r="I2401" s="80" t="s">
        <v>11</v>
      </c>
      <c r="J2401" s="80" t="s">
        <v>13</v>
      </c>
    </row>
    <row r="2402" spans="1:10" ht="24" customHeight="1">
      <c r="A2402" s="77" t="s">
        <v>263</v>
      </c>
      <c r="B2402" s="48" t="s">
        <v>1994</v>
      </c>
      <c r="C2402" s="77" t="s">
        <v>78</v>
      </c>
      <c r="D2402" s="77" t="s">
        <v>1995</v>
      </c>
      <c r="E2402" s="200" t="s">
        <v>432</v>
      </c>
      <c r="F2402" s="200"/>
      <c r="G2402" s="47" t="s">
        <v>27</v>
      </c>
      <c r="H2402" s="50">
        <v>1</v>
      </c>
      <c r="I2402" s="49">
        <v>290.63</v>
      </c>
      <c r="J2402" s="49">
        <v>290.63</v>
      </c>
    </row>
    <row r="2403" spans="1:10" ht="24" customHeight="1">
      <c r="A2403" s="82" t="s">
        <v>291</v>
      </c>
      <c r="B2403" s="53" t="s">
        <v>416</v>
      </c>
      <c r="C2403" s="82" t="s">
        <v>105</v>
      </c>
      <c r="D2403" s="82" t="s">
        <v>417</v>
      </c>
      <c r="E2403" s="206" t="s">
        <v>418</v>
      </c>
      <c r="F2403" s="206"/>
      <c r="G2403" s="52" t="s">
        <v>224</v>
      </c>
      <c r="H2403" s="55">
        <v>0.3</v>
      </c>
      <c r="I2403" s="54">
        <v>18.739999999999998</v>
      </c>
      <c r="J2403" s="54">
        <v>5.62</v>
      </c>
    </row>
    <row r="2404" spans="1:10" ht="24" customHeight="1">
      <c r="A2404" s="82" t="s">
        <v>291</v>
      </c>
      <c r="B2404" s="53" t="s">
        <v>1600</v>
      </c>
      <c r="C2404" s="82" t="s">
        <v>105</v>
      </c>
      <c r="D2404" s="82" t="s">
        <v>576</v>
      </c>
      <c r="E2404" s="206" t="s">
        <v>418</v>
      </c>
      <c r="F2404" s="206"/>
      <c r="G2404" s="52" t="s">
        <v>224</v>
      </c>
      <c r="H2404" s="55">
        <v>0.18</v>
      </c>
      <c r="I2404" s="54">
        <v>25.98</v>
      </c>
      <c r="J2404" s="54">
        <v>4.67</v>
      </c>
    </row>
    <row r="2405" spans="1:10" ht="26.1" customHeight="1">
      <c r="A2405" s="78" t="s">
        <v>264</v>
      </c>
      <c r="B2405" s="57" t="s">
        <v>2016</v>
      </c>
      <c r="C2405" s="78" t="s">
        <v>2005</v>
      </c>
      <c r="D2405" s="78" t="s">
        <v>2007</v>
      </c>
      <c r="E2405" s="201" t="s">
        <v>274</v>
      </c>
      <c r="F2405" s="201"/>
      <c r="G2405" s="56" t="s">
        <v>27</v>
      </c>
      <c r="H2405" s="59">
        <v>1</v>
      </c>
      <c r="I2405" s="58">
        <v>280.33999999999997</v>
      </c>
      <c r="J2405" s="58">
        <v>280.33999999999997</v>
      </c>
    </row>
    <row r="2406" spans="1:10">
      <c r="A2406" s="79"/>
      <c r="B2406" s="79"/>
      <c r="C2406" s="79"/>
      <c r="D2406" s="79"/>
      <c r="E2406" s="79"/>
      <c r="F2406" s="61"/>
      <c r="G2406" s="79"/>
      <c r="H2406" s="204"/>
      <c r="I2406" s="204"/>
      <c r="J2406" s="61"/>
    </row>
    <row r="2407" spans="1:10" ht="30" customHeight="1" thickBot="1">
      <c r="A2407" s="66"/>
      <c r="B2407" s="66"/>
      <c r="C2407" s="66"/>
      <c r="D2407" s="66"/>
      <c r="E2407" s="66"/>
      <c r="F2407" s="66"/>
      <c r="G2407" s="66"/>
      <c r="H2407" s="60"/>
      <c r="I2407" s="66"/>
      <c r="J2407" s="85"/>
    </row>
    <row r="2408" spans="1:10" ht="0.95" customHeight="1" thickTop="1">
      <c r="A2408" s="51"/>
      <c r="B2408" s="51"/>
      <c r="C2408" s="51"/>
      <c r="D2408" s="51"/>
      <c r="E2408" s="51"/>
      <c r="F2408" s="51"/>
      <c r="G2408" s="51"/>
      <c r="H2408" s="51"/>
      <c r="I2408" s="51"/>
      <c r="J2408" s="51">
        <v>0</v>
      </c>
    </row>
    <row r="2409" spans="1:10" ht="18" customHeight="1">
      <c r="A2409" s="76" t="s">
        <v>1996</v>
      </c>
      <c r="B2409" s="80" t="s">
        <v>6</v>
      </c>
      <c r="C2409" s="76" t="s">
        <v>7</v>
      </c>
      <c r="D2409" s="76" t="s">
        <v>8</v>
      </c>
      <c r="E2409" s="203" t="s">
        <v>262</v>
      </c>
      <c r="F2409" s="203"/>
      <c r="G2409" s="81" t="s">
        <v>9</v>
      </c>
      <c r="H2409" s="80" t="s">
        <v>10</v>
      </c>
      <c r="I2409" s="80" t="s">
        <v>11</v>
      </c>
      <c r="J2409" s="80" t="s">
        <v>13</v>
      </c>
    </row>
    <row r="2410" spans="1:10" ht="24" customHeight="1">
      <c r="A2410" s="77" t="s">
        <v>263</v>
      </c>
      <c r="B2410" s="48" t="s">
        <v>1997</v>
      </c>
      <c r="C2410" s="77" t="s">
        <v>78</v>
      </c>
      <c r="D2410" s="77" t="s">
        <v>1998</v>
      </c>
      <c r="E2410" s="200" t="s">
        <v>432</v>
      </c>
      <c r="F2410" s="200"/>
      <c r="G2410" s="47" t="s">
        <v>27</v>
      </c>
      <c r="H2410" s="50">
        <v>1</v>
      </c>
      <c r="I2410" s="49">
        <v>460.2</v>
      </c>
      <c r="J2410" s="49">
        <v>460.2</v>
      </c>
    </row>
    <row r="2411" spans="1:10" ht="24" customHeight="1">
      <c r="A2411" s="82" t="s">
        <v>291</v>
      </c>
      <c r="B2411" s="53" t="s">
        <v>416</v>
      </c>
      <c r="C2411" s="82" t="s">
        <v>105</v>
      </c>
      <c r="D2411" s="82" t="s">
        <v>417</v>
      </c>
      <c r="E2411" s="206" t="s">
        <v>418</v>
      </c>
      <c r="F2411" s="206"/>
      <c r="G2411" s="52" t="s">
        <v>224</v>
      </c>
      <c r="H2411" s="55">
        <v>0.32100000000000001</v>
      </c>
      <c r="I2411" s="54">
        <v>18.739999999999998</v>
      </c>
      <c r="J2411" s="54">
        <v>6.01</v>
      </c>
    </row>
    <row r="2412" spans="1:10" ht="24" customHeight="1">
      <c r="A2412" s="82" t="s">
        <v>291</v>
      </c>
      <c r="B2412" s="53" t="s">
        <v>1600</v>
      </c>
      <c r="C2412" s="82" t="s">
        <v>105</v>
      </c>
      <c r="D2412" s="82" t="s">
        <v>576</v>
      </c>
      <c r="E2412" s="206" t="s">
        <v>418</v>
      </c>
      <c r="F2412" s="206"/>
      <c r="G2412" s="52" t="s">
        <v>224</v>
      </c>
      <c r="H2412" s="55">
        <v>0.187</v>
      </c>
      <c r="I2412" s="54">
        <v>25.98</v>
      </c>
      <c r="J2412" s="54">
        <v>4.8499999999999996</v>
      </c>
    </row>
    <row r="2413" spans="1:10" ht="26.1" customHeight="1">
      <c r="A2413" s="78" t="s">
        <v>264</v>
      </c>
      <c r="B2413" s="57" t="s">
        <v>2015</v>
      </c>
      <c r="C2413" s="78" t="s">
        <v>2005</v>
      </c>
      <c r="D2413" s="78" t="s">
        <v>2008</v>
      </c>
      <c r="E2413" s="201" t="s">
        <v>274</v>
      </c>
      <c r="F2413" s="201"/>
      <c r="G2413" s="56" t="s">
        <v>27</v>
      </c>
      <c r="H2413" s="59">
        <v>1</v>
      </c>
      <c r="I2413" s="58">
        <v>449.34000000000003</v>
      </c>
      <c r="J2413" s="58">
        <v>449.34</v>
      </c>
    </row>
    <row r="2414" spans="1:10">
      <c r="A2414" s="79"/>
      <c r="B2414" s="79"/>
      <c r="C2414" s="79"/>
      <c r="D2414" s="79"/>
      <c r="E2414" s="79"/>
      <c r="F2414" s="61"/>
      <c r="G2414" s="79"/>
      <c r="H2414" s="204"/>
      <c r="I2414" s="204"/>
      <c r="J2414" s="61"/>
    </row>
    <row r="2415" spans="1:10" ht="30" customHeight="1" thickBot="1">
      <c r="A2415" s="66"/>
      <c r="B2415" s="66"/>
      <c r="C2415" s="66"/>
      <c r="D2415" s="66"/>
      <c r="E2415" s="66"/>
      <c r="F2415" s="66"/>
      <c r="G2415" s="66"/>
      <c r="H2415" s="60"/>
      <c r="I2415" s="66"/>
      <c r="J2415" s="85"/>
    </row>
    <row r="2416" spans="1:10" ht="0.95" customHeight="1" thickTop="1">
      <c r="A2416" s="51"/>
      <c r="B2416" s="51"/>
      <c r="C2416" s="51"/>
      <c r="D2416" s="51"/>
      <c r="E2416" s="51"/>
      <c r="F2416" s="51"/>
      <c r="G2416" s="51"/>
      <c r="H2416" s="51"/>
      <c r="I2416" s="51"/>
      <c r="J2416" s="51">
        <v>0</v>
      </c>
    </row>
    <row r="2417" spans="1:10" ht="18" customHeight="1">
      <c r="A2417" s="76" t="s">
        <v>1999</v>
      </c>
      <c r="B2417" s="80" t="s">
        <v>6</v>
      </c>
      <c r="C2417" s="76" t="s">
        <v>7</v>
      </c>
      <c r="D2417" s="76" t="s">
        <v>8</v>
      </c>
      <c r="E2417" s="203" t="s">
        <v>262</v>
      </c>
      <c r="F2417" s="203"/>
      <c r="G2417" s="81" t="s">
        <v>9</v>
      </c>
      <c r="H2417" s="80" t="s">
        <v>10</v>
      </c>
      <c r="I2417" s="80" t="s">
        <v>11</v>
      </c>
      <c r="J2417" s="80" t="s">
        <v>13</v>
      </c>
    </row>
    <row r="2418" spans="1:10" ht="24" customHeight="1">
      <c r="A2418" s="77" t="s">
        <v>263</v>
      </c>
      <c r="B2418" s="48" t="s">
        <v>2000</v>
      </c>
      <c r="C2418" s="77" t="s">
        <v>78</v>
      </c>
      <c r="D2418" s="77" t="s">
        <v>2001</v>
      </c>
      <c r="E2418" s="200" t="s">
        <v>432</v>
      </c>
      <c r="F2418" s="200"/>
      <c r="G2418" s="47" t="s">
        <v>27</v>
      </c>
      <c r="H2418" s="50">
        <v>1</v>
      </c>
      <c r="I2418" s="49">
        <v>747.09</v>
      </c>
      <c r="J2418" s="49">
        <v>747.09</v>
      </c>
    </row>
    <row r="2419" spans="1:10" ht="24" customHeight="1">
      <c r="A2419" s="82" t="s">
        <v>291</v>
      </c>
      <c r="B2419" s="53" t="s">
        <v>416</v>
      </c>
      <c r="C2419" s="82" t="s">
        <v>105</v>
      </c>
      <c r="D2419" s="82" t="s">
        <v>417</v>
      </c>
      <c r="E2419" s="206" t="s">
        <v>418</v>
      </c>
      <c r="F2419" s="206"/>
      <c r="G2419" s="52" t="s">
        <v>224</v>
      </c>
      <c r="H2419" s="55">
        <v>0.48</v>
      </c>
      <c r="I2419" s="54">
        <v>18.739999999999998</v>
      </c>
      <c r="J2419" s="54">
        <v>8.99</v>
      </c>
    </row>
    <row r="2420" spans="1:10" ht="24" customHeight="1">
      <c r="A2420" s="82" t="s">
        <v>291</v>
      </c>
      <c r="B2420" s="53" t="s">
        <v>1600</v>
      </c>
      <c r="C2420" s="82" t="s">
        <v>105</v>
      </c>
      <c r="D2420" s="82" t="s">
        <v>576</v>
      </c>
      <c r="E2420" s="206" t="s">
        <v>418</v>
      </c>
      <c r="F2420" s="206"/>
      <c r="G2420" s="52" t="s">
        <v>224</v>
      </c>
      <c r="H2420" s="55">
        <v>0.24</v>
      </c>
      <c r="I2420" s="54">
        <v>25.98</v>
      </c>
      <c r="J2420" s="54">
        <v>6.23</v>
      </c>
    </row>
    <row r="2421" spans="1:10" ht="26.1" customHeight="1">
      <c r="A2421" s="78" t="s">
        <v>264</v>
      </c>
      <c r="B2421" s="57" t="s">
        <v>2014</v>
      </c>
      <c r="C2421" s="78" t="s">
        <v>2005</v>
      </c>
      <c r="D2421" s="78" t="s">
        <v>2009</v>
      </c>
      <c r="E2421" s="201" t="s">
        <v>274</v>
      </c>
      <c r="F2421" s="201"/>
      <c r="G2421" s="56" t="s">
        <v>27</v>
      </c>
      <c r="H2421" s="59">
        <v>1</v>
      </c>
      <c r="I2421" s="58">
        <v>731.87</v>
      </c>
      <c r="J2421" s="58">
        <v>731.87</v>
      </c>
    </row>
    <row r="2422" spans="1:10">
      <c r="A2422" s="79"/>
      <c r="B2422" s="79"/>
      <c r="C2422" s="79"/>
      <c r="D2422" s="79"/>
      <c r="E2422" s="79"/>
      <c r="F2422" s="61"/>
      <c r="G2422" s="79"/>
      <c r="H2422" s="204"/>
      <c r="I2422" s="204"/>
      <c r="J2422" s="61"/>
    </row>
    <row r="2423" spans="1:10" ht="30" customHeight="1" thickBot="1">
      <c r="A2423" s="66"/>
      <c r="B2423" s="66"/>
      <c r="C2423" s="66"/>
      <c r="D2423" s="66"/>
      <c r="E2423" s="66"/>
      <c r="F2423" s="66"/>
      <c r="G2423" s="66"/>
      <c r="H2423" s="60"/>
      <c r="I2423" s="66"/>
      <c r="J2423" s="85"/>
    </row>
    <row r="2424" spans="1:10" ht="0.95" customHeight="1" thickTop="1">
      <c r="A2424" s="51"/>
      <c r="B2424" s="51"/>
      <c r="C2424" s="51"/>
      <c r="D2424" s="51"/>
      <c r="E2424" s="51"/>
      <c r="F2424" s="51"/>
      <c r="G2424" s="51"/>
      <c r="H2424" s="51"/>
      <c r="I2424" s="51"/>
      <c r="J2424" s="51">
        <v>0</v>
      </c>
    </row>
    <row r="2425" spans="1:10" ht="18" customHeight="1">
      <c r="A2425" s="76" t="s">
        <v>2002</v>
      </c>
      <c r="B2425" s="80" t="s">
        <v>6</v>
      </c>
      <c r="C2425" s="76" t="s">
        <v>7</v>
      </c>
      <c r="D2425" s="76" t="s">
        <v>8</v>
      </c>
      <c r="E2425" s="203" t="s">
        <v>262</v>
      </c>
      <c r="F2425" s="203"/>
      <c r="G2425" s="81" t="s">
        <v>9</v>
      </c>
      <c r="H2425" s="80" t="s">
        <v>10</v>
      </c>
      <c r="I2425" s="80" t="s">
        <v>11</v>
      </c>
      <c r="J2425" s="80" t="s">
        <v>13</v>
      </c>
    </row>
    <row r="2426" spans="1:10" ht="26.1" customHeight="1">
      <c r="A2426" s="77" t="s">
        <v>263</v>
      </c>
      <c r="B2426" s="48" t="s">
        <v>2003</v>
      </c>
      <c r="C2426" s="77" t="s">
        <v>78</v>
      </c>
      <c r="D2426" s="77" t="s">
        <v>1763</v>
      </c>
      <c r="E2426" s="200" t="s">
        <v>432</v>
      </c>
      <c r="F2426" s="200"/>
      <c r="G2426" s="47" t="s">
        <v>203</v>
      </c>
      <c r="H2426" s="50">
        <v>1</v>
      </c>
      <c r="I2426" s="49">
        <v>26.62</v>
      </c>
      <c r="J2426" s="49">
        <v>26.62</v>
      </c>
    </row>
    <row r="2427" spans="1:10" ht="26.1" customHeight="1">
      <c r="A2427" s="78" t="s">
        <v>264</v>
      </c>
      <c r="B2427" s="57" t="s">
        <v>1762</v>
      </c>
      <c r="C2427" s="78" t="s">
        <v>23</v>
      </c>
      <c r="D2427" s="78" t="s">
        <v>1763</v>
      </c>
      <c r="E2427" s="201" t="s">
        <v>274</v>
      </c>
      <c r="F2427" s="201"/>
      <c r="G2427" s="56" t="s">
        <v>203</v>
      </c>
      <c r="H2427" s="59">
        <v>1</v>
      </c>
      <c r="I2427" s="58">
        <v>26.62</v>
      </c>
      <c r="J2427" s="58">
        <v>26.62</v>
      </c>
    </row>
    <row r="2428" spans="1:10">
      <c r="A2428" s="79"/>
      <c r="B2428" s="79"/>
      <c r="C2428" s="79"/>
      <c r="D2428" s="79"/>
      <c r="E2428" s="79"/>
      <c r="F2428" s="61"/>
      <c r="G2428" s="79"/>
      <c r="H2428" s="204"/>
      <c r="I2428" s="204"/>
      <c r="J2428" s="61"/>
    </row>
    <row r="2429" spans="1:10" ht="30" customHeight="1" thickBot="1">
      <c r="A2429" s="66"/>
      <c r="B2429" s="66"/>
      <c r="C2429" s="66"/>
      <c r="D2429" s="66"/>
      <c r="E2429" s="66"/>
      <c r="F2429" s="66"/>
      <c r="G2429" s="66"/>
      <c r="H2429" s="60"/>
      <c r="I2429" s="66"/>
      <c r="J2429" s="85"/>
    </row>
    <row r="2430" spans="1:10" ht="0.95" customHeight="1" thickTop="1">
      <c r="A2430" s="51"/>
      <c r="B2430" s="51"/>
      <c r="C2430" s="51"/>
      <c r="D2430" s="51"/>
      <c r="E2430" s="51"/>
      <c r="F2430" s="51"/>
      <c r="G2430" s="51"/>
      <c r="H2430" s="51"/>
      <c r="I2430" s="51"/>
      <c r="J2430" s="51">
        <v>0</v>
      </c>
    </row>
    <row r="2431" spans="1:10" ht="24" customHeight="1">
      <c r="A2431" s="75" t="s">
        <v>242</v>
      </c>
      <c r="B2431" s="75"/>
      <c r="C2431" s="75"/>
      <c r="D2431" s="75" t="s">
        <v>1188</v>
      </c>
      <c r="E2431" s="75"/>
      <c r="F2431" s="205"/>
      <c r="G2431" s="205"/>
      <c r="H2431" s="62"/>
      <c r="I2431" s="75"/>
      <c r="J2431" s="63">
        <v>0</v>
      </c>
    </row>
    <row r="2432" spans="1:10" ht="18" customHeight="1">
      <c r="A2432" s="76" t="s">
        <v>244</v>
      </c>
      <c r="B2432" s="80" t="s">
        <v>6</v>
      </c>
      <c r="C2432" s="76" t="s">
        <v>7</v>
      </c>
      <c r="D2432" s="76" t="s">
        <v>8</v>
      </c>
      <c r="E2432" s="203" t="s">
        <v>262</v>
      </c>
      <c r="F2432" s="203"/>
      <c r="G2432" s="81" t="s">
        <v>9</v>
      </c>
      <c r="H2432" s="80" t="s">
        <v>10</v>
      </c>
      <c r="I2432" s="80" t="s">
        <v>11</v>
      </c>
      <c r="J2432" s="80" t="s">
        <v>13</v>
      </c>
    </row>
    <row r="2433" spans="1:10" ht="24" customHeight="1">
      <c r="A2433" s="77" t="s">
        <v>263</v>
      </c>
      <c r="B2433" s="48" t="s">
        <v>147</v>
      </c>
      <c r="C2433" s="77" t="s">
        <v>23</v>
      </c>
      <c r="D2433" s="77" t="s">
        <v>148</v>
      </c>
      <c r="E2433" s="200" t="s">
        <v>477</v>
      </c>
      <c r="F2433" s="200"/>
      <c r="G2433" s="47" t="s">
        <v>149</v>
      </c>
      <c r="H2433" s="50">
        <v>1</v>
      </c>
      <c r="I2433" s="49">
        <v>137.53</v>
      </c>
      <c r="J2433" s="49">
        <v>137.53</v>
      </c>
    </row>
    <row r="2434" spans="1:10" ht="24" customHeight="1">
      <c r="A2434" s="78" t="s">
        <v>264</v>
      </c>
      <c r="B2434" s="57" t="s">
        <v>270</v>
      </c>
      <c r="C2434" s="78" t="s">
        <v>23</v>
      </c>
      <c r="D2434" s="78" t="s">
        <v>271</v>
      </c>
      <c r="E2434" s="201" t="s">
        <v>269</v>
      </c>
      <c r="F2434" s="201"/>
      <c r="G2434" s="56" t="s">
        <v>224</v>
      </c>
      <c r="H2434" s="59">
        <v>1.4464851171627615</v>
      </c>
      <c r="I2434" s="58">
        <v>15.79</v>
      </c>
      <c r="J2434" s="58">
        <v>22.84</v>
      </c>
    </row>
    <row r="2435" spans="1:10" ht="24" customHeight="1">
      <c r="A2435" s="78" t="s">
        <v>264</v>
      </c>
      <c r="B2435" s="57" t="s">
        <v>478</v>
      </c>
      <c r="C2435" s="78" t="s">
        <v>23</v>
      </c>
      <c r="D2435" s="78" t="s">
        <v>479</v>
      </c>
      <c r="E2435" s="201" t="s">
        <v>274</v>
      </c>
      <c r="F2435" s="201"/>
      <c r="G2435" s="56" t="s">
        <v>114</v>
      </c>
      <c r="H2435" s="59">
        <v>0.71428999999999998</v>
      </c>
      <c r="I2435" s="58">
        <v>160.57</v>
      </c>
      <c r="J2435" s="58">
        <v>114.69</v>
      </c>
    </row>
    <row r="2436" spans="1:10">
      <c r="A2436" s="79"/>
      <c r="B2436" s="79"/>
      <c r="C2436" s="79"/>
      <c r="D2436" s="79"/>
      <c r="E2436" s="79"/>
      <c r="F2436" s="61"/>
      <c r="G2436" s="79"/>
      <c r="H2436" s="204"/>
      <c r="I2436" s="204"/>
      <c r="J2436" s="61"/>
    </row>
    <row r="2437" spans="1:10" ht="30" customHeight="1" thickBot="1">
      <c r="A2437" s="66"/>
      <c r="B2437" s="66"/>
      <c r="C2437" s="66"/>
      <c r="D2437" s="66"/>
      <c r="E2437" s="66"/>
      <c r="F2437" s="66"/>
      <c r="G2437" s="66"/>
      <c r="H2437" s="60"/>
      <c r="I2437" s="66"/>
      <c r="J2437" s="85"/>
    </row>
    <row r="2438" spans="1:10" ht="0.95" customHeight="1" thickTop="1">
      <c r="A2438" s="51"/>
      <c r="B2438" s="51"/>
      <c r="C2438" s="51"/>
      <c r="D2438" s="51"/>
      <c r="E2438" s="51"/>
      <c r="F2438" s="51"/>
      <c r="G2438" s="51"/>
      <c r="H2438" s="51"/>
      <c r="I2438" s="51"/>
      <c r="J2438" s="51">
        <v>0</v>
      </c>
    </row>
    <row r="2439" spans="1:10" ht="18" customHeight="1">
      <c r="A2439" s="76" t="s">
        <v>1189</v>
      </c>
      <c r="B2439" s="80" t="s">
        <v>6</v>
      </c>
      <c r="C2439" s="76" t="s">
        <v>7</v>
      </c>
      <c r="D2439" s="76" t="s">
        <v>8</v>
      </c>
      <c r="E2439" s="203" t="s">
        <v>262</v>
      </c>
      <c r="F2439" s="203"/>
      <c r="G2439" s="81" t="s">
        <v>9</v>
      </c>
      <c r="H2439" s="80" t="s">
        <v>10</v>
      </c>
      <c r="I2439" s="80" t="s">
        <v>11</v>
      </c>
      <c r="J2439" s="80" t="s">
        <v>13</v>
      </c>
    </row>
    <row r="2440" spans="1:10" ht="24" customHeight="1">
      <c r="A2440" s="77" t="s">
        <v>263</v>
      </c>
      <c r="B2440" s="48" t="s">
        <v>151</v>
      </c>
      <c r="C2440" s="77" t="s">
        <v>23</v>
      </c>
      <c r="D2440" s="77" t="s">
        <v>152</v>
      </c>
      <c r="E2440" s="200" t="s">
        <v>477</v>
      </c>
      <c r="F2440" s="200"/>
      <c r="G2440" s="47" t="s">
        <v>114</v>
      </c>
      <c r="H2440" s="50">
        <v>1</v>
      </c>
      <c r="I2440" s="49">
        <v>282.56</v>
      </c>
      <c r="J2440" s="49">
        <v>282.56</v>
      </c>
    </row>
    <row r="2441" spans="1:10" ht="24" customHeight="1">
      <c r="A2441" s="78" t="s">
        <v>264</v>
      </c>
      <c r="B2441" s="57" t="s">
        <v>270</v>
      </c>
      <c r="C2441" s="78" t="s">
        <v>23</v>
      </c>
      <c r="D2441" s="78" t="s">
        <v>271</v>
      </c>
      <c r="E2441" s="201" t="s">
        <v>269</v>
      </c>
      <c r="F2441" s="201"/>
      <c r="G2441" s="56" t="s">
        <v>224</v>
      </c>
      <c r="H2441" s="59">
        <v>2.0582647245091823</v>
      </c>
      <c r="I2441" s="58">
        <v>15.79</v>
      </c>
      <c r="J2441" s="58">
        <v>32.5</v>
      </c>
    </row>
    <row r="2442" spans="1:10" ht="24" customHeight="1">
      <c r="A2442" s="78" t="s">
        <v>264</v>
      </c>
      <c r="B2442" s="57" t="s">
        <v>300</v>
      </c>
      <c r="C2442" s="78" t="s">
        <v>23</v>
      </c>
      <c r="D2442" s="78" t="s">
        <v>301</v>
      </c>
      <c r="E2442" s="201" t="s">
        <v>269</v>
      </c>
      <c r="F2442" s="201"/>
      <c r="G2442" s="56" t="s">
        <v>224</v>
      </c>
      <c r="H2442" s="59">
        <v>2.2999999999999998</v>
      </c>
      <c r="I2442" s="58">
        <v>22.52</v>
      </c>
      <c r="J2442" s="58">
        <v>51.79</v>
      </c>
    </row>
    <row r="2443" spans="1:10" ht="24" customHeight="1">
      <c r="A2443" s="78" t="s">
        <v>264</v>
      </c>
      <c r="B2443" s="57" t="s">
        <v>478</v>
      </c>
      <c r="C2443" s="78" t="s">
        <v>23</v>
      </c>
      <c r="D2443" s="78" t="s">
        <v>479</v>
      </c>
      <c r="E2443" s="201" t="s">
        <v>274</v>
      </c>
      <c r="F2443" s="201"/>
      <c r="G2443" s="56" t="s">
        <v>114</v>
      </c>
      <c r="H2443" s="59">
        <v>1</v>
      </c>
      <c r="I2443" s="58">
        <v>160.57</v>
      </c>
      <c r="J2443" s="58">
        <v>160.57</v>
      </c>
    </row>
    <row r="2444" spans="1:10" ht="24" customHeight="1">
      <c r="A2444" s="78" t="s">
        <v>264</v>
      </c>
      <c r="B2444" s="57" t="s">
        <v>480</v>
      </c>
      <c r="C2444" s="78" t="s">
        <v>23</v>
      </c>
      <c r="D2444" s="78" t="s">
        <v>481</v>
      </c>
      <c r="E2444" s="201" t="s">
        <v>274</v>
      </c>
      <c r="F2444" s="201"/>
      <c r="G2444" s="56" t="s">
        <v>114</v>
      </c>
      <c r="H2444" s="59">
        <v>0.25</v>
      </c>
      <c r="I2444" s="58">
        <v>150.80000000000001</v>
      </c>
      <c r="J2444" s="58">
        <v>37.700000000000003</v>
      </c>
    </row>
    <row r="2445" spans="1:10">
      <c r="A2445" s="79"/>
      <c r="B2445" s="79"/>
      <c r="C2445" s="79"/>
      <c r="D2445" s="79"/>
      <c r="E2445" s="79"/>
      <c r="F2445" s="61"/>
      <c r="G2445" s="79"/>
      <c r="H2445" s="204"/>
      <c r="I2445" s="204"/>
      <c r="J2445" s="61"/>
    </row>
    <row r="2446" spans="1:10" ht="30" customHeight="1" thickBot="1">
      <c r="A2446" s="66"/>
      <c r="B2446" s="66"/>
      <c r="C2446" s="66"/>
      <c r="D2446" s="66"/>
      <c r="E2446" s="66"/>
      <c r="F2446" s="66"/>
      <c r="G2446" s="66"/>
      <c r="H2446" s="60"/>
      <c r="I2446" s="66"/>
      <c r="J2446" s="85"/>
    </row>
    <row r="2447" spans="1:10" ht="0.95" customHeight="1" thickTop="1">
      <c r="A2447" s="51"/>
      <c r="B2447" s="51"/>
      <c r="C2447" s="51"/>
      <c r="D2447" s="51"/>
      <c r="E2447" s="51"/>
      <c r="F2447" s="51"/>
      <c r="G2447" s="51"/>
      <c r="H2447" s="51"/>
      <c r="I2447" s="51"/>
      <c r="J2447" s="51">
        <v>0</v>
      </c>
    </row>
    <row r="2448" spans="1:10" ht="18" customHeight="1">
      <c r="A2448" s="76" t="s">
        <v>1190</v>
      </c>
      <c r="B2448" s="80" t="s">
        <v>6</v>
      </c>
      <c r="C2448" s="76" t="s">
        <v>7</v>
      </c>
      <c r="D2448" s="76" t="s">
        <v>8</v>
      </c>
      <c r="E2448" s="203" t="s">
        <v>262</v>
      </c>
      <c r="F2448" s="203"/>
      <c r="G2448" s="81" t="s">
        <v>9</v>
      </c>
      <c r="H2448" s="80" t="s">
        <v>10</v>
      </c>
      <c r="I2448" s="80" t="s">
        <v>11</v>
      </c>
      <c r="J2448" s="80" t="s">
        <v>13</v>
      </c>
    </row>
    <row r="2449" spans="1:10" ht="24" customHeight="1">
      <c r="A2449" s="77" t="s">
        <v>263</v>
      </c>
      <c r="B2449" s="48" t="s">
        <v>1191</v>
      </c>
      <c r="C2449" s="77" t="s">
        <v>78</v>
      </c>
      <c r="D2449" s="77" t="s">
        <v>1192</v>
      </c>
      <c r="E2449" s="200" t="s">
        <v>418</v>
      </c>
      <c r="F2449" s="200"/>
      <c r="G2449" s="47" t="s">
        <v>27</v>
      </c>
      <c r="H2449" s="50">
        <v>1</v>
      </c>
      <c r="I2449" s="49">
        <v>42.04</v>
      </c>
      <c r="J2449" s="49">
        <v>42.04</v>
      </c>
    </row>
    <row r="2450" spans="1:10" ht="24" customHeight="1">
      <c r="A2450" s="82" t="s">
        <v>291</v>
      </c>
      <c r="B2450" s="53" t="s">
        <v>1600</v>
      </c>
      <c r="C2450" s="82" t="s">
        <v>105</v>
      </c>
      <c r="D2450" s="82" t="s">
        <v>576</v>
      </c>
      <c r="E2450" s="206" t="s">
        <v>418</v>
      </c>
      <c r="F2450" s="206"/>
      <c r="G2450" s="52" t="s">
        <v>224</v>
      </c>
      <c r="H2450" s="55">
        <v>0.1333</v>
      </c>
      <c r="I2450" s="54">
        <v>25.98</v>
      </c>
      <c r="J2450" s="54">
        <v>3.46</v>
      </c>
    </row>
    <row r="2451" spans="1:10" ht="24" customHeight="1">
      <c r="A2451" s="82" t="s">
        <v>291</v>
      </c>
      <c r="B2451" s="53" t="s">
        <v>416</v>
      </c>
      <c r="C2451" s="82" t="s">
        <v>105</v>
      </c>
      <c r="D2451" s="82" t="s">
        <v>417</v>
      </c>
      <c r="E2451" s="206" t="s">
        <v>418</v>
      </c>
      <c r="F2451" s="206"/>
      <c r="G2451" s="52" t="s">
        <v>224</v>
      </c>
      <c r="H2451" s="55">
        <v>0.17502668089647819</v>
      </c>
      <c r="I2451" s="54">
        <v>18.739999999999998</v>
      </c>
      <c r="J2451" s="54">
        <v>3.28</v>
      </c>
    </row>
    <row r="2452" spans="1:10" ht="26.1" customHeight="1">
      <c r="A2452" s="78" t="s">
        <v>264</v>
      </c>
      <c r="B2452" s="57" t="s">
        <v>1782</v>
      </c>
      <c r="C2452" s="78" t="s">
        <v>23</v>
      </c>
      <c r="D2452" s="78" t="s">
        <v>1783</v>
      </c>
      <c r="E2452" s="201" t="s">
        <v>274</v>
      </c>
      <c r="F2452" s="201"/>
      <c r="G2452" s="56" t="s">
        <v>27</v>
      </c>
      <c r="H2452" s="59">
        <v>1</v>
      </c>
      <c r="I2452" s="58">
        <v>35.299999999999997</v>
      </c>
      <c r="J2452" s="58">
        <v>35.299999999999997</v>
      </c>
    </row>
    <row r="2453" spans="1:10">
      <c r="A2453" s="79"/>
      <c r="B2453" s="79"/>
      <c r="C2453" s="79"/>
      <c r="D2453" s="79"/>
      <c r="E2453" s="79"/>
      <c r="F2453" s="61"/>
      <c r="G2453" s="79"/>
      <c r="H2453" s="204"/>
      <c r="I2453" s="204"/>
      <c r="J2453" s="61"/>
    </row>
    <row r="2454" spans="1:10" ht="30" customHeight="1" thickBot="1">
      <c r="A2454" s="66"/>
      <c r="B2454" s="66"/>
      <c r="C2454" s="66"/>
      <c r="D2454" s="66"/>
      <c r="E2454" s="66"/>
      <c r="F2454" s="66"/>
      <c r="G2454" s="66"/>
      <c r="H2454" s="60"/>
      <c r="I2454" s="66"/>
      <c r="J2454" s="85"/>
    </row>
    <row r="2455" spans="1:10" ht="0.95" customHeight="1" thickTop="1">
      <c r="A2455" s="51"/>
      <c r="B2455" s="51"/>
      <c r="C2455" s="51"/>
      <c r="D2455" s="51"/>
      <c r="E2455" s="51"/>
      <c r="F2455" s="51"/>
      <c r="G2455" s="51"/>
      <c r="H2455" s="51"/>
      <c r="I2455" s="51"/>
      <c r="J2455" s="51">
        <v>0</v>
      </c>
    </row>
    <row r="2456" spans="1:10" ht="18" customHeight="1">
      <c r="A2456" s="76" t="s">
        <v>1193</v>
      </c>
      <c r="B2456" s="80" t="s">
        <v>6</v>
      </c>
      <c r="C2456" s="76" t="s">
        <v>7</v>
      </c>
      <c r="D2456" s="76" t="s">
        <v>8</v>
      </c>
      <c r="E2456" s="203" t="s">
        <v>262</v>
      </c>
      <c r="F2456" s="203"/>
      <c r="G2456" s="81" t="s">
        <v>9</v>
      </c>
      <c r="H2456" s="80" t="s">
        <v>10</v>
      </c>
      <c r="I2456" s="80" t="s">
        <v>11</v>
      </c>
      <c r="J2456" s="80" t="s">
        <v>13</v>
      </c>
    </row>
    <row r="2457" spans="1:10" ht="26.1" customHeight="1">
      <c r="A2457" s="77" t="s">
        <v>263</v>
      </c>
      <c r="B2457" s="48" t="s">
        <v>1194</v>
      </c>
      <c r="C2457" s="77" t="s">
        <v>23</v>
      </c>
      <c r="D2457" s="77" t="s">
        <v>1195</v>
      </c>
      <c r="E2457" s="200" t="s">
        <v>1784</v>
      </c>
      <c r="F2457" s="200"/>
      <c r="G2457" s="47" t="s">
        <v>114</v>
      </c>
      <c r="H2457" s="50">
        <v>1</v>
      </c>
      <c r="I2457" s="49">
        <v>614.41000000000008</v>
      </c>
      <c r="J2457" s="49">
        <v>614.41</v>
      </c>
    </row>
    <row r="2458" spans="1:10" ht="24" customHeight="1">
      <c r="A2458" s="78" t="s">
        <v>264</v>
      </c>
      <c r="B2458" s="57" t="s">
        <v>1657</v>
      </c>
      <c r="C2458" s="78" t="s">
        <v>23</v>
      </c>
      <c r="D2458" s="78" t="s">
        <v>1658</v>
      </c>
      <c r="E2458" s="201" t="s">
        <v>383</v>
      </c>
      <c r="F2458" s="201"/>
      <c r="G2458" s="56" t="s">
        <v>224</v>
      </c>
      <c r="H2458" s="59">
        <v>1</v>
      </c>
      <c r="I2458" s="58">
        <v>3.03</v>
      </c>
      <c r="J2458" s="58">
        <v>3.03</v>
      </c>
    </row>
    <row r="2459" spans="1:10" ht="24" customHeight="1">
      <c r="A2459" s="78" t="s">
        <v>264</v>
      </c>
      <c r="B2459" s="57" t="s">
        <v>270</v>
      </c>
      <c r="C2459" s="78" t="s">
        <v>23</v>
      </c>
      <c r="D2459" s="78" t="s">
        <v>271</v>
      </c>
      <c r="E2459" s="201" t="s">
        <v>269</v>
      </c>
      <c r="F2459" s="201"/>
      <c r="G2459" s="56" t="s">
        <v>224</v>
      </c>
      <c r="H2459" s="59">
        <v>10.419886003799869</v>
      </c>
      <c r="I2459" s="58">
        <v>15.79</v>
      </c>
      <c r="J2459" s="58">
        <v>164.53</v>
      </c>
    </row>
    <row r="2460" spans="1:10" ht="24" customHeight="1">
      <c r="A2460" s="78" t="s">
        <v>264</v>
      </c>
      <c r="B2460" s="57" t="s">
        <v>300</v>
      </c>
      <c r="C2460" s="78" t="s">
        <v>23</v>
      </c>
      <c r="D2460" s="78" t="s">
        <v>301</v>
      </c>
      <c r="E2460" s="201" t="s">
        <v>269</v>
      </c>
      <c r="F2460" s="201"/>
      <c r="G2460" s="56" t="s">
        <v>224</v>
      </c>
      <c r="H2460" s="59">
        <v>3</v>
      </c>
      <c r="I2460" s="58">
        <v>22.52</v>
      </c>
      <c r="J2460" s="58">
        <v>67.56</v>
      </c>
    </row>
    <row r="2461" spans="1:10" ht="24" customHeight="1">
      <c r="A2461" s="78" t="s">
        <v>264</v>
      </c>
      <c r="B2461" s="57" t="s">
        <v>507</v>
      </c>
      <c r="C2461" s="78" t="s">
        <v>23</v>
      </c>
      <c r="D2461" s="78" t="s">
        <v>508</v>
      </c>
      <c r="E2461" s="201" t="s">
        <v>274</v>
      </c>
      <c r="F2461" s="201"/>
      <c r="G2461" s="56" t="s">
        <v>203</v>
      </c>
      <c r="H2461" s="59">
        <v>208</v>
      </c>
      <c r="I2461" s="58">
        <v>0.68</v>
      </c>
      <c r="J2461" s="58">
        <v>141.44</v>
      </c>
    </row>
    <row r="2462" spans="1:10" ht="24" customHeight="1">
      <c r="A2462" s="78" t="s">
        <v>264</v>
      </c>
      <c r="B2462" s="57" t="s">
        <v>509</v>
      </c>
      <c r="C2462" s="78" t="s">
        <v>23</v>
      </c>
      <c r="D2462" s="78" t="s">
        <v>510</v>
      </c>
      <c r="E2462" s="201" t="s">
        <v>274</v>
      </c>
      <c r="F2462" s="201"/>
      <c r="G2462" s="56" t="s">
        <v>114</v>
      </c>
      <c r="H2462" s="59">
        <v>0.56399999999999995</v>
      </c>
      <c r="I2462" s="58">
        <v>171.41</v>
      </c>
      <c r="J2462" s="58">
        <v>96.67</v>
      </c>
    </row>
    <row r="2463" spans="1:10" ht="24" customHeight="1">
      <c r="A2463" s="78" t="s">
        <v>264</v>
      </c>
      <c r="B2463" s="57" t="s">
        <v>483</v>
      </c>
      <c r="C2463" s="78" t="s">
        <v>23</v>
      </c>
      <c r="D2463" s="78" t="s">
        <v>484</v>
      </c>
      <c r="E2463" s="201" t="s">
        <v>274</v>
      </c>
      <c r="F2463" s="201"/>
      <c r="G2463" s="56" t="s">
        <v>114</v>
      </c>
      <c r="H2463" s="59">
        <v>0.88200000000000001</v>
      </c>
      <c r="I2463" s="58">
        <v>160.07</v>
      </c>
      <c r="J2463" s="58">
        <v>141.18</v>
      </c>
    </row>
    <row r="2464" spans="1:10">
      <c r="A2464" s="79"/>
      <c r="B2464" s="79"/>
      <c r="C2464" s="79"/>
      <c r="D2464" s="79"/>
      <c r="E2464" s="79"/>
      <c r="F2464" s="61"/>
      <c r="G2464" s="79"/>
      <c r="H2464" s="204"/>
      <c r="I2464" s="204"/>
      <c r="J2464" s="61"/>
    </row>
    <row r="2465" spans="1:10" ht="30" customHeight="1" thickBot="1">
      <c r="A2465" s="66"/>
      <c r="B2465" s="66"/>
      <c r="C2465" s="66"/>
      <c r="D2465" s="66"/>
      <c r="E2465" s="66"/>
      <c r="F2465" s="66"/>
      <c r="G2465" s="66"/>
      <c r="H2465" s="60"/>
      <c r="I2465" s="66"/>
      <c r="J2465" s="85"/>
    </row>
    <row r="2466" spans="1:10" ht="0.95" customHeight="1" thickTop="1">
      <c r="A2466" s="51"/>
      <c r="B2466" s="51"/>
      <c r="C2466" s="51"/>
      <c r="D2466" s="51"/>
      <c r="E2466" s="51"/>
      <c r="F2466" s="51"/>
      <c r="G2466" s="51"/>
      <c r="H2466" s="51"/>
      <c r="I2466" s="51"/>
      <c r="J2466" s="51">
        <v>0</v>
      </c>
    </row>
    <row r="2467" spans="1:10" ht="18" customHeight="1">
      <c r="A2467" s="76" t="s">
        <v>1196</v>
      </c>
      <c r="B2467" s="80" t="s">
        <v>6</v>
      </c>
      <c r="C2467" s="76" t="s">
        <v>7</v>
      </c>
      <c r="D2467" s="76" t="s">
        <v>8</v>
      </c>
      <c r="E2467" s="203" t="s">
        <v>262</v>
      </c>
      <c r="F2467" s="203"/>
      <c r="G2467" s="81" t="s">
        <v>9</v>
      </c>
      <c r="H2467" s="80" t="s">
        <v>10</v>
      </c>
      <c r="I2467" s="80" t="s">
        <v>11</v>
      </c>
      <c r="J2467" s="80" t="s">
        <v>13</v>
      </c>
    </row>
    <row r="2468" spans="1:10" ht="24" customHeight="1">
      <c r="A2468" s="77" t="s">
        <v>263</v>
      </c>
      <c r="B2468" s="48" t="s">
        <v>1197</v>
      </c>
      <c r="C2468" s="77" t="s">
        <v>23</v>
      </c>
      <c r="D2468" s="77" t="s">
        <v>1198</v>
      </c>
      <c r="E2468" s="200" t="s">
        <v>1785</v>
      </c>
      <c r="F2468" s="200"/>
      <c r="G2468" s="47" t="s">
        <v>20</v>
      </c>
      <c r="H2468" s="50">
        <v>1</v>
      </c>
      <c r="I2468" s="49">
        <v>81.220000000000013</v>
      </c>
      <c r="J2468" s="49">
        <v>81.22</v>
      </c>
    </row>
    <row r="2469" spans="1:10" ht="24" customHeight="1">
      <c r="A2469" s="78" t="s">
        <v>264</v>
      </c>
      <c r="B2469" s="57" t="s">
        <v>267</v>
      </c>
      <c r="C2469" s="78" t="s">
        <v>23</v>
      </c>
      <c r="D2469" s="78" t="s">
        <v>268</v>
      </c>
      <c r="E2469" s="201" t="s">
        <v>269</v>
      </c>
      <c r="F2469" s="201"/>
      <c r="G2469" s="56" t="s">
        <v>224</v>
      </c>
      <c r="H2469" s="59">
        <v>1.25</v>
      </c>
      <c r="I2469" s="58">
        <v>22.52</v>
      </c>
      <c r="J2469" s="58">
        <v>28.15</v>
      </c>
    </row>
    <row r="2470" spans="1:10" ht="24" customHeight="1">
      <c r="A2470" s="78" t="s">
        <v>264</v>
      </c>
      <c r="B2470" s="57" t="s">
        <v>270</v>
      </c>
      <c r="C2470" s="78" t="s">
        <v>23</v>
      </c>
      <c r="D2470" s="78" t="s">
        <v>271</v>
      </c>
      <c r="E2470" s="201" t="s">
        <v>269</v>
      </c>
      <c r="F2470" s="201"/>
      <c r="G2470" s="56" t="s">
        <v>224</v>
      </c>
      <c r="H2470" s="59">
        <v>1.8885370487650412</v>
      </c>
      <c r="I2470" s="58">
        <v>15.79</v>
      </c>
      <c r="J2470" s="58">
        <v>29.82</v>
      </c>
    </row>
    <row r="2471" spans="1:10" ht="26.1" customHeight="1">
      <c r="A2471" s="78" t="s">
        <v>264</v>
      </c>
      <c r="B2471" s="57" t="s">
        <v>275</v>
      </c>
      <c r="C2471" s="78" t="s">
        <v>23</v>
      </c>
      <c r="D2471" s="78" t="s">
        <v>276</v>
      </c>
      <c r="E2471" s="201" t="s">
        <v>274</v>
      </c>
      <c r="F2471" s="201"/>
      <c r="G2471" s="56" t="s">
        <v>20</v>
      </c>
      <c r="H2471" s="59">
        <v>0.06</v>
      </c>
      <c r="I2471" s="58">
        <v>85</v>
      </c>
      <c r="J2471" s="58">
        <v>5.0999999999999996</v>
      </c>
    </row>
    <row r="2472" spans="1:10" ht="24" customHeight="1">
      <c r="A2472" s="78" t="s">
        <v>264</v>
      </c>
      <c r="B2472" s="57" t="s">
        <v>272</v>
      </c>
      <c r="C2472" s="78" t="s">
        <v>23</v>
      </c>
      <c r="D2472" s="78" t="s">
        <v>273</v>
      </c>
      <c r="E2472" s="201" t="s">
        <v>274</v>
      </c>
      <c r="F2472" s="201"/>
      <c r="G2472" s="56" t="s">
        <v>27</v>
      </c>
      <c r="H2472" s="59">
        <v>0.5</v>
      </c>
      <c r="I2472" s="58">
        <v>2.78</v>
      </c>
      <c r="J2472" s="58">
        <v>1.39</v>
      </c>
    </row>
    <row r="2473" spans="1:10" ht="24" customHeight="1">
      <c r="A2473" s="78" t="s">
        <v>264</v>
      </c>
      <c r="B2473" s="57" t="s">
        <v>376</v>
      </c>
      <c r="C2473" s="78" t="s">
        <v>23</v>
      </c>
      <c r="D2473" s="78" t="s">
        <v>377</v>
      </c>
      <c r="E2473" s="201" t="s">
        <v>274</v>
      </c>
      <c r="F2473" s="201"/>
      <c r="G2473" s="56" t="s">
        <v>27</v>
      </c>
      <c r="H2473" s="59">
        <v>0.36</v>
      </c>
      <c r="I2473" s="58">
        <v>13.33</v>
      </c>
      <c r="J2473" s="58">
        <v>4.79</v>
      </c>
    </row>
    <row r="2474" spans="1:10" ht="24" customHeight="1">
      <c r="A2474" s="78" t="s">
        <v>264</v>
      </c>
      <c r="B2474" s="57" t="s">
        <v>1556</v>
      </c>
      <c r="C2474" s="78" t="s">
        <v>23</v>
      </c>
      <c r="D2474" s="78" t="s">
        <v>1557</v>
      </c>
      <c r="E2474" s="201" t="s">
        <v>274</v>
      </c>
      <c r="F2474" s="201"/>
      <c r="G2474" s="56" t="s">
        <v>533</v>
      </c>
      <c r="H2474" s="59">
        <v>0.06</v>
      </c>
      <c r="I2474" s="58">
        <v>8.61</v>
      </c>
      <c r="J2474" s="58">
        <v>0.51</v>
      </c>
    </row>
    <row r="2475" spans="1:10" ht="26.1" customHeight="1">
      <c r="A2475" s="78" t="s">
        <v>264</v>
      </c>
      <c r="B2475" s="57" t="s">
        <v>1786</v>
      </c>
      <c r="C2475" s="78" t="s">
        <v>23</v>
      </c>
      <c r="D2475" s="78" t="s">
        <v>1787</v>
      </c>
      <c r="E2475" s="201" t="s">
        <v>274</v>
      </c>
      <c r="F2475" s="201"/>
      <c r="G2475" s="56" t="s">
        <v>20</v>
      </c>
      <c r="H2475" s="59">
        <v>0.1573</v>
      </c>
      <c r="I2475" s="58">
        <v>53.59</v>
      </c>
      <c r="J2475" s="58">
        <v>8.42</v>
      </c>
    </row>
    <row r="2476" spans="1:10" ht="26.1" customHeight="1">
      <c r="A2476" s="78" t="s">
        <v>264</v>
      </c>
      <c r="B2476" s="57" t="s">
        <v>281</v>
      </c>
      <c r="C2476" s="78" t="s">
        <v>23</v>
      </c>
      <c r="D2476" s="78" t="s">
        <v>282</v>
      </c>
      <c r="E2476" s="201" t="s">
        <v>274</v>
      </c>
      <c r="F2476" s="201"/>
      <c r="G2476" s="56" t="s">
        <v>203</v>
      </c>
      <c r="H2476" s="59">
        <v>0.2</v>
      </c>
      <c r="I2476" s="58">
        <v>15.22</v>
      </c>
      <c r="J2476" s="58">
        <v>3.04</v>
      </c>
    </row>
    <row r="2477" spans="1:10">
      <c r="A2477" s="79"/>
      <c r="B2477" s="79"/>
      <c r="C2477" s="79"/>
      <c r="D2477" s="79"/>
      <c r="E2477" s="79"/>
      <c r="F2477" s="61"/>
      <c r="G2477" s="79"/>
      <c r="H2477" s="204"/>
      <c r="I2477" s="204"/>
      <c r="J2477" s="61"/>
    </row>
    <row r="2478" spans="1:10" ht="30" customHeight="1" thickBot="1">
      <c r="A2478" s="66"/>
      <c r="B2478" s="66"/>
      <c r="C2478" s="66"/>
      <c r="D2478" s="66"/>
      <c r="E2478" s="66"/>
      <c r="F2478" s="66"/>
      <c r="G2478" s="66"/>
      <c r="H2478" s="60"/>
      <c r="I2478" s="66"/>
      <c r="J2478" s="85"/>
    </row>
    <row r="2479" spans="1:10" ht="0.95" customHeight="1" thickTop="1">
      <c r="A2479" s="51"/>
      <c r="B2479" s="51"/>
      <c r="C2479" s="51"/>
      <c r="D2479" s="51"/>
      <c r="E2479" s="51"/>
      <c r="F2479" s="51"/>
      <c r="G2479" s="51"/>
      <c r="H2479" s="51"/>
      <c r="I2479" s="51"/>
      <c r="J2479" s="51">
        <v>0</v>
      </c>
    </row>
    <row r="2480" spans="1:10" ht="18" customHeight="1">
      <c r="A2480" s="76" t="s">
        <v>1199</v>
      </c>
      <c r="B2480" s="80" t="s">
        <v>6</v>
      </c>
      <c r="C2480" s="76" t="s">
        <v>7</v>
      </c>
      <c r="D2480" s="76" t="s">
        <v>8</v>
      </c>
      <c r="E2480" s="203" t="s">
        <v>262</v>
      </c>
      <c r="F2480" s="203"/>
      <c r="G2480" s="81" t="s">
        <v>9</v>
      </c>
      <c r="H2480" s="80" t="s">
        <v>10</v>
      </c>
      <c r="I2480" s="80" t="s">
        <v>11</v>
      </c>
      <c r="J2480" s="80" t="s">
        <v>13</v>
      </c>
    </row>
    <row r="2481" spans="1:10" ht="24" customHeight="1">
      <c r="A2481" s="77" t="s">
        <v>263</v>
      </c>
      <c r="B2481" s="48" t="s">
        <v>1200</v>
      </c>
      <c r="C2481" s="77" t="s">
        <v>23</v>
      </c>
      <c r="D2481" s="77" t="s">
        <v>1201</v>
      </c>
      <c r="E2481" s="200" t="s">
        <v>1788</v>
      </c>
      <c r="F2481" s="200"/>
      <c r="G2481" s="47" t="s">
        <v>203</v>
      </c>
      <c r="H2481" s="50">
        <v>1</v>
      </c>
      <c r="I2481" s="49">
        <v>12.14</v>
      </c>
      <c r="J2481" s="49">
        <v>12.14</v>
      </c>
    </row>
    <row r="2482" spans="1:10" ht="24" customHeight="1">
      <c r="A2482" s="78" t="s">
        <v>264</v>
      </c>
      <c r="B2482" s="57" t="s">
        <v>539</v>
      </c>
      <c r="C2482" s="78" t="s">
        <v>23</v>
      </c>
      <c r="D2482" s="78" t="s">
        <v>540</v>
      </c>
      <c r="E2482" s="201" t="s">
        <v>274</v>
      </c>
      <c r="F2482" s="201"/>
      <c r="G2482" s="56" t="s">
        <v>203</v>
      </c>
      <c r="H2482" s="59">
        <v>0.88</v>
      </c>
      <c r="I2482" s="58">
        <v>7.37</v>
      </c>
      <c r="J2482" s="58">
        <v>6.48</v>
      </c>
    </row>
    <row r="2483" spans="1:10" ht="26.1" customHeight="1">
      <c r="A2483" s="78" t="s">
        <v>264</v>
      </c>
      <c r="B2483" s="57" t="s">
        <v>537</v>
      </c>
      <c r="C2483" s="78" t="s">
        <v>23</v>
      </c>
      <c r="D2483" s="78" t="s">
        <v>538</v>
      </c>
      <c r="E2483" s="201" t="s">
        <v>274</v>
      </c>
      <c r="F2483" s="201"/>
      <c r="G2483" s="56" t="s">
        <v>203</v>
      </c>
      <c r="H2483" s="59">
        <v>0.02</v>
      </c>
      <c r="I2483" s="58">
        <v>19.079999999999998</v>
      </c>
      <c r="J2483" s="58">
        <v>0.38</v>
      </c>
    </row>
    <row r="2484" spans="1:10" ht="24" customHeight="1">
      <c r="A2484" s="78" t="s">
        <v>264</v>
      </c>
      <c r="B2484" s="57" t="s">
        <v>535</v>
      </c>
      <c r="C2484" s="78" t="s">
        <v>23</v>
      </c>
      <c r="D2484" s="78" t="s">
        <v>536</v>
      </c>
      <c r="E2484" s="201" t="s">
        <v>269</v>
      </c>
      <c r="F2484" s="201"/>
      <c r="G2484" s="56" t="s">
        <v>224</v>
      </c>
      <c r="H2484" s="59">
        <v>0.1</v>
      </c>
      <c r="I2484" s="58">
        <v>22.52</v>
      </c>
      <c r="J2484" s="58">
        <v>2.25</v>
      </c>
    </row>
    <row r="2485" spans="1:10" ht="24" customHeight="1">
      <c r="A2485" s="78" t="s">
        <v>264</v>
      </c>
      <c r="B2485" s="57" t="s">
        <v>270</v>
      </c>
      <c r="C2485" s="78" t="s">
        <v>23</v>
      </c>
      <c r="D2485" s="78" t="s">
        <v>271</v>
      </c>
      <c r="E2485" s="201" t="s">
        <v>269</v>
      </c>
      <c r="F2485" s="201"/>
      <c r="G2485" s="56" t="s">
        <v>224</v>
      </c>
      <c r="H2485" s="59">
        <v>6.7764407853071584E-2</v>
      </c>
      <c r="I2485" s="58">
        <v>15.79</v>
      </c>
      <c r="J2485" s="58">
        <v>1.07</v>
      </c>
    </row>
    <row r="2486" spans="1:10" ht="24" customHeight="1">
      <c r="A2486" s="78" t="s">
        <v>264</v>
      </c>
      <c r="B2486" s="57" t="s">
        <v>541</v>
      </c>
      <c r="C2486" s="78" t="s">
        <v>23</v>
      </c>
      <c r="D2486" s="78" t="s">
        <v>542</v>
      </c>
      <c r="E2486" s="201" t="s">
        <v>274</v>
      </c>
      <c r="F2486" s="201"/>
      <c r="G2486" s="56" t="s">
        <v>203</v>
      </c>
      <c r="H2486" s="59">
        <v>0.22</v>
      </c>
      <c r="I2486" s="58">
        <v>8.93</v>
      </c>
      <c r="J2486" s="58">
        <v>1.96</v>
      </c>
    </row>
    <row r="2487" spans="1:10">
      <c r="A2487" s="79"/>
      <c r="B2487" s="79"/>
      <c r="C2487" s="79"/>
      <c r="D2487" s="79"/>
      <c r="E2487" s="79"/>
      <c r="F2487" s="61"/>
      <c r="G2487" s="79"/>
      <c r="H2487" s="204"/>
      <c r="I2487" s="204"/>
      <c r="J2487" s="61"/>
    </row>
    <row r="2488" spans="1:10" ht="30" customHeight="1" thickBot="1">
      <c r="A2488" s="66"/>
      <c r="B2488" s="66"/>
      <c r="C2488" s="66"/>
      <c r="D2488" s="66"/>
      <c r="E2488" s="66"/>
      <c r="F2488" s="66"/>
      <c r="G2488" s="66"/>
      <c r="H2488" s="60"/>
      <c r="I2488" s="66"/>
      <c r="J2488" s="85"/>
    </row>
    <row r="2489" spans="1:10" ht="0.95" customHeight="1" thickTop="1">
      <c r="A2489" s="51"/>
      <c r="B2489" s="51"/>
      <c r="C2489" s="51"/>
      <c r="D2489" s="51"/>
      <c r="E2489" s="51"/>
      <c r="F2489" s="51"/>
      <c r="G2489" s="51"/>
      <c r="H2489" s="51"/>
      <c r="I2489" s="51"/>
      <c r="J2489" s="51">
        <v>0</v>
      </c>
    </row>
    <row r="2490" spans="1:10" ht="18" customHeight="1">
      <c r="A2490" s="76" t="s">
        <v>1202</v>
      </c>
      <c r="B2490" s="80" t="s">
        <v>6</v>
      </c>
      <c r="C2490" s="76" t="s">
        <v>7</v>
      </c>
      <c r="D2490" s="76" t="s">
        <v>8</v>
      </c>
      <c r="E2490" s="203" t="s">
        <v>262</v>
      </c>
      <c r="F2490" s="203"/>
      <c r="G2490" s="81" t="s">
        <v>9</v>
      </c>
      <c r="H2490" s="80" t="s">
        <v>10</v>
      </c>
      <c r="I2490" s="80" t="s">
        <v>11</v>
      </c>
      <c r="J2490" s="80" t="s">
        <v>13</v>
      </c>
    </row>
    <row r="2491" spans="1:10" ht="24" customHeight="1">
      <c r="A2491" s="77" t="s">
        <v>263</v>
      </c>
      <c r="B2491" s="48" t="s">
        <v>1203</v>
      </c>
      <c r="C2491" s="77" t="s">
        <v>23</v>
      </c>
      <c r="D2491" s="77" t="s">
        <v>1204</v>
      </c>
      <c r="E2491" s="200" t="s">
        <v>1789</v>
      </c>
      <c r="F2491" s="200"/>
      <c r="G2491" s="47" t="s">
        <v>27</v>
      </c>
      <c r="H2491" s="50">
        <v>1</v>
      </c>
      <c r="I2491" s="49">
        <v>86</v>
      </c>
      <c r="J2491" s="49">
        <v>86</v>
      </c>
    </row>
    <row r="2492" spans="1:10" ht="24" customHeight="1">
      <c r="A2492" s="78" t="s">
        <v>264</v>
      </c>
      <c r="B2492" s="57" t="s">
        <v>270</v>
      </c>
      <c r="C2492" s="78" t="s">
        <v>23</v>
      </c>
      <c r="D2492" s="78" t="s">
        <v>271</v>
      </c>
      <c r="E2492" s="201" t="s">
        <v>269</v>
      </c>
      <c r="F2492" s="201"/>
      <c r="G2492" s="56" t="s">
        <v>224</v>
      </c>
      <c r="H2492" s="59">
        <v>0.27739075364154514</v>
      </c>
      <c r="I2492" s="58">
        <v>15.79</v>
      </c>
      <c r="J2492" s="58">
        <v>4.38</v>
      </c>
    </row>
    <row r="2493" spans="1:10" ht="26.1" customHeight="1">
      <c r="A2493" s="78" t="s">
        <v>264</v>
      </c>
      <c r="B2493" s="57" t="s">
        <v>1790</v>
      </c>
      <c r="C2493" s="78" t="s">
        <v>23</v>
      </c>
      <c r="D2493" s="78" t="s">
        <v>1791</v>
      </c>
      <c r="E2493" s="201" t="s">
        <v>274</v>
      </c>
      <c r="F2493" s="201"/>
      <c r="G2493" s="56" t="s">
        <v>27</v>
      </c>
      <c r="H2493" s="59">
        <v>1</v>
      </c>
      <c r="I2493" s="58">
        <v>62</v>
      </c>
      <c r="J2493" s="58">
        <v>62</v>
      </c>
    </row>
    <row r="2494" spans="1:10" ht="26.1" customHeight="1">
      <c r="A2494" s="78" t="s">
        <v>264</v>
      </c>
      <c r="B2494" s="57" t="s">
        <v>275</v>
      </c>
      <c r="C2494" s="78" t="s">
        <v>23</v>
      </c>
      <c r="D2494" s="78" t="s">
        <v>276</v>
      </c>
      <c r="E2494" s="201" t="s">
        <v>274</v>
      </c>
      <c r="F2494" s="201"/>
      <c r="G2494" s="56" t="s">
        <v>20</v>
      </c>
      <c r="H2494" s="59">
        <v>1.2E-2</v>
      </c>
      <c r="I2494" s="58">
        <v>85</v>
      </c>
      <c r="J2494" s="58">
        <v>1.02</v>
      </c>
    </row>
    <row r="2495" spans="1:10" ht="24" customHeight="1">
      <c r="A2495" s="78" t="s">
        <v>264</v>
      </c>
      <c r="B2495" s="57" t="s">
        <v>1552</v>
      </c>
      <c r="C2495" s="78" t="s">
        <v>23</v>
      </c>
      <c r="D2495" s="78" t="s">
        <v>1553</v>
      </c>
      <c r="E2495" s="201" t="s">
        <v>274</v>
      </c>
      <c r="F2495" s="201"/>
      <c r="G2495" s="56" t="s">
        <v>20</v>
      </c>
      <c r="H2495" s="59">
        <v>0.3</v>
      </c>
      <c r="I2495" s="58">
        <v>20.95</v>
      </c>
      <c r="J2495" s="58">
        <v>6.28</v>
      </c>
    </row>
    <row r="2496" spans="1:10" ht="24" customHeight="1">
      <c r="A2496" s="78" t="s">
        <v>264</v>
      </c>
      <c r="B2496" s="57" t="s">
        <v>267</v>
      </c>
      <c r="C2496" s="78" t="s">
        <v>23</v>
      </c>
      <c r="D2496" s="78" t="s">
        <v>268</v>
      </c>
      <c r="E2496" s="201" t="s">
        <v>269</v>
      </c>
      <c r="F2496" s="201"/>
      <c r="G2496" s="56" t="s">
        <v>224</v>
      </c>
      <c r="H2496" s="59">
        <v>0.5</v>
      </c>
      <c r="I2496" s="58">
        <v>22.52</v>
      </c>
      <c r="J2496" s="58">
        <v>11.26</v>
      </c>
    </row>
    <row r="2497" spans="1:10" ht="26.1" customHeight="1">
      <c r="A2497" s="78" t="s">
        <v>264</v>
      </c>
      <c r="B2497" s="57" t="s">
        <v>281</v>
      </c>
      <c r="C2497" s="78" t="s">
        <v>23</v>
      </c>
      <c r="D2497" s="78" t="s">
        <v>282</v>
      </c>
      <c r="E2497" s="201" t="s">
        <v>274</v>
      </c>
      <c r="F2497" s="201"/>
      <c r="G2497" s="56" t="s">
        <v>203</v>
      </c>
      <c r="H2497" s="59">
        <v>7.0000000000000007E-2</v>
      </c>
      <c r="I2497" s="58">
        <v>15.22</v>
      </c>
      <c r="J2497" s="58">
        <v>1.06</v>
      </c>
    </row>
    <row r="2498" spans="1:10">
      <c r="A2498" s="79"/>
      <c r="B2498" s="79"/>
      <c r="C2498" s="79"/>
      <c r="D2498" s="79"/>
      <c r="E2498" s="79"/>
      <c r="F2498" s="61"/>
      <c r="G2498" s="79"/>
      <c r="H2498" s="204"/>
      <c r="I2498" s="204"/>
      <c r="J2498" s="61"/>
    </row>
    <row r="2499" spans="1:10" ht="30" customHeight="1" thickBot="1">
      <c r="A2499" s="66"/>
      <c r="B2499" s="66"/>
      <c r="C2499" s="66"/>
      <c r="D2499" s="66"/>
      <c r="E2499" s="66"/>
      <c r="F2499" s="66"/>
      <c r="G2499" s="66"/>
      <c r="H2499" s="60"/>
      <c r="I2499" s="66"/>
      <c r="J2499" s="85"/>
    </row>
    <row r="2500" spans="1:10" ht="0.95" customHeight="1" thickTop="1">
      <c r="A2500" s="51"/>
      <c r="B2500" s="51"/>
      <c r="C2500" s="51"/>
      <c r="D2500" s="51"/>
      <c r="E2500" s="51"/>
      <c r="F2500" s="51"/>
      <c r="G2500" s="51"/>
      <c r="H2500" s="51"/>
      <c r="I2500" s="51"/>
      <c r="J2500" s="51">
        <v>0</v>
      </c>
    </row>
    <row r="2501" spans="1:10" ht="18" customHeight="1">
      <c r="A2501" s="76" t="s">
        <v>1205</v>
      </c>
      <c r="B2501" s="80" t="s">
        <v>6</v>
      </c>
      <c r="C2501" s="76" t="s">
        <v>7</v>
      </c>
      <c r="D2501" s="76" t="s">
        <v>8</v>
      </c>
      <c r="E2501" s="203" t="s">
        <v>262</v>
      </c>
      <c r="F2501" s="203"/>
      <c r="G2501" s="81" t="s">
        <v>9</v>
      </c>
      <c r="H2501" s="80" t="s">
        <v>10</v>
      </c>
      <c r="I2501" s="80" t="s">
        <v>11</v>
      </c>
      <c r="J2501" s="80" t="s">
        <v>13</v>
      </c>
    </row>
    <row r="2502" spans="1:10" ht="24" customHeight="1">
      <c r="A2502" s="77" t="s">
        <v>263</v>
      </c>
      <c r="B2502" s="48" t="s">
        <v>1206</v>
      </c>
      <c r="C2502" s="77" t="s">
        <v>23</v>
      </c>
      <c r="D2502" s="77" t="s">
        <v>1207</v>
      </c>
      <c r="E2502" s="200" t="s">
        <v>1789</v>
      </c>
      <c r="F2502" s="200"/>
      <c r="G2502" s="47" t="s">
        <v>27</v>
      </c>
      <c r="H2502" s="50">
        <v>1</v>
      </c>
      <c r="I2502" s="49">
        <v>64.460000000000008</v>
      </c>
      <c r="J2502" s="49">
        <v>64.459999999999994</v>
      </c>
    </row>
    <row r="2503" spans="1:10" ht="24" customHeight="1">
      <c r="A2503" s="78" t="s">
        <v>264</v>
      </c>
      <c r="B2503" s="57" t="s">
        <v>267</v>
      </c>
      <c r="C2503" s="78" t="s">
        <v>23</v>
      </c>
      <c r="D2503" s="78" t="s">
        <v>268</v>
      </c>
      <c r="E2503" s="201" t="s">
        <v>269</v>
      </c>
      <c r="F2503" s="201"/>
      <c r="G2503" s="56" t="s">
        <v>224</v>
      </c>
      <c r="H2503" s="59">
        <v>0.5</v>
      </c>
      <c r="I2503" s="58">
        <v>22.52</v>
      </c>
      <c r="J2503" s="58">
        <v>11.26</v>
      </c>
    </row>
    <row r="2504" spans="1:10" ht="26.1" customHeight="1">
      <c r="A2504" s="78" t="s">
        <v>264</v>
      </c>
      <c r="B2504" s="57" t="s">
        <v>1792</v>
      </c>
      <c r="C2504" s="78" t="s">
        <v>23</v>
      </c>
      <c r="D2504" s="78" t="s">
        <v>1793</v>
      </c>
      <c r="E2504" s="201" t="s">
        <v>274</v>
      </c>
      <c r="F2504" s="201"/>
      <c r="G2504" s="56" t="s">
        <v>27</v>
      </c>
      <c r="H2504" s="59">
        <v>1</v>
      </c>
      <c r="I2504" s="58">
        <v>39.6</v>
      </c>
      <c r="J2504" s="58">
        <v>39.6</v>
      </c>
    </row>
    <row r="2505" spans="1:10" ht="24" customHeight="1">
      <c r="A2505" s="78" t="s">
        <v>264</v>
      </c>
      <c r="B2505" s="57" t="s">
        <v>270</v>
      </c>
      <c r="C2505" s="78" t="s">
        <v>23</v>
      </c>
      <c r="D2505" s="78" t="s">
        <v>271</v>
      </c>
      <c r="E2505" s="201" t="s">
        <v>269</v>
      </c>
      <c r="F2505" s="201"/>
      <c r="G2505" s="56" t="s">
        <v>224</v>
      </c>
      <c r="H2505" s="59">
        <v>0.33248891703609845</v>
      </c>
      <c r="I2505" s="58">
        <v>15.79</v>
      </c>
      <c r="J2505" s="58">
        <v>5.24</v>
      </c>
    </row>
    <row r="2506" spans="1:10" ht="24" customHeight="1">
      <c r="A2506" s="78" t="s">
        <v>264</v>
      </c>
      <c r="B2506" s="57" t="s">
        <v>1552</v>
      </c>
      <c r="C2506" s="78" t="s">
        <v>23</v>
      </c>
      <c r="D2506" s="78" t="s">
        <v>1553</v>
      </c>
      <c r="E2506" s="201" t="s">
        <v>274</v>
      </c>
      <c r="F2506" s="201"/>
      <c r="G2506" s="56" t="s">
        <v>20</v>
      </c>
      <c r="H2506" s="59">
        <v>0.3</v>
      </c>
      <c r="I2506" s="58">
        <v>20.95</v>
      </c>
      <c r="J2506" s="58">
        <v>6.28</v>
      </c>
    </row>
    <row r="2507" spans="1:10" ht="26.1" customHeight="1">
      <c r="A2507" s="78" t="s">
        <v>264</v>
      </c>
      <c r="B2507" s="57" t="s">
        <v>275</v>
      </c>
      <c r="C2507" s="78" t="s">
        <v>23</v>
      </c>
      <c r="D2507" s="78" t="s">
        <v>276</v>
      </c>
      <c r="E2507" s="201" t="s">
        <v>274</v>
      </c>
      <c r="F2507" s="201"/>
      <c r="G2507" s="56" t="s">
        <v>20</v>
      </c>
      <c r="H2507" s="59">
        <v>1.2E-2</v>
      </c>
      <c r="I2507" s="58">
        <v>85</v>
      </c>
      <c r="J2507" s="58">
        <v>1.02</v>
      </c>
    </row>
    <row r="2508" spans="1:10" ht="26.1" customHeight="1">
      <c r="A2508" s="78" t="s">
        <v>264</v>
      </c>
      <c r="B2508" s="57" t="s">
        <v>281</v>
      </c>
      <c r="C2508" s="78" t="s">
        <v>23</v>
      </c>
      <c r="D2508" s="78" t="s">
        <v>282</v>
      </c>
      <c r="E2508" s="201" t="s">
        <v>274</v>
      </c>
      <c r="F2508" s="201"/>
      <c r="G2508" s="56" t="s">
        <v>203</v>
      </c>
      <c r="H2508" s="59">
        <v>7.0000000000000007E-2</v>
      </c>
      <c r="I2508" s="58">
        <v>15.22</v>
      </c>
      <c r="J2508" s="58">
        <v>1.06</v>
      </c>
    </row>
    <row r="2509" spans="1:10">
      <c r="A2509" s="79"/>
      <c r="B2509" s="79"/>
      <c r="C2509" s="79"/>
      <c r="D2509" s="79"/>
      <c r="E2509" s="79"/>
      <c r="F2509" s="61"/>
      <c r="G2509" s="79"/>
      <c r="H2509" s="204"/>
      <c r="I2509" s="204"/>
      <c r="J2509" s="61"/>
    </row>
    <row r="2510" spans="1:10" ht="30" customHeight="1" thickBot="1">
      <c r="A2510" s="66"/>
      <c r="B2510" s="66"/>
      <c r="C2510" s="66"/>
      <c r="D2510" s="66"/>
      <c r="E2510" s="66"/>
      <c r="F2510" s="66"/>
      <c r="G2510" s="66"/>
      <c r="H2510" s="60"/>
      <c r="I2510" s="66"/>
      <c r="J2510" s="85"/>
    </row>
    <row r="2511" spans="1:10" ht="0.95" customHeight="1" thickTop="1">
      <c r="A2511" s="51"/>
      <c r="B2511" s="51"/>
      <c r="C2511" s="51"/>
      <c r="D2511" s="51"/>
      <c r="E2511" s="51"/>
      <c r="F2511" s="51"/>
      <c r="G2511" s="51"/>
      <c r="H2511" s="51"/>
      <c r="I2511" s="51"/>
      <c r="J2511" s="51">
        <v>0</v>
      </c>
    </row>
    <row r="2512" spans="1:10" ht="18" customHeight="1">
      <c r="A2512" s="76" t="s">
        <v>1208</v>
      </c>
      <c r="B2512" s="80" t="s">
        <v>6</v>
      </c>
      <c r="C2512" s="76" t="s">
        <v>7</v>
      </c>
      <c r="D2512" s="76" t="s">
        <v>8</v>
      </c>
      <c r="E2512" s="203" t="s">
        <v>262</v>
      </c>
      <c r="F2512" s="203"/>
      <c r="G2512" s="81" t="s">
        <v>9</v>
      </c>
      <c r="H2512" s="80" t="s">
        <v>10</v>
      </c>
      <c r="I2512" s="80" t="s">
        <v>11</v>
      </c>
      <c r="J2512" s="80" t="s">
        <v>13</v>
      </c>
    </row>
    <row r="2513" spans="1:10" ht="26.1" customHeight="1">
      <c r="A2513" s="77" t="s">
        <v>263</v>
      </c>
      <c r="B2513" s="48" t="s">
        <v>1209</v>
      </c>
      <c r="C2513" s="77" t="s">
        <v>23</v>
      </c>
      <c r="D2513" s="77" t="s">
        <v>1210</v>
      </c>
      <c r="E2513" s="200" t="s">
        <v>1794</v>
      </c>
      <c r="F2513" s="200"/>
      <c r="G2513" s="47" t="s">
        <v>114</v>
      </c>
      <c r="H2513" s="50">
        <v>1</v>
      </c>
      <c r="I2513" s="49">
        <v>684.08</v>
      </c>
      <c r="J2513" s="49">
        <v>684.08</v>
      </c>
    </row>
    <row r="2514" spans="1:10" ht="24" customHeight="1">
      <c r="A2514" s="82" t="s">
        <v>291</v>
      </c>
      <c r="B2514" s="53" t="s">
        <v>546</v>
      </c>
      <c r="C2514" s="82" t="s">
        <v>23</v>
      </c>
      <c r="D2514" s="82" t="s">
        <v>547</v>
      </c>
      <c r="E2514" s="206" t="s">
        <v>543</v>
      </c>
      <c r="F2514" s="206"/>
      <c r="G2514" s="52" t="s">
        <v>114</v>
      </c>
      <c r="H2514" s="55">
        <v>1.1000000000000001</v>
      </c>
      <c r="I2514" s="54">
        <v>535.1</v>
      </c>
      <c r="J2514" s="54">
        <v>588.61</v>
      </c>
    </row>
    <row r="2515" spans="1:10" ht="24" customHeight="1">
      <c r="A2515" s="82" t="s">
        <v>291</v>
      </c>
      <c r="B2515" s="53" t="s">
        <v>544</v>
      </c>
      <c r="C2515" s="82" t="s">
        <v>23</v>
      </c>
      <c r="D2515" s="82" t="s">
        <v>545</v>
      </c>
      <c r="E2515" s="206">
        <v>40.159999999999997</v>
      </c>
      <c r="F2515" s="206"/>
      <c r="G2515" s="52" t="s">
        <v>114</v>
      </c>
      <c r="H2515" s="55">
        <v>1</v>
      </c>
      <c r="I2515" s="54">
        <v>95.47</v>
      </c>
      <c r="J2515" s="54">
        <v>95.47</v>
      </c>
    </row>
    <row r="2516" spans="1:10">
      <c r="A2516" s="79"/>
      <c r="B2516" s="79"/>
      <c r="C2516" s="79"/>
      <c r="D2516" s="79"/>
      <c r="E2516" s="79"/>
      <c r="F2516" s="61"/>
      <c r="G2516" s="79"/>
      <c r="H2516" s="204"/>
      <c r="I2516" s="204"/>
      <c r="J2516" s="61"/>
    </row>
    <row r="2517" spans="1:10" ht="30" customHeight="1" thickBot="1">
      <c r="A2517" s="66"/>
      <c r="B2517" s="66"/>
      <c r="C2517" s="66"/>
      <c r="D2517" s="66"/>
      <c r="E2517" s="66"/>
      <c r="F2517" s="66"/>
      <c r="G2517" s="66"/>
      <c r="H2517" s="60"/>
      <c r="I2517" s="66"/>
      <c r="J2517" s="85"/>
    </row>
    <row r="2518" spans="1:10" ht="0.95" customHeight="1" thickTop="1">
      <c r="A2518" s="51"/>
      <c r="B2518" s="51"/>
      <c r="C2518" s="51"/>
      <c r="D2518" s="51"/>
      <c r="E2518" s="51"/>
      <c r="F2518" s="51"/>
      <c r="G2518" s="51"/>
      <c r="H2518" s="51"/>
      <c r="I2518" s="51"/>
      <c r="J2518" s="51">
        <v>0</v>
      </c>
    </row>
    <row r="2519" spans="1:10" ht="18" customHeight="1">
      <c r="A2519" s="76" t="s">
        <v>1211</v>
      </c>
      <c r="B2519" s="80" t="s">
        <v>6</v>
      </c>
      <c r="C2519" s="76" t="s">
        <v>7</v>
      </c>
      <c r="D2519" s="76" t="s">
        <v>8</v>
      </c>
      <c r="E2519" s="203" t="s">
        <v>262</v>
      </c>
      <c r="F2519" s="203"/>
      <c r="G2519" s="81" t="s">
        <v>9</v>
      </c>
      <c r="H2519" s="80" t="s">
        <v>10</v>
      </c>
      <c r="I2519" s="80" t="s">
        <v>11</v>
      </c>
      <c r="J2519" s="80" t="s">
        <v>13</v>
      </c>
    </row>
    <row r="2520" spans="1:10" ht="26.1" customHeight="1">
      <c r="A2520" s="77" t="s">
        <v>263</v>
      </c>
      <c r="B2520" s="48" t="s">
        <v>1212</v>
      </c>
      <c r="C2520" s="77" t="s">
        <v>23</v>
      </c>
      <c r="D2520" s="77" t="s">
        <v>1213</v>
      </c>
      <c r="E2520" s="200" t="s">
        <v>1794</v>
      </c>
      <c r="F2520" s="200"/>
      <c r="G2520" s="47" t="s">
        <v>114</v>
      </c>
      <c r="H2520" s="50">
        <v>1</v>
      </c>
      <c r="I2520" s="49">
        <v>652.01</v>
      </c>
      <c r="J2520" s="49">
        <v>652.01</v>
      </c>
    </row>
    <row r="2521" spans="1:10" ht="24" customHeight="1">
      <c r="A2521" s="82" t="s">
        <v>291</v>
      </c>
      <c r="B2521" s="53" t="s">
        <v>544</v>
      </c>
      <c r="C2521" s="82" t="s">
        <v>23</v>
      </c>
      <c r="D2521" s="82" t="s">
        <v>545</v>
      </c>
      <c r="E2521" s="206">
        <v>40.159999999999997</v>
      </c>
      <c r="F2521" s="206"/>
      <c r="G2521" s="52" t="s">
        <v>114</v>
      </c>
      <c r="H2521" s="55">
        <v>1</v>
      </c>
      <c r="I2521" s="54">
        <v>95.47</v>
      </c>
      <c r="J2521" s="54">
        <v>95.47</v>
      </c>
    </row>
    <row r="2522" spans="1:10" ht="26.1" customHeight="1">
      <c r="A2522" s="78" t="s">
        <v>264</v>
      </c>
      <c r="B2522" s="57" t="s">
        <v>1795</v>
      </c>
      <c r="C2522" s="78" t="s">
        <v>23</v>
      </c>
      <c r="D2522" s="78" t="s">
        <v>1796</v>
      </c>
      <c r="E2522" s="201" t="s">
        <v>274</v>
      </c>
      <c r="F2522" s="201"/>
      <c r="G2522" s="56" t="s">
        <v>114</v>
      </c>
      <c r="H2522" s="59">
        <v>1.1000000000000001</v>
      </c>
      <c r="I2522" s="58">
        <v>505.94545454545448</v>
      </c>
      <c r="J2522" s="58">
        <v>556.54</v>
      </c>
    </row>
    <row r="2523" spans="1:10">
      <c r="A2523" s="79"/>
      <c r="B2523" s="79"/>
      <c r="C2523" s="79"/>
      <c r="D2523" s="79"/>
      <c r="E2523" s="79"/>
      <c r="F2523" s="61"/>
      <c r="G2523" s="79"/>
      <c r="H2523" s="204"/>
      <c r="I2523" s="204"/>
      <c r="J2523" s="61"/>
    </row>
    <row r="2524" spans="1:10" ht="30" customHeight="1" thickBot="1">
      <c r="A2524" s="66"/>
      <c r="B2524" s="66"/>
      <c r="C2524" s="66"/>
      <c r="D2524" s="66"/>
      <c r="E2524" s="66"/>
      <c r="F2524" s="66"/>
      <c r="G2524" s="66"/>
      <c r="H2524" s="60"/>
      <c r="I2524" s="66"/>
      <c r="J2524" s="85"/>
    </row>
    <row r="2525" spans="1:10" ht="0.95" customHeight="1" thickTop="1">
      <c r="A2525" s="51"/>
      <c r="B2525" s="51"/>
      <c r="C2525" s="51"/>
      <c r="D2525" s="51"/>
      <c r="E2525" s="51"/>
      <c r="F2525" s="51"/>
      <c r="G2525" s="51"/>
      <c r="H2525" s="51"/>
      <c r="I2525" s="51"/>
      <c r="J2525" s="51">
        <v>0</v>
      </c>
    </row>
    <row r="2526" spans="1:10" ht="18" customHeight="1">
      <c r="A2526" s="76" t="s">
        <v>1214</v>
      </c>
      <c r="B2526" s="80" t="s">
        <v>6</v>
      </c>
      <c r="C2526" s="76" t="s">
        <v>7</v>
      </c>
      <c r="D2526" s="76" t="s">
        <v>8</v>
      </c>
      <c r="E2526" s="203" t="s">
        <v>262</v>
      </c>
      <c r="F2526" s="203"/>
      <c r="G2526" s="81" t="s">
        <v>9</v>
      </c>
      <c r="H2526" s="80" t="s">
        <v>10</v>
      </c>
      <c r="I2526" s="80" t="s">
        <v>11</v>
      </c>
      <c r="J2526" s="80" t="s">
        <v>13</v>
      </c>
    </row>
    <row r="2527" spans="1:10" ht="24" customHeight="1">
      <c r="A2527" s="77" t="s">
        <v>263</v>
      </c>
      <c r="B2527" s="48" t="s">
        <v>1215</v>
      </c>
      <c r="C2527" s="77" t="s">
        <v>23</v>
      </c>
      <c r="D2527" s="77" t="s">
        <v>1216</v>
      </c>
      <c r="E2527" s="200" t="s">
        <v>482</v>
      </c>
      <c r="F2527" s="200"/>
      <c r="G2527" s="47" t="s">
        <v>114</v>
      </c>
      <c r="H2527" s="50">
        <v>1</v>
      </c>
      <c r="I2527" s="49">
        <v>200.39999999999998</v>
      </c>
      <c r="J2527" s="49">
        <v>200.4</v>
      </c>
    </row>
    <row r="2528" spans="1:10" ht="24" customHeight="1">
      <c r="A2528" s="78" t="s">
        <v>264</v>
      </c>
      <c r="B2528" s="57" t="s">
        <v>270</v>
      </c>
      <c r="C2528" s="78" t="s">
        <v>23</v>
      </c>
      <c r="D2528" s="78" t="s">
        <v>271</v>
      </c>
      <c r="E2528" s="201" t="s">
        <v>269</v>
      </c>
      <c r="F2528" s="201"/>
      <c r="G2528" s="56" t="s">
        <v>224</v>
      </c>
      <c r="H2528" s="59">
        <v>0.98416719442685197</v>
      </c>
      <c r="I2528" s="58">
        <v>15.79</v>
      </c>
      <c r="J2528" s="58">
        <v>15.54</v>
      </c>
    </row>
    <row r="2529" spans="1:10" ht="24" customHeight="1">
      <c r="A2529" s="78" t="s">
        <v>264</v>
      </c>
      <c r="B2529" s="57" t="s">
        <v>229</v>
      </c>
      <c r="C2529" s="78" t="s">
        <v>23</v>
      </c>
      <c r="D2529" s="78" t="s">
        <v>472</v>
      </c>
      <c r="E2529" s="201" t="s">
        <v>383</v>
      </c>
      <c r="F2529" s="201"/>
      <c r="G2529" s="56" t="s">
        <v>224</v>
      </c>
      <c r="H2529" s="59">
        <v>6.8000000000000005E-2</v>
      </c>
      <c r="I2529" s="58">
        <v>144.01</v>
      </c>
      <c r="J2529" s="58">
        <v>9.7899999999999991</v>
      </c>
    </row>
    <row r="2530" spans="1:10" ht="24" customHeight="1">
      <c r="A2530" s="78" t="s">
        <v>264</v>
      </c>
      <c r="B2530" s="57" t="s">
        <v>1714</v>
      </c>
      <c r="C2530" s="78" t="s">
        <v>23</v>
      </c>
      <c r="D2530" s="78" t="s">
        <v>1715</v>
      </c>
      <c r="E2530" s="201" t="s">
        <v>274</v>
      </c>
      <c r="F2530" s="201"/>
      <c r="G2530" s="56" t="s">
        <v>114</v>
      </c>
      <c r="H2530" s="59">
        <v>1.1000000000000001</v>
      </c>
      <c r="I2530" s="58">
        <v>159.16</v>
      </c>
      <c r="J2530" s="58">
        <v>175.07</v>
      </c>
    </row>
    <row r="2531" spans="1:10">
      <c r="A2531" s="79"/>
      <c r="B2531" s="79"/>
      <c r="C2531" s="79"/>
      <c r="D2531" s="79"/>
      <c r="E2531" s="79"/>
      <c r="F2531" s="61"/>
      <c r="G2531" s="79"/>
      <c r="H2531" s="204"/>
      <c r="I2531" s="204"/>
      <c r="J2531" s="61"/>
    </row>
    <row r="2532" spans="1:10" ht="30" customHeight="1" thickBot="1">
      <c r="A2532" s="66"/>
      <c r="B2532" s="66"/>
      <c r="C2532" s="66"/>
      <c r="D2532" s="66"/>
      <c r="E2532" s="66"/>
      <c r="F2532" s="66"/>
      <c r="G2532" s="66"/>
      <c r="H2532" s="60"/>
      <c r="I2532" s="66"/>
      <c r="J2532" s="85"/>
    </row>
    <row r="2533" spans="1:10" ht="0.95" customHeight="1" thickTop="1">
      <c r="A2533" s="51"/>
      <c r="B2533" s="51"/>
      <c r="C2533" s="51"/>
      <c r="D2533" s="51"/>
      <c r="E2533" s="51"/>
      <c r="F2533" s="51"/>
      <c r="G2533" s="51"/>
      <c r="H2533" s="51"/>
      <c r="I2533" s="51"/>
      <c r="J2533" s="51">
        <v>0</v>
      </c>
    </row>
    <row r="2534" spans="1:10" ht="18" customHeight="1">
      <c r="A2534" s="76" t="s">
        <v>1217</v>
      </c>
      <c r="B2534" s="80" t="s">
        <v>6</v>
      </c>
      <c r="C2534" s="76" t="s">
        <v>7</v>
      </c>
      <c r="D2534" s="76" t="s">
        <v>8</v>
      </c>
      <c r="E2534" s="203" t="s">
        <v>262</v>
      </c>
      <c r="F2534" s="203"/>
      <c r="G2534" s="81" t="s">
        <v>9</v>
      </c>
      <c r="H2534" s="80" t="s">
        <v>10</v>
      </c>
      <c r="I2534" s="80" t="s">
        <v>11</v>
      </c>
      <c r="J2534" s="80" t="s">
        <v>13</v>
      </c>
    </row>
    <row r="2535" spans="1:10" ht="24" customHeight="1">
      <c r="A2535" s="77" t="s">
        <v>263</v>
      </c>
      <c r="B2535" s="48" t="s">
        <v>154</v>
      </c>
      <c r="C2535" s="77" t="s">
        <v>23</v>
      </c>
      <c r="D2535" s="77" t="s">
        <v>155</v>
      </c>
      <c r="E2535" s="200" t="s">
        <v>482</v>
      </c>
      <c r="F2535" s="200"/>
      <c r="G2535" s="47" t="s">
        <v>114</v>
      </c>
      <c r="H2535" s="50">
        <v>1</v>
      </c>
      <c r="I2535" s="49">
        <v>184.18</v>
      </c>
      <c r="J2535" s="49">
        <v>184.18</v>
      </c>
    </row>
    <row r="2536" spans="1:10" ht="24" customHeight="1">
      <c r="A2536" s="78" t="s">
        <v>264</v>
      </c>
      <c r="B2536" s="57" t="s">
        <v>270</v>
      </c>
      <c r="C2536" s="78" t="s">
        <v>23</v>
      </c>
      <c r="D2536" s="78" t="s">
        <v>271</v>
      </c>
      <c r="E2536" s="201" t="s">
        <v>269</v>
      </c>
      <c r="F2536" s="201"/>
      <c r="G2536" s="56" t="s">
        <v>224</v>
      </c>
      <c r="H2536" s="59">
        <v>1.5269157694743518</v>
      </c>
      <c r="I2536" s="58">
        <v>15.79</v>
      </c>
      <c r="J2536" s="58">
        <v>24.11</v>
      </c>
    </row>
    <row r="2537" spans="1:10" ht="24" customHeight="1">
      <c r="A2537" s="78" t="s">
        <v>264</v>
      </c>
      <c r="B2537" s="57" t="s">
        <v>483</v>
      </c>
      <c r="C2537" s="78" t="s">
        <v>23</v>
      </c>
      <c r="D2537" s="78" t="s">
        <v>484</v>
      </c>
      <c r="E2537" s="201" t="s">
        <v>274</v>
      </c>
      <c r="F2537" s="201"/>
      <c r="G2537" s="56" t="s">
        <v>114</v>
      </c>
      <c r="H2537" s="59">
        <v>1</v>
      </c>
      <c r="I2537" s="58">
        <v>160.07</v>
      </c>
      <c r="J2537" s="58">
        <v>160.07</v>
      </c>
    </row>
    <row r="2538" spans="1:10">
      <c r="A2538" s="79"/>
      <c r="B2538" s="79"/>
      <c r="C2538" s="79"/>
      <c r="D2538" s="79"/>
      <c r="E2538" s="79"/>
      <c r="F2538" s="61"/>
      <c r="G2538" s="79"/>
      <c r="H2538" s="204"/>
      <c r="I2538" s="204"/>
      <c r="J2538" s="61"/>
    </row>
    <row r="2539" spans="1:10" ht="30" customHeight="1" thickBot="1">
      <c r="A2539" s="66"/>
      <c r="B2539" s="66"/>
      <c r="C2539" s="66"/>
      <c r="D2539" s="66"/>
      <c r="E2539" s="66"/>
      <c r="F2539" s="66"/>
      <c r="G2539" s="66"/>
      <c r="H2539" s="60"/>
      <c r="I2539" s="66"/>
      <c r="J2539" s="85"/>
    </row>
    <row r="2540" spans="1:10" ht="0.95" customHeight="1" thickTop="1">
      <c r="A2540" s="51"/>
      <c r="B2540" s="51"/>
      <c r="C2540" s="51"/>
      <c r="D2540" s="51"/>
      <c r="E2540" s="51"/>
      <c r="F2540" s="51"/>
      <c r="G2540" s="51"/>
      <c r="H2540" s="51"/>
      <c r="I2540" s="51"/>
      <c r="J2540" s="51">
        <v>0</v>
      </c>
    </row>
    <row r="2541" spans="1:10" ht="18" customHeight="1">
      <c r="A2541" s="76" t="s">
        <v>1218</v>
      </c>
      <c r="B2541" s="80" t="s">
        <v>6</v>
      </c>
      <c r="C2541" s="76" t="s">
        <v>7</v>
      </c>
      <c r="D2541" s="76" t="s">
        <v>8</v>
      </c>
      <c r="E2541" s="203" t="s">
        <v>262</v>
      </c>
      <c r="F2541" s="203"/>
      <c r="G2541" s="81" t="s">
        <v>9</v>
      </c>
      <c r="H2541" s="80" t="s">
        <v>10</v>
      </c>
      <c r="I2541" s="80" t="s">
        <v>11</v>
      </c>
      <c r="J2541" s="80" t="s">
        <v>13</v>
      </c>
    </row>
    <row r="2542" spans="1:10" ht="24" customHeight="1">
      <c r="A2542" s="77" t="s">
        <v>263</v>
      </c>
      <c r="B2542" s="48" t="s">
        <v>1219</v>
      </c>
      <c r="C2542" s="77" t="s">
        <v>23</v>
      </c>
      <c r="D2542" s="77" t="s">
        <v>1220</v>
      </c>
      <c r="E2542" s="200" t="s">
        <v>482</v>
      </c>
      <c r="F2542" s="200"/>
      <c r="G2542" s="47" t="s">
        <v>114</v>
      </c>
      <c r="H2542" s="50">
        <v>1</v>
      </c>
      <c r="I2542" s="49">
        <v>200.39999999999998</v>
      </c>
      <c r="J2542" s="49">
        <v>200.4</v>
      </c>
    </row>
    <row r="2543" spans="1:10" ht="24" customHeight="1">
      <c r="A2543" s="78" t="s">
        <v>264</v>
      </c>
      <c r="B2543" s="57" t="s">
        <v>1714</v>
      </c>
      <c r="C2543" s="78" t="s">
        <v>23</v>
      </c>
      <c r="D2543" s="78" t="s">
        <v>1715</v>
      </c>
      <c r="E2543" s="201" t="s">
        <v>274</v>
      </c>
      <c r="F2543" s="201"/>
      <c r="G2543" s="56" t="s">
        <v>114</v>
      </c>
      <c r="H2543" s="59">
        <v>1.1000000000000001</v>
      </c>
      <c r="I2543" s="58">
        <v>159.16</v>
      </c>
      <c r="J2543" s="58">
        <v>175.07</v>
      </c>
    </row>
    <row r="2544" spans="1:10" ht="24" customHeight="1">
      <c r="A2544" s="78" t="s">
        <v>264</v>
      </c>
      <c r="B2544" s="57" t="s">
        <v>229</v>
      </c>
      <c r="C2544" s="78" t="s">
        <v>23</v>
      </c>
      <c r="D2544" s="78" t="s">
        <v>472</v>
      </c>
      <c r="E2544" s="201" t="s">
        <v>383</v>
      </c>
      <c r="F2544" s="201"/>
      <c r="G2544" s="56" t="s">
        <v>224</v>
      </c>
      <c r="H2544" s="59">
        <v>6.8000000000000005E-2</v>
      </c>
      <c r="I2544" s="58">
        <v>144.01</v>
      </c>
      <c r="J2544" s="58">
        <v>9.7899999999999991</v>
      </c>
    </row>
    <row r="2545" spans="1:10" ht="24" customHeight="1">
      <c r="A2545" s="78" t="s">
        <v>264</v>
      </c>
      <c r="B2545" s="57" t="s">
        <v>270</v>
      </c>
      <c r="C2545" s="78" t="s">
        <v>23</v>
      </c>
      <c r="D2545" s="78" t="s">
        <v>271</v>
      </c>
      <c r="E2545" s="201" t="s">
        <v>269</v>
      </c>
      <c r="F2545" s="201"/>
      <c r="G2545" s="56" t="s">
        <v>224</v>
      </c>
      <c r="H2545" s="59">
        <v>0.98416719442685197</v>
      </c>
      <c r="I2545" s="58">
        <v>15.79</v>
      </c>
      <c r="J2545" s="58">
        <v>15.54</v>
      </c>
    </row>
    <row r="2546" spans="1:10">
      <c r="A2546" s="79"/>
      <c r="B2546" s="79"/>
      <c r="C2546" s="79"/>
      <c r="D2546" s="79"/>
      <c r="E2546" s="79"/>
      <c r="F2546" s="61"/>
      <c r="G2546" s="79"/>
      <c r="H2546" s="204"/>
      <c r="I2546" s="204"/>
      <c r="J2546" s="61"/>
    </row>
    <row r="2547" spans="1:10" ht="30" customHeight="1" thickBot="1">
      <c r="A2547" s="66"/>
      <c r="B2547" s="66"/>
      <c r="C2547" s="66"/>
      <c r="D2547" s="66"/>
      <c r="E2547" s="66"/>
      <c r="F2547" s="66"/>
      <c r="G2547" s="66"/>
      <c r="H2547" s="60"/>
      <c r="I2547" s="66"/>
      <c r="J2547" s="85"/>
    </row>
    <row r="2548" spans="1:10" ht="0.95" customHeight="1" thickTop="1">
      <c r="A2548" s="51"/>
      <c r="B2548" s="51"/>
      <c r="C2548" s="51"/>
      <c r="D2548" s="51"/>
      <c r="E2548" s="51"/>
      <c r="F2548" s="51"/>
      <c r="G2548" s="51"/>
      <c r="H2548" s="51"/>
      <c r="I2548" s="51"/>
      <c r="J2548" s="51">
        <v>0</v>
      </c>
    </row>
    <row r="2549" spans="1:10" ht="18" customHeight="1">
      <c r="A2549" s="76" t="s">
        <v>1221</v>
      </c>
      <c r="B2549" s="80" t="s">
        <v>6</v>
      </c>
      <c r="C2549" s="76" t="s">
        <v>7</v>
      </c>
      <c r="D2549" s="76" t="s">
        <v>8</v>
      </c>
      <c r="E2549" s="203" t="s">
        <v>262</v>
      </c>
      <c r="F2549" s="203"/>
      <c r="G2549" s="81" t="s">
        <v>9</v>
      </c>
      <c r="H2549" s="80" t="s">
        <v>10</v>
      </c>
      <c r="I2549" s="80" t="s">
        <v>11</v>
      </c>
      <c r="J2549" s="80" t="s">
        <v>13</v>
      </c>
    </row>
    <row r="2550" spans="1:10" ht="26.1" customHeight="1">
      <c r="A2550" s="77" t="s">
        <v>263</v>
      </c>
      <c r="B2550" s="48" t="s">
        <v>1222</v>
      </c>
      <c r="C2550" s="77" t="s">
        <v>23</v>
      </c>
      <c r="D2550" s="77" t="s">
        <v>1223</v>
      </c>
      <c r="E2550" s="200" t="s">
        <v>1797</v>
      </c>
      <c r="F2550" s="200"/>
      <c r="G2550" s="47" t="s">
        <v>20</v>
      </c>
      <c r="H2550" s="50">
        <v>1</v>
      </c>
      <c r="I2550" s="49">
        <v>5.0600000000000005</v>
      </c>
      <c r="J2550" s="49">
        <v>5.0599999999999996</v>
      </c>
    </row>
    <row r="2551" spans="1:10" ht="24" customHeight="1">
      <c r="A2551" s="78" t="s">
        <v>264</v>
      </c>
      <c r="B2551" s="57" t="s">
        <v>270</v>
      </c>
      <c r="C2551" s="78" t="s">
        <v>23</v>
      </c>
      <c r="D2551" s="78" t="s">
        <v>271</v>
      </c>
      <c r="E2551" s="201" t="s">
        <v>269</v>
      </c>
      <c r="F2551" s="201"/>
      <c r="G2551" s="56" t="s">
        <v>224</v>
      </c>
      <c r="H2551" s="59">
        <v>1.9632678910702951E-2</v>
      </c>
      <c r="I2551" s="58">
        <v>15.79</v>
      </c>
      <c r="J2551" s="58">
        <v>0.31</v>
      </c>
    </row>
    <row r="2552" spans="1:10" ht="24" customHeight="1">
      <c r="A2552" s="78" t="s">
        <v>264</v>
      </c>
      <c r="B2552" s="57" t="s">
        <v>300</v>
      </c>
      <c r="C2552" s="78" t="s">
        <v>23</v>
      </c>
      <c r="D2552" s="78" t="s">
        <v>301</v>
      </c>
      <c r="E2552" s="201" t="s">
        <v>269</v>
      </c>
      <c r="F2552" s="201"/>
      <c r="G2552" s="56" t="s">
        <v>224</v>
      </c>
      <c r="H2552" s="59">
        <v>3.3329999999999999E-2</v>
      </c>
      <c r="I2552" s="58">
        <v>22.52</v>
      </c>
      <c r="J2552" s="58">
        <v>0.75</v>
      </c>
    </row>
    <row r="2553" spans="1:10" ht="24" customHeight="1">
      <c r="A2553" s="78" t="s">
        <v>264</v>
      </c>
      <c r="B2553" s="57" t="s">
        <v>1718</v>
      </c>
      <c r="C2553" s="78" t="s">
        <v>23</v>
      </c>
      <c r="D2553" s="78" t="s">
        <v>1719</v>
      </c>
      <c r="E2553" s="201" t="s">
        <v>274</v>
      </c>
      <c r="F2553" s="201"/>
      <c r="G2553" s="56" t="s">
        <v>20</v>
      </c>
      <c r="H2553" s="59">
        <v>1</v>
      </c>
      <c r="I2553" s="58">
        <v>4</v>
      </c>
      <c r="J2553" s="58">
        <v>4</v>
      </c>
    </row>
    <row r="2554" spans="1:10">
      <c r="A2554" s="79"/>
      <c r="B2554" s="79"/>
      <c r="C2554" s="79"/>
      <c r="D2554" s="79"/>
      <c r="E2554" s="79"/>
      <c r="F2554" s="61"/>
      <c r="G2554" s="79"/>
      <c r="H2554" s="204"/>
      <c r="I2554" s="204"/>
      <c r="J2554" s="61"/>
    </row>
    <row r="2555" spans="1:10" ht="30" customHeight="1" thickBot="1">
      <c r="A2555" s="66"/>
      <c r="B2555" s="66"/>
      <c r="C2555" s="66"/>
      <c r="D2555" s="66"/>
      <c r="E2555" s="66"/>
      <c r="F2555" s="66"/>
      <c r="G2555" s="66"/>
      <c r="H2555" s="60"/>
      <c r="I2555" s="66"/>
      <c r="J2555" s="85"/>
    </row>
    <row r="2556" spans="1:10" ht="0.95" customHeight="1" thickTop="1">
      <c r="A2556" s="51"/>
      <c r="B2556" s="51"/>
      <c r="C2556" s="51"/>
      <c r="D2556" s="51"/>
      <c r="E2556" s="51"/>
      <c r="F2556" s="51"/>
      <c r="G2556" s="51"/>
      <c r="H2556" s="51"/>
      <c r="I2556" s="51"/>
      <c r="J2556" s="51">
        <v>0</v>
      </c>
    </row>
    <row r="2557" spans="1:10" ht="18" customHeight="1">
      <c r="A2557" s="76" t="s">
        <v>1224</v>
      </c>
      <c r="B2557" s="80" t="s">
        <v>6</v>
      </c>
      <c r="C2557" s="76" t="s">
        <v>7</v>
      </c>
      <c r="D2557" s="76" t="s">
        <v>8</v>
      </c>
      <c r="E2557" s="203" t="s">
        <v>262</v>
      </c>
      <c r="F2557" s="203"/>
      <c r="G2557" s="81" t="s">
        <v>9</v>
      </c>
      <c r="H2557" s="80" t="s">
        <v>10</v>
      </c>
      <c r="I2557" s="80" t="s">
        <v>11</v>
      </c>
      <c r="J2557" s="80" t="s">
        <v>13</v>
      </c>
    </row>
    <row r="2558" spans="1:10" ht="24" customHeight="1">
      <c r="A2558" s="77" t="s">
        <v>263</v>
      </c>
      <c r="B2558" s="48" t="s">
        <v>1225</v>
      </c>
      <c r="C2558" s="77" t="s">
        <v>23</v>
      </c>
      <c r="D2558" s="77" t="s">
        <v>1226</v>
      </c>
      <c r="E2558" s="200" t="s">
        <v>1798</v>
      </c>
      <c r="F2558" s="200"/>
      <c r="G2558" s="47" t="s">
        <v>40</v>
      </c>
      <c r="H2558" s="50">
        <v>1</v>
      </c>
      <c r="I2558" s="49">
        <v>9.370000000000001</v>
      </c>
      <c r="J2558" s="49">
        <v>9.3699999999999992</v>
      </c>
    </row>
    <row r="2559" spans="1:10" ht="24" customHeight="1">
      <c r="A2559" s="78" t="s">
        <v>264</v>
      </c>
      <c r="B2559" s="57" t="s">
        <v>300</v>
      </c>
      <c r="C2559" s="78" t="s">
        <v>23</v>
      </c>
      <c r="D2559" s="78" t="s">
        <v>301</v>
      </c>
      <c r="E2559" s="201" t="s">
        <v>269</v>
      </c>
      <c r="F2559" s="201"/>
      <c r="G2559" s="56" t="s">
        <v>224</v>
      </c>
      <c r="H2559" s="59">
        <v>0.2</v>
      </c>
      <c r="I2559" s="58">
        <v>22.52</v>
      </c>
      <c r="J2559" s="58">
        <v>4.5</v>
      </c>
    </row>
    <row r="2560" spans="1:10" ht="26.1" customHeight="1">
      <c r="A2560" s="78" t="s">
        <v>264</v>
      </c>
      <c r="B2560" s="57" t="s">
        <v>1799</v>
      </c>
      <c r="C2560" s="78" t="s">
        <v>23</v>
      </c>
      <c r="D2560" s="78" t="s">
        <v>1800</v>
      </c>
      <c r="E2560" s="201" t="s">
        <v>274</v>
      </c>
      <c r="F2560" s="201"/>
      <c r="G2560" s="56" t="s">
        <v>40</v>
      </c>
      <c r="H2560" s="59">
        <v>7.7228036790358376E-2</v>
      </c>
      <c r="I2560" s="58">
        <v>63.06</v>
      </c>
      <c r="J2560" s="58">
        <v>4.87</v>
      </c>
    </row>
    <row r="2561" spans="1:10">
      <c r="A2561" s="79"/>
      <c r="B2561" s="79"/>
      <c r="C2561" s="79"/>
      <c r="D2561" s="79"/>
      <c r="E2561" s="79"/>
      <c r="F2561" s="61"/>
      <c r="G2561" s="79"/>
      <c r="H2561" s="204"/>
      <c r="I2561" s="204"/>
      <c r="J2561" s="61"/>
    </row>
    <row r="2562" spans="1:10" ht="30" customHeight="1" thickBot="1">
      <c r="A2562" s="66"/>
      <c r="B2562" s="66"/>
      <c r="C2562" s="66"/>
      <c r="D2562" s="66"/>
      <c r="E2562" s="66"/>
      <c r="F2562" s="66"/>
      <c r="G2562" s="66"/>
      <c r="H2562" s="60"/>
      <c r="I2562" s="66"/>
      <c r="J2562" s="85"/>
    </row>
    <row r="2563" spans="1:10" ht="0.95" customHeight="1" thickTop="1">
      <c r="A2563" s="51"/>
      <c r="B2563" s="51"/>
      <c r="C2563" s="51"/>
      <c r="D2563" s="51"/>
      <c r="E2563" s="51"/>
      <c r="F2563" s="51"/>
      <c r="G2563" s="51"/>
      <c r="H2563" s="51"/>
      <c r="I2563" s="51"/>
      <c r="J2563" s="51">
        <v>0</v>
      </c>
    </row>
    <row r="2564" spans="1:10" ht="18" customHeight="1">
      <c r="A2564" s="76" t="s">
        <v>1227</v>
      </c>
      <c r="B2564" s="80" t="s">
        <v>6</v>
      </c>
      <c r="C2564" s="76" t="s">
        <v>7</v>
      </c>
      <c r="D2564" s="76" t="s">
        <v>8</v>
      </c>
      <c r="E2564" s="203" t="s">
        <v>262</v>
      </c>
      <c r="F2564" s="203"/>
      <c r="G2564" s="81" t="s">
        <v>9</v>
      </c>
      <c r="H2564" s="80" t="s">
        <v>10</v>
      </c>
      <c r="I2564" s="80" t="s">
        <v>11</v>
      </c>
      <c r="J2564" s="80" t="s">
        <v>13</v>
      </c>
    </row>
    <row r="2565" spans="1:10" ht="24" customHeight="1">
      <c r="A2565" s="77" t="s">
        <v>263</v>
      </c>
      <c r="B2565" s="48" t="s">
        <v>1228</v>
      </c>
      <c r="C2565" s="77" t="s">
        <v>23</v>
      </c>
      <c r="D2565" s="77" t="s">
        <v>1229</v>
      </c>
      <c r="E2565" s="200" t="s">
        <v>1798</v>
      </c>
      <c r="F2565" s="200"/>
      <c r="G2565" s="47" t="s">
        <v>40</v>
      </c>
      <c r="H2565" s="50">
        <v>1</v>
      </c>
      <c r="I2565" s="49">
        <v>10.8</v>
      </c>
      <c r="J2565" s="49">
        <v>10.8</v>
      </c>
    </row>
    <row r="2566" spans="1:10" ht="24" customHeight="1">
      <c r="A2566" s="78" t="s">
        <v>264</v>
      </c>
      <c r="B2566" s="57" t="s">
        <v>300</v>
      </c>
      <c r="C2566" s="78" t="s">
        <v>23</v>
      </c>
      <c r="D2566" s="78" t="s">
        <v>301</v>
      </c>
      <c r="E2566" s="201" t="s">
        <v>269</v>
      </c>
      <c r="F2566" s="201"/>
      <c r="G2566" s="56" t="s">
        <v>224</v>
      </c>
      <c r="H2566" s="59">
        <v>0.18028419182948494</v>
      </c>
      <c r="I2566" s="58">
        <v>22.52</v>
      </c>
      <c r="J2566" s="58">
        <v>4.0599999999999996</v>
      </c>
    </row>
    <row r="2567" spans="1:10" ht="26.1" customHeight="1">
      <c r="A2567" s="78" t="s">
        <v>264</v>
      </c>
      <c r="B2567" s="57" t="s">
        <v>1801</v>
      </c>
      <c r="C2567" s="78" t="s">
        <v>23</v>
      </c>
      <c r="D2567" s="78" t="s">
        <v>1802</v>
      </c>
      <c r="E2567" s="201" t="s">
        <v>274</v>
      </c>
      <c r="F2567" s="201"/>
      <c r="G2567" s="56" t="s">
        <v>40</v>
      </c>
      <c r="H2567" s="59">
        <v>8.3339999999999997E-2</v>
      </c>
      <c r="I2567" s="58">
        <v>80.88</v>
      </c>
      <c r="J2567" s="58">
        <v>6.74</v>
      </c>
    </row>
    <row r="2568" spans="1:10">
      <c r="A2568" s="79"/>
      <c r="B2568" s="79"/>
      <c r="C2568" s="79"/>
      <c r="D2568" s="79"/>
      <c r="E2568" s="79"/>
      <c r="F2568" s="61"/>
      <c r="G2568" s="79"/>
      <c r="H2568" s="204"/>
      <c r="I2568" s="204"/>
      <c r="J2568" s="61"/>
    </row>
    <row r="2569" spans="1:10" ht="30" customHeight="1" thickBot="1">
      <c r="A2569" s="66"/>
      <c r="B2569" s="66"/>
      <c r="C2569" s="66"/>
      <c r="D2569" s="66"/>
      <c r="E2569" s="66"/>
      <c r="F2569" s="66"/>
      <c r="G2569" s="66"/>
      <c r="H2569" s="60"/>
      <c r="I2569" s="66"/>
      <c r="J2569" s="85"/>
    </row>
    <row r="2570" spans="1:10" ht="0.95" customHeight="1" thickTop="1">
      <c r="A2570" s="51"/>
      <c r="B2570" s="51"/>
      <c r="C2570" s="51"/>
      <c r="D2570" s="51"/>
      <c r="E2570" s="51"/>
      <c r="F2570" s="51"/>
      <c r="G2570" s="51"/>
      <c r="H2570" s="51"/>
      <c r="I2570" s="51"/>
      <c r="J2570" s="51">
        <v>0</v>
      </c>
    </row>
    <row r="2571" spans="1:10" ht="18" customHeight="1">
      <c r="A2571" s="76" t="s">
        <v>1230</v>
      </c>
      <c r="B2571" s="80" t="s">
        <v>6</v>
      </c>
      <c r="C2571" s="76" t="s">
        <v>7</v>
      </c>
      <c r="D2571" s="76" t="s">
        <v>8</v>
      </c>
      <c r="E2571" s="203" t="s">
        <v>262</v>
      </c>
      <c r="F2571" s="203"/>
      <c r="G2571" s="81" t="s">
        <v>9</v>
      </c>
      <c r="H2571" s="80" t="s">
        <v>10</v>
      </c>
      <c r="I2571" s="80" t="s">
        <v>11</v>
      </c>
      <c r="J2571" s="80" t="s">
        <v>13</v>
      </c>
    </row>
    <row r="2572" spans="1:10" ht="24" customHeight="1">
      <c r="A2572" s="77" t="s">
        <v>263</v>
      </c>
      <c r="B2572" s="48" t="s">
        <v>1231</v>
      </c>
      <c r="C2572" s="77" t="s">
        <v>23</v>
      </c>
      <c r="D2572" s="77" t="s">
        <v>1232</v>
      </c>
      <c r="E2572" s="200" t="s">
        <v>1798</v>
      </c>
      <c r="F2572" s="200"/>
      <c r="G2572" s="47" t="s">
        <v>40</v>
      </c>
      <c r="H2572" s="50">
        <v>1</v>
      </c>
      <c r="I2572" s="49">
        <v>11.690000000000001</v>
      </c>
      <c r="J2572" s="49">
        <v>11.69</v>
      </c>
    </row>
    <row r="2573" spans="1:10" ht="24" customHeight="1">
      <c r="A2573" s="78" t="s">
        <v>264</v>
      </c>
      <c r="B2573" s="57" t="s">
        <v>300</v>
      </c>
      <c r="C2573" s="78" t="s">
        <v>23</v>
      </c>
      <c r="D2573" s="78" t="s">
        <v>301</v>
      </c>
      <c r="E2573" s="201" t="s">
        <v>269</v>
      </c>
      <c r="F2573" s="201"/>
      <c r="G2573" s="56" t="s">
        <v>224</v>
      </c>
      <c r="H2573" s="59">
        <v>0.1789520426287744</v>
      </c>
      <c r="I2573" s="58">
        <v>22.52</v>
      </c>
      <c r="J2573" s="58">
        <v>4.03</v>
      </c>
    </row>
    <row r="2574" spans="1:10" ht="24" customHeight="1">
      <c r="A2574" s="78" t="s">
        <v>264</v>
      </c>
      <c r="B2574" s="57" t="s">
        <v>1803</v>
      </c>
      <c r="C2574" s="78" t="s">
        <v>23</v>
      </c>
      <c r="D2574" s="78" t="s">
        <v>1804</v>
      </c>
      <c r="E2574" s="201" t="s">
        <v>274</v>
      </c>
      <c r="F2574" s="201"/>
      <c r="G2574" s="56" t="s">
        <v>40</v>
      </c>
      <c r="H2574" s="59">
        <v>8.3339999999999997E-2</v>
      </c>
      <c r="I2574" s="58">
        <v>91.96</v>
      </c>
      <c r="J2574" s="58">
        <v>7.66</v>
      </c>
    </row>
    <row r="2575" spans="1:10">
      <c r="A2575" s="79"/>
      <c r="B2575" s="79"/>
      <c r="C2575" s="79"/>
      <c r="D2575" s="79"/>
      <c r="E2575" s="79"/>
      <c r="F2575" s="61"/>
      <c r="G2575" s="79"/>
      <c r="H2575" s="204"/>
      <c r="I2575" s="204"/>
      <c r="J2575" s="61"/>
    </row>
    <row r="2576" spans="1:10" ht="30" customHeight="1" thickBot="1">
      <c r="A2576" s="66"/>
      <c r="B2576" s="66"/>
      <c r="C2576" s="66"/>
      <c r="D2576" s="66"/>
      <c r="E2576" s="66"/>
      <c r="F2576" s="66"/>
      <c r="G2576" s="66"/>
      <c r="H2576" s="60"/>
      <c r="I2576" s="66"/>
      <c r="J2576" s="85"/>
    </row>
    <row r="2577" spans="1:10" ht="0.95" customHeight="1" thickTop="1">
      <c r="A2577" s="51"/>
      <c r="B2577" s="51"/>
      <c r="C2577" s="51"/>
      <c r="D2577" s="51"/>
      <c r="E2577" s="51"/>
      <c r="F2577" s="51"/>
      <c r="G2577" s="51"/>
      <c r="H2577" s="51"/>
      <c r="I2577" s="51"/>
      <c r="J2577" s="51">
        <v>0</v>
      </c>
    </row>
    <row r="2578" spans="1:10" ht="18" customHeight="1">
      <c r="A2578" s="76" t="s">
        <v>1233</v>
      </c>
      <c r="B2578" s="80" t="s">
        <v>6</v>
      </c>
      <c r="C2578" s="76" t="s">
        <v>7</v>
      </c>
      <c r="D2578" s="76" t="s">
        <v>8</v>
      </c>
      <c r="E2578" s="203" t="s">
        <v>262</v>
      </c>
      <c r="F2578" s="203"/>
      <c r="G2578" s="81" t="s">
        <v>9</v>
      </c>
      <c r="H2578" s="80" t="s">
        <v>10</v>
      </c>
      <c r="I2578" s="80" t="s">
        <v>11</v>
      </c>
      <c r="J2578" s="80" t="s">
        <v>13</v>
      </c>
    </row>
    <row r="2579" spans="1:10" ht="24" customHeight="1">
      <c r="A2579" s="77" t="s">
        <v>263</v>
      </c>
      <c r="B2579" s="48" t="s">
        <v>1234</v>
      </c>
      <c r="C2579" s="77" t="s">
        <v>23</v>
      </c>
      <c r="D2579" s="77" t="s">
        <v>1235</v>
      </c>
      <c r="E2579" s="200" t="s">
        <v>1805</v>
      </c>
      <c r="F2579" s="200"/>
      <c r="G2579" s="47" t="s">
        <v>40</v>
      </c>
      <c r="H2579" s="50">
        <v>1</v>
      </c>
      <c r="I2579" s="49">
        <v>10.8</v>
      </c>
      <c r="J2579" s="49">
        <v>10.8</v>
      </c>
    </row>
    <row r="2580" spans="1:10" ht="24" customHeight="1">
      <c r="A2580" s="78" t="s">
        <v>264</v>
      </c>
      <c r="B2580" s="57" t="s">
        <v>300</v>
      </c>
      <c r="C2580" s="78" t="s">
        <v>23</v>
      </c>
      <c r="D2580" s="78" t="s">
        <v>301</v>
      </c>
      <c r="E2580" s="201" t="s">
        <v>269</v>
      </c>
      <c r="F2580" s="201"/>
      <c r="G2580" s="56" t="s">
        <v>224</v>
      </c>
      <c r="H2580" s="59">
        <v>0.18028419182948494</v>
      </c>
      <c r="I2580" s="58">
        <v>22.52</v>
      </c>
      <c r="J2580" s="58">
        <v>4.0599999999999996</v>
      </c>
    </row>
    <row r="2581" spans="1:10" ht="26.1" customHeight="1">
      <c r="A2581" s="78" t="s">
        <v>264</v>
      </c>
      <c r="B2581" s="57" t="s">
        <v>1801</v>
      </c>
      <c r="C2581" s="78" t="s">
        <v>23</v>
      </c>
      <c r="D2581" s="78" t="s">
        <v>1802</v>
      </c>
      <c r="E2581" s="201" t="s">
        <v>274</v>
      </c>
      <c r="F2581" s="201"/>
      <c r="G2581" s="56" t="s">
        <v>40</v>
      </c>
      <c r="H2581" s="59">
        <v>8.3339999999999997E-2</v>
      </c>
      <c r="I2581" s="58">
        <v>80.88</v>
      </c>
      <c r="J2581" s="58">
        <v>6.74</v>
      </c>
    </row>
    <row r="2582" spans="1:10">
      <c r="A2582" s="79"/>
      <c r="B2582" s="79"/>
      <c r="C2582" s="79"/>
      <c r="D2582" s="79"/>
      <c r="E2582" s="79"/>
      <c r="F2582" s="61"/>
      <c r="G2582" s="79"/>
      <c r="H2582" s="204"/>
      <c r="I2582" s="204"/>
      <c r="J2582" s="61"/>
    </row>
    <row r="2583" spans="1:10" ht="30" customHeight="1" thickBot="1">
      <c r="A2583" s="66"/>
      <c r="B2583" s="66"/>
      <c r="C2583" s="66"/>
      <c r="D2583" s="66"/>
      <c r="E2583" s="66"/>
      <c r="F2583" s="66"/>
      <c r="G2583" s="66"/>
      <c r="H2583" s="60"/>
      <c r="I2583" s="66"/>
      <c r="J2583" s="85"/>
    </row>
    <row r="2584" spans="1:10" ht="0.95" customHeight="1" thickTop="1">
      <c r="A2584" s="51"/>
      <c r="B2584" s="51"/>
      <c r="C2584" s="51"/>
      <c r="D2584" s="51"/>
      <c r="E2584" s="51"/>
      <c r="F2584" s="51"/>
      <c r="G2584" s="51"/>
      <c r="H2584" s="51"/>
      <c r="I2584" s="51"/>
      <c r="J2584" s="51">
        <v>0</v>
      </c>
    </row>
    <row r="2585" spans="1:10" ht="18" customHeight="1">
      <c r="A2585" s="76" t="s">
        <v>1236</v>
      </c>
      <c r="B2585" s="80" t="s">
        <v>6</v>
      </c>
      <c r="C2585" s="76" t="s">
        <v>7</v>
      </c>
      <c r="D2585" s="76" t="s">
        <v>8</v>
      </c>
      <c r="E2585" s="203" t="s">
        <v>262</v>
      </c>
      <c r="F2585" s="203"/>
      <c r="G2585" s="81" t="s">
        <v>9</v>
      </c>
      <c r="H2585" s="80" t="s">
        <v>10</v>
      </c>
      <c r="I2585" s="80" t="s">
        <v>11</v>
      </c>
      <c r="J2585" s="80" t="s">
        <v>13</v>
      </c>
    </row>
    <row r="2586" spans="1:10" ht="24" customHeight="1">
      <c r="A2586" s="77" t="s">
        <v>263</v>
      </c>
      <c r="B2586" s="48" t="s">
        <v>1237</v>
      </c>
      <c r="C2586" s="77" t="s">
        <v>23</v>
      </c>
      <c r="D2586" s="77" t="s">
        <v>1238</v>
      </c>
      <c r="E2586" s="200" t="s">
        <v>1805</v>
      </c>
      <c r="F2586" s="200"/>
      <c r="G2586" s="47" t="s">
        <v>27</v>
      </c>
      <c r="H2586" s="50">
        <v>1</v>
      </c>
      <c r="I2586" s="49">
        <v>189.83</v>
      </c>
      <c r="J2586" s="49">
        <v>189.83</v>
      </c>
    </row>
    <row r="2587" spans="1:10" ht="24" customHeight="1">
      <c r="A2587" s="78" t="s">
        <v>264</v>
      </c>
      <c r="B2587" s="57" t="s">
        <v>270</v>
      </c>
      <c r="C2587" s="78" t="s">
        <v>23</v>
      </c>
      <c r="D2587" s="78" t="s">
        <v>271</v>
      </c>
      <c r="E2587" s="201" t="s">
        <v>269</v>
      </c>
      <c r="F2587" s="201"/>
      <c r="G2587" s="56" t="s">
        <v>224</v>
      </c>
      <c r="H2587" s="59">
        <v>3.5123495883470564</v>
      </c>
      <c r="I2587" s="58">
        <v>15.79</v>
      </c>
      <c r="J2587" s="58">
        <v>55.46</v>
      </c>
    </row>
    <row r="2588" spans="1:10" ht="24" customHeight="1">
      <c r="A2588" s="78" t="s">
        <v>264</v>
      </c>
      <c r="B2588" s="57" t="s">
        <v>300</v>
      </c>
      <c r="C2588" s="78" t="s">
        <v>23</v>
      </c>
      <c r="D2588" s="78" t="s">
        <v>301</v>
      </c>
      <c r="E2588" s="201" t="s">
        <v>269</v>
      </c>
      <c r="F2588" s="201"/>
      <c r="G2588" s="56" t="s">
        <v>224</v>
      </c>
      <c r="H2588" s="59">
        <v>1.6</v>
      </c>
      <c r="I2588" s="58">
        <v>22.52</v>
      </c>
      <c r="J2588" s="58">
        <v>36.03</v>
      </c>
    </row>
    <row r="2589" spans="1:10" ht="24" customHeight="1">
      <c r="A2589" s="78" t="s">
        <v>264</v>
      </c>
      <c r="B2589" s="57" t="s">
        <v>1806</v>
      </c>
      <c r="C2589" s="78" t="s">
        <v>23</v>
      </c>
      <c r="D2589" s="78" t="s">
        <v>1807</v>
      </c>
      <c r="E2589" s="201" t="s">
        <v>274</v>
      </c>
      <c r="F2589" s="201"/>
      <c r="G2589" s="56" t="s">
        <v>114</v>
      </c>
      <c r="H2589" s="59">
        <v>0.72</v>
      </c>
      <c r="I2589" s="58">
        <v>115.2</v>
      </c>
      <c r="J2589" s="58">
        <v>82.94</v>
      </c>
    </row>
    <row r="2590" spans="1:10" ht="24" customHeight="1">
      <c r="A2590" s="78" t="s">
        <v>264</v>
      </c>
      <c r="B2590" s="57" t="s">
        <v>1718</v>
      </c>
      <c r="C2590" s="78" t="s">
        <v>23</v>
      </c>
      <c r="D2590" s="78" t="s">
        <v>1719</v>
      </c>
      <c r="E2590" s="201" t="s">
        <v>274</v>
      </c>
      <c r="F2590" s="201"/>
      <c r="G2590" s="56" t="s">
        <v>20</v>
      </c>
      <c r="H2590" s="59">
        <v>3.85</v>
      </c>
      <c r="I2590" s="58">
        <v>4</v>
      </c>
      <c r="J2590" s="58">
        <v>15.4</v>
      </c>
    </row>
    <row r="2591" spans="1:10">
      <c r="A2591" s="79"/>
      <c r="B2591" s="79"/>
      <c r="C2591" s="79"/>
      <c r="D2591" s="79"/>
      <c r="E2591" s="79"/>
      <c r="F2591" s="61"/>
      <c r="G2591" s="79"/>
      <c r="H2591" s="204"/>
      <c r="I2591" s="204"/>
      <c r="J2591" s="61"/>
    </row>
    <row r="2592" spans="1:10" ht="30" customHeight="1" thickBot="1">
      <c r="A2592" s="66"/>
      <c r="B2592" s="66"/>
      <c r="C2592" s="66"/>
      <c r="D2592" s="66"/>
      <c r="E2592" s="66"/>
      <c r="F2592" s="66"/>
      <c r="G2592" s="66"/>
      <c r="H2592" s="60"/>
      <c r="I2592" s="66"/>
      <c r="J2592" s="85"/>
    </row>
    <row r="2593" spans="1:10" ht="0.95" customHeight="1" thickTop="1">
      <c r="A2593" s="51"/>
      <c r="B2593" s="51"/>
      <c r="C2593" s="51"/>
      <c r="D2593" s="51"/>
      <c r="E2593" s="51"/>
      <c r="F2593" s="51"/>
      <c r="G2593" s="51"/>
      <c r="H2593" s="51"/>
      <c r="I2593" s="51"/>
      <c r="J2593" s="51">
        <v>0</v>
      </c>
    </row>
    <row r="2594" spans="1:10" ht="18" customHeight="1">
      <c r="A2594" s="76" t="s">
        <v>1239</v>
      </c>
      <c r="B2594" s="80" t="s">
        <v>6</v>
      </c>
      <c r="C2594" s="76" t="s">
        <v>7</v>
      </c>
      <c r="D2594" s="76" t="s">
        <v>8</v>
      </c>
      <c r="E2594" s="203" t="s">
        <v>262</v>
      </c>
      <c r="F2594" s="203"/>
      <c r="G2594" s="81" t="s">
        <v>9</v>
      </c>
      <c r="H2594" s="80" t="s">
        <v>10</v>
      </c>
      <c r="I2594" s="80" t="s">
        <v>11</v>
      </c>
      <c r="J2594" s="80" t="s">
        <v>13</v>
      </c>
    </row>
    <row r="2595" spans="1:10" ht="24" customHeight="1">
      <c r="A2595" s="77" t="s">
        <v>263</v>
      </c>
      <c r="B2595" s="48" t="s">
        <v>1240</v>
      </c>
      <c r="C2595" s="77" t="s">
        <v>23</v>
      </c>
      <c r="D2595" s="77" t="s">
        <v>1241</v>
      </c>
      <c r="E2595" s="200" t="s">
        <v>1805</v>
      </c>
      <c r="F2595" s="200"/>
      <c r="G2595" s="47" t="s">
        <v>40</v>
      </c>
      <c r="H2595" s="50">
        <v>1</v>
      </c>
      <c r="I2595" s="49">
        <v>100.2</v>
      </c>
      <c r="J2595" s="49">
        <v>100.2</v>
      </c>
    </row>
    <row r="2596" spans="1:10" ht="24" customHeight="1">
      <c r="A2596" s="78" t="s">
        <v>264</v>
      </c>
      <c r="B2596" s="57" t="s">
        <v>300</v>
      </c>
      <c r="C2596" s="78" t="s">
        <v>23</v>
      </c>
      <c r="D2596" s="78" t="s">
        <v>301</v>
      </c>
      <c r="E2596" s="201" t="s">
        <v>269</v>
      </c>
      <c r="F2596" s="201"/>
      <c r="G2596" s="56" t="s">
        <v>224</v>
      </c>
      <c r="H2596" s="59">
        <v>0.3</v>
      </c>
      <c r="I2596" s="58">
        <v>22.52</v>
      </c>
      <c r="J2596" s="58">
        <v>6.75</v>
      </c>
    </row>
    <row r="2597" spans="1:10" ht="24" customHeight="1">
      <c r="A2597" s="78" t="s">
        <v>264</v>
      </c>
      <c r="B2597" s="57" t="s">
        <v>270</v>
      </c>
      <c r="C2597" s="78" t="s">
        <v>23</v>
      </c>
      <c r="D2597" s="78" t="s">
        <v>271</v>
      </c>
      <c r="E2597" s="201" t="s">
        <v>269</v>
      </c>
      <c r="F2597" s="201"/>
      <c r="G2597" s="56" t="s">
        <v>224</v>
      </c>
      <c r="H2597" s="59">
        <v>0.2</v>
      </c>
      <c r="I2597" s="58">
        <v>15.79</v>
      </c>
      <c r="J2597" s="58">
        <v>3.15</v>
      </c>
    </row>
    <row r="2598" spans="1:10" ht="26.1" customHeight="1">
      <c r="A2598" s="78" t="s">
        <v>264</v>
      </c>
      <c r="B2598" s="57" t="s">
        <v>1808</v>
      </c>
      <c r="C2598" s="78" t="s">
        <v>23</v>
      </c>
      <c r="D2598" s="78" t="s">
        <v>1809</v>
      </c>
      <c r="E2598" s="201" t="s">
        <v>274</v>
      </c>
      <c r="F2598" s="201"/>
      <c r="G2598" s="56" t="s">
        <v>40</v>
      </c>
      <c r="H2598" s="59">
        <v>0.18332999999999999</v>
      </c>
      <c r="I2598" s="58">
        <v>492.55441008018329</v>
      </c>
      <c r="J2598" s="58">
        <v>90.3</v>
      </c>
    </row>
    <row r="2599" spans="1:10">
      <c r="A2599" s="79"/>
      <c r="B2599" s="79"/>
      <c r="C2599" s="79"/>
      <c r="D2599" s="79"/>
      <c r="E2599" s="79"/>
      <c r="F2599" s="61"/>
      <c r="G2599" s="79"/>
      <c r="H2599" s="204"/>
      <c r="I2599" s="204"/>
      <c r="J2599" s="61"/>
    </row>
    <row r="2600" spans="1:10" ht="30" customHeight="1" thickBot="1">
      <c r="A2600" s="66"/>
      <c r="B2600" s="66"/>
      <c r="C2600" s="66"/>
      <c r="D2600" s="66"/>
      <c r="E2600" s="66"/>
      <c r="F2600" s="66"/>
      <c r="G2600" s="66"/>
      <c r="H2600" s="60"/>
      <c r="I2600" s="66"/>
      <c r="J2600" s="85"/>
    </row>
    <row r="2601" spans="1:10" ht="0.95" customHeight="1" thickTop="1">
      <c r="A2601" s="51"/>
      <c r="B2601" s="51"/>
      <c r="C2601" s="51"/>
      <c r="D2601" s="51"/>
      <c r="E2601" s="51"/>
      <c r="F2601" s="51"/>
      <c r="G2601" s="51"/>
      <c r="H2601" s="51"/>
      <c r="I2601" s="51"/>
      <c r="J2601" s="51">
        <v>0</v>
      </c>
    </row>
    <row r="2602" spans="1:10" ht="18" customHeight="1">
      <c r="A2602" s="76" t="s">
        <v>1242</v>
      </c>
      <c r="B2602" s="80" t="s">
        <v>6</v>
      </c>
      <c r="C2602" s="76" t="s">
        <v>7</v>
      </c>
      <c r="D2602" s="76" t="s">
        <v>8</v>
      </c>
      <c r="E2602" s="203" t="s">
        <v>262</v>
      </c>
      <c r="F2602" s="203"/>
      <c r="G2602" s="81" t="s">
        <v>9</v>
      </c>
      <c r="H2602" s="80" t="s">
        <v>10</v>
      </c>
      <c r="I2602" s="80" t="s">
        <v>11</v>
      </c>
      <c r="J2602" s="80" t="s">
        <v>13</v>
      </c>
    </row>
    <row r="2603" spans="1:10" ht="24" customHeight="1">
      <c r="A2603" s="77" t="s">
        <v>263</v>
      </c>
      <c r="B2603" s="48" t="s">
        <v>1244</v>
      </c>
      <c r="C2603" s="77" t="s">
        <v>23</v>
      </c>
      <c r="D2603" s="77" t="s">
        <v>1245</v>
      </c>
      <c r="E2603" s="200" t="s">
        <v>1810</v>
      </c>
      <c r="F2603" s="200"/>
      <c r="G2603" s="47" t="s">
        <v>40</v>
      </c>
      <c r="H2603" s="50">
        <v>1</v>
      </c>
      <c r="I2603" s="49">
        <v>11268.210000000001</v>
      </c>
      <c r="J2603" s="49">
        <v>11268.21</v>
      </c>
    </row>
    <row r="2604" spans="1:10" ht="26.1" customHeight="1">
      <c r="A2604" s="82" t="s">
        <v>291</v>
      </c>
      <c r="B2604" s="53" t="s">
        <v>1661</v>
      </c>
      <c r="C2604" s="82" t="s">
        <v>23</v>
      </c>
      <c r="D2604" s="82" t="s">
        <v>1662</v>
      </c>
      <c r="E2604" s="206" t="s">
        <v>294</v>
      </c>
      <c r="F2604" s="206"/>
      <c r="G2604" s="52" t="s">
        <v>20</v>
      </c>
      <c r="H2604" s="55">
        <v>26.49</v>
      </c>
      <c r="I2604" s="54">
        <v>76.73</v>
      </c>
      <c r="J2604" s="54">
        <v>2032.57</v>
      </c>
    </row>
    <row r="2605" spans="1:10" ht="24" customHeight="1">
      <c r="A2605" s="82" t="s">
        <v>291</v>
      </c>
      <c r="B2605" s="53" t="s">
        <v>1616</v>
      </c>
      <c r="C2605" s="82" t="s">
        <v>23</v>
      </c>
      <c r="D2605" s="82" t="s">
        <v>1617</v>
      </c>
      <c r="E2605" s="206" t="s">
        <v>505</v>
      </c>
      <c r="F2605" s="206"/>
      <c r="G2605" s="52" t="s">
        <v>20</v>
      </c>
      <c r="H2605" s="55">
        <v>23.38</v>
      </c>
      <c r="I2605" s="54">
        <v>5.21</v>
      </c>
      <c r="J2605" s="54">
        <v>121.8</v>
      </c>
    </row>
    <row r="2606" spans="1:10" ht="26.1" customHeight="1">
      <c r="A2606" s="82" t="s">
        <v>291</v>
      </c>
      <c r="B2606" s="53" t="s">
        <v>206</v>
      </c>
      <c r="C2606" s="82" t="s">
        <v>23</v>
      </c>
      <c r="D2606" s="82" t="s">
        <v>490</v>
      </c>
      <c r="E2606" s="206" t="s">
        <v>491</v>
      </c>
      <c r="F2606" s="206"/>
      <c r="G2606" s="52" t="s">
        <v>114</v>
      </c>
      <c r="H2606" s="55">
        <v>8.73</v>
      </c>
      <c r="I2606" s="54">
        <v>671.33</v>
      </c>
      <c r="J2606" s="54">
        <v>5860.71</v>
      </c>
    </row>
    <row r="2607" spans="1:10" ht="26.1" customHeight="1">
      <c r="A2607" s="82" t="s">
        <v>291</v>
      </c>
      <c r="B2607" s="53" t="s">
        <v>1666</v>
      </c>
      <c r="C2607" s="82" t="s">
        <v>23</v>
      </c>
      <c r="D2607" s="82" t="s">
        <v>1667</v>
      </c>
      <c r="E2607" s="206" t="s">
        <v>534</v>
      </c>
      <c r="F2607" s="206"/>
      <c r="G2607" s="52" t="s">
        <v>203</v>
      </c>
      <c r="H2607" s="55">
        <v>258</v>
      </c>
      <c r="I2607" s="54">
        <v>12.3</v>
      </c>
      <c r="J2607" s="54">
        <v>3173.4</v>
      </c>
    </row>
    <row r="2608" spans="1:10" ht="24" customHeight="1">
      <c r="A2608" s="82" t="s">
        <v>291</v>
      </c>
      <c r="B2608" s="53" t="s">
        <v>503</v>
      </c>
      <c r="C2608" s="82" t="s">
        <v>23</v>
      </c>
      <c r="D2608" s="82" t="s">
        <v>504</v>
      </c>
      <c r="E2608" s="206" t="s">
        <v>505</v>
      </c>
      <c r="F2608" s="206"/>
      <c r="G2608" s="52" t="s">
        <v>114</v>
      </c>
      <c r="H2608" s="55">
        <v>1.35</v>
      </c>
      <c r="I2608" s="54">
        <v>47.37</v>
      </c>
      <c r="J2608" s="54">
        <v>63.94</v>
      </c>
    </row>
    <row r="2609" spans="1:10" ht="24" customHeight="1">
      <c r="A2609" s="78" t="s">
        <v>264</v>
      </c>
      <c r="B2609" s="57" t="s">
        <v>270</v>
      </c>
      <c r="C2609" s="78" t="s">
        <v>23</v>
      </c>
      <c r="D2609" s="78" t="s">
        <v>271</v>
      </c>
      <c r="E2609" s="201" t="s">
        <v>269</v>
      </c>
      <c r="F2609" s="201"/>
      <c r="G2609" s="56" t="s">
        <v>224</v>
      </c>
      <c r="H2609" s="59">
        <v>1</v>
      </c>
      <c r="I2609" s="58">
        <v>15.79</v>
      </c>
      <c r="J2609" s="58">
        <v>15.79</v>
      </c>
    </row>
    <row r="2610" spans="1:10">
      <c r="A2610" s="79"/>
      <c r="B2610" s="79"/>
      <c r="C2610" s="79"/>
      <c r="D2610" s="79"/>
      <c r="E2610" s="79"/>
      <c r="F2610" s="61"/>
      <c r="G2610" s="79"/>
      <c r="H2610" s="204"/>
      <c r="I2610" s="204"/>
      <c r="J2610" s="61"/>
    </row>
    <row r="2611" spans="1:10" ht="30" customHeight="1" thickBot="1">
      <c r="A2611" s="66"/>
      <c r="B2611" s="66"/>
      <c r="C2611" s="66"/>
      <c r="D2611" s="66"/>
      <c r="E2611" s="66"/>
      <c r="F2611" s="66"/>
      <c r="G2611" s="66"/>
      <c r="H2611" s="60"/>
      <c r="I2611" s="66"/>
      <c r="J2611" s="85"/>
    </row>
    <row r="2612" spans="1:10" ht="0.95" customHeight="1" thickTop="1">
      <c r="A2612" s="51"/>
      <c r="B2612" s="51"/>
      <c r="C2612" s="51"/>
      <c r="D2612" s="51"/>
      <c r="E2612" s="51"/>
      <c r="F2612" s="51"/>
      <c r="G2612" s="51"/>
      <c r="H2612" s="51"/>
      <c r="I2612" s="51"/>
      <c r="J2612" s="51">
        <v>0</v>
      </c>
    </row>
    <row r="2613" spans="1:10" ht="18" customHeight="1">
      <c r="A2613" s="76" t="s">
        <v>1243</v>
      </c>
      <c r="B2613" s="80" t="s">
        <v>6</v>
      </c>
      <c r="C2613" s="76" t="s">
        <v>7</v>
      </c>
      <c r="D2613" s="76" t="s">
        <v>8</v>
      </c>
      <c r="E2613" s="203" t="s">
        <v>262</v>
      </c>
      <c r="F2613" s="203"/>
      <c r="G2613" s="81" t="s">
        <v>9</v>
      </c>
      <c r="H2613" s="80" t="s">
        <v>10</v>
      </c>
      <c r="I2613" s="80" t="s">
        <v>11</v>
      </c>
      <c r="J2613" s="80" t="s">
        <v>13</v>
      </c>
    </row>
    <row r="2614" spans="1:10" ht="24" customHeight="1">
      <c r="A2614" s="77" t="s">
        <v>263</v>
      </c>
      <c r="B2614" s="48" t="s">
        <v>1247</v>
      </c>
      <c r="C2614" s="77" t="s">
        <v>23</v>
      </c>
      <c r="D2614" s="77" t="s">
        <v>1248</v>
      </c>
      <c r="E2614" s="200" t="s">
        <v>1810</v>
      </c>
      <c r="F2614" s="200"/>
      <c r="G2614" s="47" t="s">
        <v>40</v>
      </c>
      <c r="H2614" s="50">
        <v>1</v>
      </c>
      <c r="I2614" s="49">
        <v>8058.6699999999992</v>
      </c>
      <c r="J2614" s="49">
        <v>8058.67</v>
      </c>
    </row>
    <row r="2615" spans="1:10" ht="26.1" customHeight="1">
      <c r="A2615" s="82" t="s">
        <v>291</v>
      </c>
      <c r="B2615" s="53" t="s">
        <v>206</v>
      </c>
      <c r="C2615" s="82" t="s">
        <v>23</v>
      </c>
      <c r="D2615" s="82" t="s">
        <v>490</v>
      </c>
      <c r="E2615" s="206" t="s">
        <v>491</v>
      </c>
      <c r="F2615" s="206"/>
      <c r="G2615" s="52" t="s">
        <v>114</v>
      </c>
      <c r="H2615" s="55">
        <v>2.4300000000000002</v>
      </c>
      <c r="I2615" s="54">
        <v>671.33</v>
      </c>
      <c r="J2615" s="54">
        <v>1631.33</v>
      </c>
    </row>
    <row r="2616" spans="1:10" ht="24" customHeight="1">
      <c r="A2616" s="82" t="s">
        <v>291</v>
      </c>
      <c r="B2616" s="53" t="s">
        <v>503</v>
      </c>
      <c r="C2616" s="82" t="s">
        <v>23</v>
      </c>
      <c r="D2616" s="82" t="s">
        <v>504</v>
      </c>
      <c r="E2616" s="206" t="s">
        <v>505</v>
      </c>
      <c r="F2616" s="206"/>
      <c r="G2616" s="52" t="s">
        <v>114</v>
      </c>
      <c r="H2616" s="55">
        <v>1.43</v>
      </c>
      <c r="I2616" s="54">
        <v>47.37</v>
      </c>
      <c r="J2616" s="54">
        <v>67.73</v>
      </c>
    </row>
    <row r="2617" spans="1:10" ht="26.1" customHeight="1">
      <c r="A2617" s="82" t="s">
        <v>291</v>
      </c>
      <c r="B2617" s="53" t="s">
        <v>1661</v>
      </c>
      <c r="C2617" s="82" t="s">
        <v>23</v>
      </c>
      <c r="D2617" s="82" t="s">
        <v>1662</v>
      </c>
      <c r="E2617" s="206" t="s">
        <v>294</v>
      </c>
      <c r="F2617" s="206"/>
      <c r="G2617" s="52" t="s">
        <v>20</v>
      </c>
      <c r="H2617" s="55">
        <v>33.15</v>
      </c>
      <c r="I2617" s="54">
        <v>76.73</v>
      </c>
      <c r="J2617" s="54">
        <v>2543.59</v>
      </c>
    </row>
    <row r="2618" spans="1:10" ht="26.1" customHeight="1">
      <c r="A2618" s="82" t="s">
        <v>291</v>
      </c>
      <c r="B2618" s="53" t="s">
        <v>1666</v>
      </c>
      <c r="C2618" s="82" t="s">
        <v>23</v>
      </c>
      <c r="D2618" s="82" t="s">
        <v>1667</v>
      </c>
      <c r="E2618" s="206" t="s">
        <v>534</v>
      </c>
      <c r="F2618" s="206"/>
      <c r="G2618" s="52" t="s">
        <v>203</v>
      </c>
      <c r="H2618" s="55">
        <v>298</v>
      </c>
      <c r="I2618" s="54">
        <v>12.3</v>
      </c>
      <c r="J2618" s="54">
        <v>3665.4</v>
      </c>
    </row>
    <row r="2619" spans="1:10" ht="24" customHeight="1">
      <c r="A2619" s="82" t="s">
        <v>291</v>
      </c>
      <c r="B2619" s="53" t="s">
        <v>1616</v>
      </c>
      <c r="C2619" s="82" t="s">
        <v>23</v>
      </c>
      <c r="D2619" s="82" t="s">
        <v>1617</v>
      </c>
      <c r="E2619" s="206" t="s">
        <v>505</v>
      </c>
      <c r="F2619" s="206"/>
      <c r="G2619" s="52" t="s">
        <v>20</v>
      </c>
      <c r="H2619" s="55">
        <v>25.88</v>
      </c>
      <c r="I2619" s="54">
        <v>5.21</v>
      </c>
      <c r="J2619" s="54">
        <v>134.83000000000001</v>
      </c>
    </row>
    <row r="2620" spans="1:10" ht="24" customHeight="1">
      <c r="A2620" s="78" t="s">
        <v>264</v>
      </c>
      <c r="B2620" s="57" t="s">
        <v>270</v>
      </c>
      <c r="C2620" s="78" t="s">
        <v>23</v>
      </c>
      <c r="D2620" s="78" t="s">
        <v>271</v>
      </c>
      <c r="E2620" s="201" t="s">
        <v>269</v>
      </c>
      <c r="F2620" s="201"/>
      <c r="G2620" s="56" t="s">
        <v>224</v>
      </c>
      <c r="H2620" s="59">
        <v>1</v>
      </c>
      <c r="I2620" s="58">
        <v>15.79</v>
      </c>
      <c r="J2620" s="58">
        <v>15.79</v>
      </c>
    </row>
    <row r="2621" spans="1:10">
      <c r="A2621" s="79"/>
      <c r="B2621" s="79"/>
      <c r="C2621" s="79"/>
      <c r="D2621" s="79"/>
      <c r="E2621" s="79"/>
      <c r="F2621" s="61"/>
      <c r="G2621" s="79"/>
      <c r="H2621" s="204"/>
      <c r="I2621" s="204"/>
      <c r="J2621" s="61"/>
    </row>
    <row r="2622" spans="1:10" ht="30" customHeight="1" thickBot="1">
      <c r="A2622" s="66"/>
      <c r="B2622" s="66"/>
      <c r="C2622" s="66"/>
      <c r="D2622" s="66"/>
      <c r="E2622" s="66"/>
      <c r="F2622" s="66"/>
      <c r="G2622" s="66"/>
      <c r="H2622" s="60"/>
      <c r="I2622" s="66"/>
      <c r="J2622" s="85"/>
    </row>
    <row r="2623" spans="1:10" ht="0.95" customHeight="1" thickTop="1">
      <c r="A2623" s="51"/>
      <c r="B2623" s="51"/>
      <c r="C2623" s="51"/>
      <c r="D2623" s="51"/>
      <c r="E2623" s="51"/>
      <c r="F2623" s="51"/>
      <c r="G2623" s="51"/>
      <c r="H2623" s="51"/>
      <c r="I2623" s="51"/>
      <c r="J2623" s="51">
        <v>0</v>
      </c>
    </row>
    <row r="2624" spans="1:10" ht="18" customHeight="1">
      <c r="A2624" s="76" t="s">
        <v>1246</v>
      </c>
      <c r="B2624" s="80" t="s">
        <v>6</v>
      </c>
      <c r="C2624" s="76" t="s">
        <v>7</v>
      </c>
      <c r="D2624" s="76" t="s">
        <v>8</v>
      </c>
      <c r="E2624" s="203" t="s">
        <v>262</v>
      </c>
      <c r="F2624" s="203"/>
      <c r="G2624" s="81" t="s">
        <v>9</v>
      </c>
      <c r="H2624" s="80" t="s">
        <v>10</v>
      </c>
      <c r="I2624" s="80" t="s">
        <v>11</v>
      </c>
      <c r="J2624" s="80" t="s">
        <v>13</v>
      </c>
    </row>
    <row r="2625" spans="1:10" ht="39" customHeight="1">
      <c r="A2625" s="77" t="s">
        <v>263</v>
      </c>
      <c r="B2625" s="48" t="s">
        <v>1252</v>
      </c>
      <c r="C2625" s="77" t="s">
        <v>78</v>
      </c>
      <c r="D2625" s="77" t="s">
        <v>1253</v>
      </c>
      <c r="E2625" s="200" t="s">
        <v>432</v>
      </c>
      <c r="F2625" s="200"/>
      <c r="G2625" s="47" t="s">
        <v>27</v>
      </c>
      <c r="H2625" s="50">
        <v>1</v>
      </c>
      <c r="I2625" s="49">
        <v>5048.8999999999996</v>
      </c>
      <c r="J2625" s="49">
        <v>5048.8999999999996</v>
      </c>
    </row>
    <row r="2626" spans="1:10" ht="39" customHeight="1">
      <c r="A2626" s="82" t="s">
        <v>291</v>
      </c>
      <c r="B2626" s="53" t="s">
        <v>1811</v>
      </c>
      <c r="C2626" s="82" t="s">
        <v>105</v>
      </c>
      <c r="D2626" s="82" t="s">
        <v>1812</v>
      </c>
      <c r="E2626" s="206" t="s">
        <v>403</v>
      </c>
      <c r="F2626" s="206"/>
      <c r="G2626" s="52" t="s">
        <v>404</v>
      </c>
      <c r="H2626" s="55">
        <v>0.33139999999999997</v>
      </c>
      <c r="I2626" s="54">
        <v>221.09</v>
      </c>
      <c r="J2626" s="54">
        <v>73.260000000000005</v>
      </c>
    </row>
    <row r="2627" spans="1:10" ht="39" customHeight="1">
      <c r="A2627" s="82" t="s">
        <v>291</v>
      </c>
      <c r="B2627" s="53" t="s">
        <v>1813</v>
      </c>
      <c r="C2627" s="82" t="s">
        <v>105</v>
      </c>
      <c r="D2627" s="82" t="s">
        <v>1814</v>
      </c>
      <c r="E2627" s="206" t="s">
        <v>403</v>
      </c>
      <c r="F2627" s="206"/>
      <c r="G2627" s="52" t="s">
        <v>411</v>
      </c>
      <c r="H2627" s="55">
        <v>0.69910000000000005</v>
      </c>
      <c r="I2627" s="54">
        <v>88.98</v>
      </c>
      <c r="J2627" s="54">
        <v>62.2</v>
      </c>
    </row>
    <row r="2628" spans="1:10" ht="24" customHeight="1">
      <c r="A2628" s="82" t="s">
        <v>291</v>
      </c>
      <c r="B2628" s="53" t="s">
        <v>1815</v>
      </c>
      <c r="C2628" s="82" t="s">
        <v>105</v>
      </c>
      <c r="D2628" s="82" t="s">
        <v>1816</v>
      </c>
      <c r="E2628" s="206" t="s">
        <v>418</v>
      </c>
      <c r="F2628" s="206"/>
      <c r="G2628" s="52" t="s">
        <v>224</v>
      </c>
      <c r="H2628" s="55">
        <v>2.6522000000000001</v>
      </c>
      <c r="I2628" s="54">
        <v>26.77</v>
      </c>
      <c r="J2628" s="54">
        <v>70.989999999999995</v>
      </c>
    </row>
    <row r="2629" spans="1:10" ht="24" customHeight="1">
      <c r="A2629" s="82" t="s">
        <v>291</v>
      </c>
      <c r="B2629" s="53" t="s">
        <v>416</v>
      </c>
      <c r="C2629" s="82" t="s">
        <v>105</v>
      </c>
      <c r="D2629" s="82" t="s">
        <v>417</v>
      </c>
      <c r="E2629" s="206" t="s">
        <v>418</v>
      </c>
      <c r="F2629" s="206"/>
      <c r="G2629" s="52" t="s">
        <v>224</v>
      </c>
      <c r="H2629" s="55">
        <v>5.3014999999999999</v>
      </c>
      <c r="I2629" s="54">
        <v>18.739999999999998</v>
      </c>
      <c r="J2629" s="54">
        <v>99.35</v>
      </c>
    </row>
    <row r="2630" spans="1:10" ht="26.1" customHeight="1">
      <c r="A2630" s="82" t="s">
        <v>291</v>
      </c>
      <c r="B2630" s="53" t="s">
        <v>1177</v>
      </c>
      <c r="C2630" s="82" t="s">
        <v>105</v>
      </c>
      <c r="D2630" s="82" t="s">
        <v>1178</v>
      </c>
      <c r="E2630" s="206" t="s">
        <v>418</v>
      </c>
      <c r="F2630" s="206"/>
      <c r="G2630" s="52" t="s">
        <v>114</v>
      </c>
      <c r="H2630" s="55">
        <v>7.85E-2</v>
      </c>
      <c r="I2630" s="54">
        <v>644.29999999999995</v>
      </c>
      <c r="J2630" s="54">
        <v>50.57</v>
      </c>
    </row>
    <row r="2631" spans="1:10" ht="51.95" customHeight="1">
      <c r="A2631" s="78" t="s">
        <v>264</v>
      </c>
      <c r="B2631" s="57" t="s">
        <v>1817</v>
      </c>
      <c r="C2631" s="78" t="s">
        <v>105</v>
      </c>
      <c r="D2631" s="78" t="s">
        <v>1818</v>
      </c>
      <c r="E2631" s="201" t="s">
        <v>274</v>
      </c>
      <c r="F2631" s="201"/>
      <c r="G2631" s="56" t="s">
        <v>40</v>
      </c>
      <c r="H2631" s="59">
        <v>1</v>
      </c>
      <c r="I2631" s="58">
        <v>4692.5299999999988</v>
      </c>
      <c r="J2631" s="58">
        <v>4692.53</v>
      </c>
    </row>
    <row r="2632" spans="1:10">
      <c r="A2632" s="79"/>
      <c r="B2632" s="79"/>
      <c r="C2632" s="79"/>
      <c r="D2632" s="79"/>
      <c r="E2632" s="79"/>
      <c r="F2632" s="61"/>
      <c r="G2632" s="79"/>
      <c r="H2632" s="204"/>
      <c r="I2632" s="204"/>
      <c r="J2632" s="61"/>
    </row>
    <row r="2633" spans="1:10" ht="30" customHeight="1" thickBot="1">
      <c r="A2633" s="66"/>
      <c r="B2633" s="66"/>
      <c r="C2633" s="66"/>
      <c r="D2633" s="66"/>
      <c r="E2633" s="66"/>
      <c r="F2633" s="66"/>
      <c r="G2633" s="66"/>
      <c r="H2633" s="60"/>
      <c r="I2633" s="66"/>
      <c r="J2633" s="85"/>
    </row>
    <row r="2634" spans="1:10" ht="0.95" customHeight="1" thickTop="1">
      <c r="A2634" s="51"/>
      <c r="B2634" s="51"/>
      <c r="C2634" s="51"/>
      <c r="D2634" s="51"/>
      <c r="E2634" s="51"/>
      <c r="F2634" s="51"/>
      <c r="G2634" s="51"/>
      <c r="H2634" s="51"/>
      <c r="I2634" s="51"/>
      <c r="J2634" s="51">
        <v>0</v>
      </c>
    </row>
    <row r="2635" spans="1:10" ht="18" customHeight="1">
      <c r="A2635" s="76" t="s">
        <v>1249</v>
      </c>
      <c r="B2635" s="80" t="s">
        <v>6</v>
      </c>
      <c r="C2635" s="76" t="s">
        <v>7</v>
      </c>
      <c r="D2635" s="76" t="s">
        <v>8</v>
      </c>
      <c r="E2635" s="203" t="s">
        <v>262</v>
      </c>
      <c r="F2635" s="203"/>
      <c r="G2635" s="81" t="s">
        <v>9</v>
      </c>
      <c r="H2635" s="80" t="s">
        <v>10</v>
      </c>
      <c r="I2635" s="80" t="s">
        <v>11</v>
      </c>
      <c r="J2635" s="80" t="s">
        <v>13</v>
      </c>
    </row>
    <row r="2636" spans="1:10" ht="39" customHeight="1">
      <c r="A2636" s="77" t="s">
        <v>263</v>
      </c>
      <c r="B2636" s="48" t="s">
        <v>1255</v>
      </c>
      <c r="C2636" s="77" t="s">
        <v>78</v>
      </c>
      <c r="D2636" s="77" t="s">
        <v>1256</v>
      </c>
      <c r="E2636" s="200" t="s">
        <v>432</v>
      </c>
      <c r="F2636" s="200"/>
      <c r="G2636" s="47" t="s">
        <v>27</v>
      </c>
      <c r="H2636" s="50">
        <v>1</v>
      </c>
      <c r="I2636" s="49">
        <v>4073.5</v>
      </c>
      <c r="J2636" s="49">
        <v>4073.5</v>
      </c>
    </row>
    <row r="2637" spans="1:10" ht="39" customHeight="1">
      <c r="A2637" s="82" t="s">
        <v>291</v>
      </c>
      <c r="B2637" s="53" t="s">
        <v>1811</v>
      </c>
      <c r="C2637" s="82" t="s">
        <v>105</v>
      </c>
      <c r="D2637" s="82" t="s">
        <v>1812</v>
      </c>
      <c r="E2637" s="206" t="s">
        <v>403</v>
      </c>
      <c r="F2637" s="206"/>
      <c r="G2637" s="52" t="s">
        <v>404</v>
      </c>
      <c r="H2637" s="55">
        <v>0.33139999999999997</v>
      </c>
      <c r="I2637" s="54">
        <v>221.09</v>
      </c>
      <c r="J2637" s="54">
        <v>73.260000000000005</v>
      </c>
    </row>
    <row r="2638" spans="1:10" ht="39" customHeight="1">
      <c r="A2638" s="82" t="s">
        <v>291</v>
      </c>
      <c r="B2638" s="53" t="s">
        <v>1813</v>
      </c>
      <c r="C2638" s="82" t="s">
        <v>105</v>
      </c>
      <c r="D2638" s="82" t="s">
        <v>1814</v>
      </c>
      <c r="E2638" s="206" t="s">
        <v>403</v>
      </c>
      <c r="F2638" s="206"/>
      <c r="G2638" s="52" t="s">
        <v>411</v>
      </c>
      <c r="H2638" s="55">
        <v>0.69910000000000005</v>
      </c>
      <c r="I2638" s="54">
        <v>88.98</v>
      </c>
      <c r="J2638" s="54">
        <v>62.2</v>
      </c>
    </row>
    <row r="2639" spans="1:10" ht="24" customHeight="1">
      <c r="A2639" s="82" t="s">
        <v>291</v>
      </c>
      <c r="B2639" s="53" t="s">
        <v>1815</v>
      </c>
      <c r="C2639" s="82" t="s">
        <v>105</v>
      </c>
      <c r="D2639" s="82" t="s">
        <v>1816</v>
      </c>
      <c r="E2639" s="206" t="s">
        <v>418</v>
      </c>
      <c r="F2639" s="206"/>
      <c r="G2639" s="52" t="s">
        <v>224</v>
      </c>
      <c r="H2639" s="55">
        <v>2.3207</v>
      </c>
      <c r="I2639" s="54">
        <v>26.77</v>
      </c>
      <c r="J2639" s="54">
        <v>62.12</v>
      </c>
    </row>
    <row r="2640" spans="1:10" ht="24" customHeight="1">
      <c r="A2640" s="82" t="s">
        <v>291</v>
      </c>
      <c r="B2640" s="53" t="s">
        <v>416</v>
      </c>
      <c r="C2640" s="82" t="s">
        <v>105</v>
      </c>
      <c r="D2640" s="82" t="s">
        <v>417</v>
      </c>
      <c r="E2640" s="206" t="s">
        <v>418</v>
      </c>
      <c r="F2640" s="206"/>
      <c r="G2640" s="52" t="s">
        <v>224</v>
      </c>
      <c r="H2640" s="55">
        <v>4.6388999999999996</v>
      </c>
      <c r="I2640" s="54">
        <v>18.739999999999998</v>
      </c>
      <c r="J2640" s="54">
        <v>86.93</v>
      </c>
    </row>
    <row r="2641" spans="1:10" ht="26.1" customHeight="1">
      <c r="A2641" s="82" t="s">
        <v>291</v>
      </c>
      <c r="B2641" s="53" t="s">
        <v>1177</v>
      </c>
      <c r="C2641" s="82" t="s">
        <v>105</v>
      </c>
      <c r="D2641" s="82" t="s">
        <v>1178</v>
      </c>
      <c r="E2641" s="206" t="s">
        <v>418</v>
      </c>
      <c r="F2641" s="206"/>
      <c r="G2641" s="52" t="s">
        <v>114</v>
      </c>
      <c r="H2641" s="55">
        <v>6.8699999999999997E-2</v>
      </c>
      <c r="I2641" s="54">
        <v>644.29999999999995</v>
      </c>
      <c r="J2641" s="54">
        <v>44.26</v>
      </c>
    </row>
    <row r="2642" spans="1:10" ht="51.95" customHeight="1">
      <c r="A2642" s="78" t="s">
        <v>264</v>
      </c>
      <c r="B2642" s="57" t="s">
        <v>1819</v>
      </c>
      <c r="C2642" s="78" t="s">
        <v>105</v>
      </c>
      <c r="D2642" s="78" t="s">
        <v>1820</v>
      </c>
      <c r="E2642" s="201" t="s">
        <v>274</v>
      </c>
      <c r="F2642" s="201"/>
      <c r="G2642" s="56" t="s">
        <v>40</v>
      </c>
      <c r="H2642" s="59">
        <v>1</v>
      </c>
      <c r="I2642" s="58">
        <v>3744.73</v>
      </c>
      <c r="J2642" s="58">
        <v>3744.73</v>
      </c>
    </row>
    <row r="2643" spans="1:10">
      <c r="A2643" s="79"/>
      <c r="B2643" s="79"/>
      <c r="C2643" s="79"/>
      <c r="D2643" s="79"/>
      <c r="E2643" s="79"/>
      <c r="F2643" s="61"/>
      <c r="G2643" s="79"/>
      <c r="H2643" s="204"/>
      <c r="I2643" s="204"/>
      <c r="J2643" s="61"/>
    </row>
    <row r="2644" spans="1:10" ht="30" customHeight="1" thickBot="1">
      <c r="A2644" s="66"/>
      <c r="B2644" s="66"/>
      <c r="C2644" s="66"/>
      <c r="D2644" s="66"/>
      <c r="E2644" s="66"/>
      <c r="F2644" s="66"/>
      <c r="G2644" s="66"/>
      <c r="H2644" s="60"/>
      <c r="I2644" s="66"/>
      <c r="J2644" s="85"/>
    </row>
    <row r="2645" spans="1:10" ht="0.95" customHeight="1" thickTop="1">
      <c r="A2645" s="51"/>
      <c r="B2645" s="51"/>
      <c r="C2645" s="51"/>
      <c r="D2645" s="51"/>
      <c r="E2645" s="51"/>
      <c r="F2645" s="51"/>
      <c r="G2645" s="51"/>
      <c r="H2645" s="51"/>
      <c r="I2645" s="51"/>
      <c r="J2645" s="51">
        <v>0</v>
      </c>
    </row>
    <row r="2646" spans="1:10" ht="18" customHeight="1">
      <c r="A2646" s="76" t="s">
        <v>1250</v>
      </c>
      <c r="B2646" s="80" t="s">
        <v>6</v>
      </c>
      <c r="C2646" s="76" t="s">
        <v>7</v>
      </c>
      <c r="D2646" s="76" t="s">
        <v>8</v>
      </c>
      <c r="E2646" s="203" t="s">
        <v>262</v>
      </c>
      <c r="F2646" s="203"/>
      <c r="G2646" s="81" t="s">
        <v>9</v>
      </c>
      <c r="H2646" s="80" t="s">
        <v>10</v>
      </c>
      <c r="I2646" s="80" t="s">
        <v>11</v>
      </c>
      <c r="J2646" s="80" t="s">
        <v>13</v>
      </c>
    </row>
    <row r="2647" spans="1:10" ht="24" customHeight="1">
      <c r="A2647" s="77" t="s">
        <v>263</v>
      </c>
      <c r="B2647" s="48" t="s">
        <v>1258</v>
      </c>
      <c r="C2647" s="77" t="s">
        <v>23</v>
      </c>
      <c r="D2647" s="77" t="s">
        <v>1259</v>
      </c>
      <c r="E2647" s="200" t="s">
        <v>1821</v>
      </c>
      <c r="F2647" s="200"/>
      <c r="G2647" s="47" t="s">
        <v>40</v>
      </c>
      <c r="H2647" s="50">
        <v>1</v>
      </c>
      <c r="I2647" s="49">
        <v>6435.08</v>
      </c>
      <c r="J2647" s="49">
        <v>6435.08</v>
      </c>
    </row>
    <row r="2648" spans="1:10" ht="26.1" customHeight="1">
      <c r="A2648" s="82" t="s">
        <v>291</v>
      </c>
      <c r="B2648" s="53" t="s">
        <v>206</v>
      </c>
      <c r="C2648" s="82" t="s">
        <v>23</v>
      </c>
      <c r="D2648" s="82" t="s">
        <v>490</v>
      </c>
      <c r="E2648" s="206" t="s">
        <v>491</v>
      </c>
      <c r="F2648" s="206"/>
      <c r="G2648" s="52" t="s">
        <v>114</v>
      </c>
      <c r="H2648" s="55">
        <v>6.5000000000000002E-2</v>
      </c>
      <c r="I2648" s="54">
        <v>671.33</v>
      </c>
      <c r="J2648" s="54">
        <v>43.63</v>
      </c>
    </row>
    <row r="2649" spans="1:10" ht="24" customHeight="1">
      <c r="A2649" s="82" t="s">
        <v>291</v>
      </c>
      <c r="B2649" s="53" t="s">
        <v>1822</v>
      </c>
      <c r="C2649" s="82" t="s">
        <v>23</v>
      </c>
      <c r="D2649" s="82" t="s">
        <v>1823</v>
      </c>
      <c r="E2649" s="206" t="s">
        <v>1824</v>
      </c>
      <c r="F2649" s="206"/>
      <c r="G2649" s="52" t="s">
        <v>1825</v>
      </c>
      <c r="H2649" s="55">
        <v>1</v>
      </c>
      <c r="I2649" s="54">
        <v>6232.88</v>
      </c>
      <c r="J2649" s="54">
        <v>6232.88</v>
      </c>
    </row>
    <row r="2650" spans="1:10" ht="24" customHeight="1">
      <c r="A2650" s="78" t="s">
        <v>264</v>
      </c>
      <c r="B2650" s="57" t="s">
        <v>1826</v>
      </c>
      <c r="C2650" s="78" t="s">
        <v>23</v>
      </c>
      <c r="D2650" s="78" t="s">
        <v>1827</v>
      </c>
      <c r="E2650" s="201" t="s">
        <v>383</v>
      </c>
      <c r="F2650" s="201"/>
      <c r="G2650" s="56" t="s">
        <v>224</v>
      </c>
      <c r="H2650" s="59">
        <v>0.33333000000000002</v>
      </c>
      <c r="I2650" s="58">
        <v>164.35</v>
      </c>
      <c r="J2650" s="58">
        <v>54.78</v>
      </c>
    </row>
    <row r="2651" spans="1:10" ht="26.1" customHeight="1">
      <c r="A2651" s="78" t="s">
        <v>264</v>
      </c>
      <c r="B2651" s="57" t="s">
        <v>1828</v>
      </c>
      <c r="C2651" s="78" t="s">
        <v>23</v>
      </c>
      <c r="D2651" s="78" t="s">
        <v>1829</v>
      </c>
      <c r="E2651" s="201" t="s">
        <v>274</v>
      </c>
      <c r="F2651" s="201"/>
      <c r="G2651" s="56" t="s">
        <v>149</v>
      </c>
      <c r="H2651" s="59">
        <v>2E-3</v>
      </c>
      <c r="I2651" s="58">
        <v>4406.59</v>
      </c>
      <c r="J2651" s="58">
        <v>8.81</v>
      </c>
    </row>
    <row r="2652" spans="1:10" ht="24" customHeight="1">
      <c r="A2652" s="78" t="s">
        <v>264</v>
      </c>
      <c r="B2652" s="57" t="s">
        <v>300</v>
      </c>
      <c r="C2652" s="78" t="s">
        <v>23</v>
      </c>
      <c r="D2652" s="78" t="s">
        <v>301</v>
      </c>
      <c r="E2652" s="201" t="s">
        <v>269</v>
      </c>
      <c r="F2652" s="201"/>
      <c r="G2652" s="56" t="s">
        <v>224</v>
      </c>
      <c r="H2652" s="59">
        <v>2</v>
      </c>
      <c r="I2652" s="58">
        <v>22.52</v>
      </c>
      <c r="J2652" s="58">
        <v>45.04</v>
      </c>
    </row>
    <row r="2653" spans="1:10" ht="24" customHeight="1">
      <c r="A2653" s="78" t="s">
        <v>264</v>
      </c>
      <c r="B2653" s="57" t="s">
        <v>270</v>
      </c>
      <c r="C2653" s="78" t="s">
        <v>23</v>
      </c>
      <c r="D2653" s="78" t="s">
        <v>271</v>
      </c>
      <c r="E2653" s="201" t="s">
        <v>269</v>
      </c>
      <c r="F2653" s="201"/>
      <c r="G2653" s="56" t="s">
        <v>224</v>
      </c>
      <c r="H2653" s="59">
        <v>3</v>
      </c>
      <c r="I2653" s="58">
        <v>15.79</v>
      </c>
      <c r="J2653" s="58">
        <v>47.37</v>
      </c>
    </row>
    <row r="2654" spans="1:10" ht="24" customHeight="1">
      <c r="A2654" s="78" t="s">
        <v>264</v>
      </c>
      <c r="B2654" s="57" t="s">
        <v>509</v>
      </c>
      <c r="C2654" s="78" t="s">
        <v>23</v>
      </c>
      <c r="D2654" s="78" t="s">
        <v>510</v>
      </c>
      <c r="E2654" s="201" t="s">
        <v>274</v>
      </c>
      <c r="F2654" s="201"/>
      <c r="G2654" s="56" t="s">
        <v>114</v>
      </c>
      <c r="H2654" s="59">
        <v>1.4999999999999999E-2</v>
      </c>
      <c r="I2654" s="58">
        <v>171.41</v>
      </c>
      <c r="J2654" s="58">
        <v>2.57</v>
      </c>
    </row>
    <row r="2655" spans="1:10">
      <c r="A2655" s="79"/>
      <c r="B2655" s="79"/>
      <c r="C2655" s="79"/>
      <c r="D2655" s="79"/>
      <c r="E2655" s="79"/>
      <c r="F2655" s="61"/>
      <c r="G2655" s="79"/>
      <c r="H2655" s="204"/>
      <c r="I2655" s="204"/>
      <c r="J2655" s="61"/>
    </row>
    <row r="2656" spans="1:10" ht="30" customHeight="1" thickBot="1">
      <c r="A2656" s="66"/>
      <c r="B2656" s="66"/>
      <c r="C2656" s="66"/>
      <c r="D2656" s="66"/>
      <c r="E2656" s="66"/>
      <c r="F2656" s="66"/>
      <c r="G2656" s="66"/>
      <c r="H2656" s="60"/>
      <c r="I2656" s="66"/>
      <c r="J2656" s="85"/>
    </row>
    <row r="2657" spans="1:10" ht="0.95" customHeight="1" thickTop="1">
      <c r="A2657" s="51"/>
      <c r="B2657" s="51"/>
      <c r="C2657" s="51"/>
      <c r="D2657" s="51"/>
      <c r="E2657" s="51"/>
      <c r="F2657" s="51"/>
      <c r="G2657" s="51"/>
      <c r="H2657" s="51"/>
      <c r="I2657" s="51"/>
      <c r="J2657" s="51">
        <v>0</v>
      </c>
    </row>
    <row r="2658" spans="1:10" ht="18" customHeight="1">
      <c r="A2658" s="76" t="s">
        <v>1251</v>
      </c>
      <c r="B2658" s="80" t="s">
        <v>6</v>
      </c>
      <c r="C2658" s="76" t="s">
        <v>7</v>
      </c>
      <c r="D2658" s="76" t="s">
        <v>8</v>
      </c>
      <c r="E2658" s="203" t="s">
        <v>262</v>
      </c>
      <c r="F2658" s="203"/>
      <c r="G2658" s="81" t="s">
        <v>9</v>
      </c>
      <c r="H2658" s="80" t="s">
        <v>10</v>
      </c>
      <c r="I2658" s="80" t="s">
        <v>11</v>
      </c>
      <c r="J2658" s="80" t="s">
        <v>13</v>
      </c>
    </row>
    <row r="2659" spans="1:10" ht="26.1" customHeight="1">
      <c r="A2659" s="77" t="s">
        <v>263</v>
      </c>
      <c r="B2659" s="48" t="s">
        <v>1261</v>
      </c>
      <c r="C2659" s="77" t="s">
        <v>23</v>
      </c>
      <c r="D2659" s="77" t="s">
        <v>1262</v>
      </c>
      <c r="E2659" s="200" t="s">
        <v>1830</v>
      </c>
      <c r="F2659" s="200"/>
      <c r="G2659" s="47" t="s">
        <v>114</v>
      </c>
      <c r="H2659" s="50">
        <v>1</v>
      </c>
      <c r="I2659" s="49">
        <v>573.26999999999987</v>
      </c>
      <c r="J2659" s="49">
        <v>573.27</v>
      </c>
    </row>
    <row r="2660" spans="1:10" ht="39" customHeight="1">
      <c r="A2660" s="78" t="s">
        <v>264</v>
      </c>
      <c r="B2660" s="57" t="s">
        <v>1513</v>
      </c>
      <c r="C2660" s="78" t="s">
        <v>23</v>
      </c>
      <c r="D2660" s="78" t="s">
        <v>1514</v>
      </c>
      <c r="E2660" s="201" t="s">
        <v>383</v>
      </c>
      <c r="F2660" s="201"/>
      <c r="G2660" s="56" t="s">
        <v>224</v>
      </c>
      <c r="H2660" s="59">
        <v>0.624</v>
      </c>
      <c r="I2660" s="58">
        <v>98.55</v>
      </c>
      <c r="J2660" s="58">
        <v>61.49</v>
      </c>
    </row>
    <row r="2661" spans="1:10" ht="24" customHeight="1">
      <c r="A2661" s="78" t="s">
        <v>264</v>
      </c>
      <c r="B2661" s="57" t="s">
        <v>478</v>
      </c>
      <c r="C2661" s="78" t="s">
        <v>23</v>
      </c>
      <c r="D2661" s="78" t="s">
        <v>479</v>
      </c>
      <c r="E2661" s="201" t="s">
        <v>274</v>
      </c>
      <c r="F2661" s="201"/>
      <c r="G2661" s="56" t="s">
        <v>114</v>
      </c>
      <c r="H2661" s="59">
        <v>1.2</v>
      </c>
      <c r="I2661" s="58">
        <v>160.57</v>
      </c>
      <c r="J2661" s="58">
        <v>192.68</v>
      </c>
    </row>
    <row r="2662" spans="1:10" ht="39" customHeight="1">
      <c r="A2662" s="78" t="s">
        <v>264</v>
      </c>
      <c r="B2662" s="57" t="s">
        <v>236</v>
      </c>
      <c r="C2662" s="78" t="s">
        <v>23</v>
      </c>
      <c r="D2662" s="78" t="s">
        <v>1512</v>
      </c>
      <c r="E2662" s="201" t="s">
        <v>383</v>
      </c>
      <c r="F2662" s="201"/>
      <c r="G2662" s="56" t="s">
        <v>224</v>
      </c>
      <c r="H2662" s="59">
        <v>0.14499999999999999</v>
      </c>
      <c r="I2662" s="58">
        <v>227.32</v>
      </c>
      <c r="J2662" s="58">
        <v>32.96</v>
      </c>
    </row>
    <row r="2663" spans="1:10" ht="24" customHeight="1">
      <c r="A2663" s="78" t="s">
        <v>264</v>
      </c>
      <c r="B2663" s="57" t="s">
        <v>300</v>
      </c>
      <c r="C2663" s="78" t="s">
        <v>23</v>
      </c>
      <c r="D2663" s="78" t="s">
        <v>301</v>
      </c>
      <c r="E2663" s="201" t="s">
        <v>269</v>
      </c>
      <c r="F2663" s="201"/>
      <c r="G2663" s="56" t="s">
        <v>224</v>
      </c>
      <c r="H2663" s="59">
        <v>2</v>
      </c>
      <c r="I2663" s="58">
        <v>22.52</v>
      </c>
      <c r="J2663" s="58">
        <v>45.04</v>
      </c>
    </row>
    <row r="2664" spans="1:10" ht="24" customHeight="1">
      <c r="A2664" s="78" t="s">
        <v>264</v>
      </c>
      <c r="B2664" s="57" t="s">
        <v>270</v>
      </c>
      <c r="C2664" s="78" t="s">
        <v>23</v>
      </c>
      <c r="D2664" s="78" t="s">
        <v>271</v>
      </c>
      <c r="E2664" s="201" t="s">
        <v>269</v>
      </c>
      <c r="F2664" s="201"/>
      <c r="G2664" s="56" t="s">
        <v>224</v>
      </c>
      <c r="H2664" s="59">
        <v>0.74920835972134137</v>
      </c>
      <c r="I2664" s="58">
        <v>15.79</v>
      </c>
      <c r="J2664" s="58">
        <v>11.83</v>
      </c>
    </row>
    <row r="2665" spans="1:10" ht="26.1" customHeight="1">
      <c r="A2665" s="78" t="s">
        <v>264</v>
      </c>
      <c r="B2665" s="57" t="s">
        <v>1831</v>
      </c>
      <c r="C2665" s="78" t="s">
        <v>23</v>
      </c>
      <c r="D2665" s="78" t="s">
        <v>1832</v>
      </c>
      <c r="E2665" s="201" t="s">
        <v>274</v>
      </c>
      <c r="F2665" s="201"/>
      <c r="G2665" s="56" t="s">
        <v>40</v>
      </c>
      <c r="H2665" s="59">
        <v>0.33333000000000002</v>
      </c>
      <c r="I2665" s="58">
        <v>622.26</v>
      </c>
      <c r="J2665" s="58">
        <v>207.41</v>
      </c>
    </row>
    <row r="2666" spans="1:10" ht="24" customHeight="1">
      <c r="A2666" s="78" t="s">
        <v>264</v>
      </c>
      <c r="B2666" s="57" t="s">
        <v>1833</v>
      </c>
      <c r="C2666" s="78" t="s">
        <v>23</v>
      </c>
      <c r="D2666" s="78" t="s">
        <v>1834</v>
      </c>
      <c r="E2666" s="201" t="s">
        <v>274</v>
      </c>
      <c r="F2666" s="201"/>
      <c r="G2666" s="56" t="s">
        <v>203</v>
      </c>
      <c r="H2666" s="59">
        <v>0.60529999999999995</v>
      </c>
      <c r="I2666" s="58">
        <v>16.190000000000001</v>
      </c>
      <c r="J2666" s="58">
        <v>9.7899999999999991</v>
      </c>
    </row>
    <row r="2667" spans="1:10" ht="26.1" customHeight="1">
      <c r="A2667" s="78" t="s">
        <v>264</v>
      </c>
      <c r="B2667" s="57" t="s">
        <v>275</v>
      </c>
      <c r="C2667" s="78" t="s">
        <v>23</v>
      </c>
      <c r="D2667" s="78" t="s">
        <v>276</v>
      </c>
      <c r="E2667" s="201" t="s">
        <v>274</v>
      </c>
      <c r="F2667" s="201"/>
      <c r="G2667" s="56" t="s">
        <v>20</v>
      </c>
      <c r="H2667" s="59">
        <v>0.14174999999999999</v>
      </c>
      <c r="I2667" s="58">
        <v>85</v>
      </c>
      <c r="J2667" s="58">
        <v>12.04</v>
      </c>
    </row>
    <row r="2668" spans="1:10" ht="26.1" customHeight="1">
      <c r="A2668" s="78" t="s">
        <v>264</v>
      </c>
      <c r="B2668" s="57" t="s">
        <v>281</v>
      </c>
      <c r="C2668" s="78" t="s">
        <v>23</v>
      </c>
      <c r="D2668" s="78" t="s">
        <v>282</v>
      </c>
      <c r="E2668" s="201" t="s">
        <v>274</v>
      </c>
      <c r="F2668" s="201"/>
      <c r="G2668" s="56" t="s">
        <v>203</v>
      </c>
      <c r="H2668" s="59">
        <v>2E-3</v>
      </c>
      <c r="I2668" s="58">
        <v>15.22</v>
      </c>
      <c r="J2668" s="58">
        <v>0.03</v>
      </c>
    </row>
    <row r="2669" spans="1:10">
      <c r="A2669" s="79"/>
      <c r="B2669" s="79"/>
      <c r="C2669" s="79"/>
      <c r="D2669" s="79"/>
      <c r="E2669" s="79"/>
      <c r="F2669" s="61"/>
      <c r="G2669" s="79"/>
      <c r="H2669" s="204"/>
      <c r="I2669" s="204"/>
      <c r="J2669" s="61"/>
    </row>
    <row r="2670" spans="1:10" ht="30" customHeight="1" thickBot="1">
      <c r="A2670" s="66"/>
      <c r="B2670" s="66"/>
      <c r="C2670" s="66"/>
      <c r="D2670" s="66"/>
      <c r="E2670" s="66"/>
      <c r="F2670" s="66"/>
      <c r="G2670" s="66"/>
      <c r="H2670" s="60"/>
      <c r="I2670" s="66"/>
      <c r="J2670" s="85"/>
    </row>
    <row r="2671" spans="1:10" ht="0.95" customHeight="1" thickTop="1">
      <c r="A2671" s="51"/>
      <c r="B2671" s="51"/>
      <c r="C2671" s="51"/>
      <c r="D2671" s="51"/>
      <c r="E2671" s="51"/>
      <c r="F2671" s="51"/>
      <c r="G2671" s="51"/>
      <c r="H2671" s="51"/>
      <c r="I2671" s="51"/>
      <c r="J2671" s="51">
        <v>0</v>
      </c>
    </row>
    <row r="2672" spans="1:10" ht="18" customHeight="1">
      <c r="A2672" s="76" t="s">
        <v>1254</v>
      </c>
      <c r="B2672" s="80" t="s">
        <v>6</v>
      </c>
      <c r="C2672" s="76" t="s">
        <v>7</v>
      </c>
      <c r="D2672" s="76" t="s">
        <v>8</v>
      </c>
      <c r="E2672" s="203" t="s">
        <v>262</v>
      </c>
      <c r="F2672" s="203"/>
      <c r="G2672" s="81" t="s">
        <v>9</v>
      </c>
      <c r="H2672" s="80" t="s">
        <v>10</v>
      </c>
      <c r="I2672" s="80" t="s">
        <v>11</v>
      </c>
      <c r="J2672" s="80" t="s">
        <v>13</v>
      </c>
    </row>
    <row r="2673" spans="1:10" ht="26.1" customHeight="1">
      <c r="A2673" s="77" t="s">
        <v>263</v>
      </c>
      <c r="B2673" s="48" t="s">
        <v>1264</v>
      </c>
      <c r="C2673" s="77" t="s">
        <v>23</v>
      </c>
      <c r="D2673" s="77" t="s">
        <v>1265</v>
      </c>
      <c r="E2673" s="200" t="s">
        <v>1830</v>
      </c>
      <c r="F2673" s="200"/>
      <c r="G2673" s="47" t="s">
        <v>114</v>
      </c>
      <c r="H2673" s="50">
        <v>1</v>
      </c>
      <c r="I2673" s="49">
        <v>589.34999999999991</v>
      </c>
      <c r="J2673" s="49">
        <v>589.35</v>
      </c>
    </row>
    <row r="2674" spans="1:10" ht="39" customHeight="1">
      <c r="A2674" s="78" t="s">
        <v>264</v>
      </c>
      <c r="B2674" s="57" t="s">
        <v>1513</v>
      </c>
      <c r="C2674" s="78" t="s">
        <v>23</v>
      </c>
      <c r="D2674" s="78" t="s">
        <v>1514</v>
      </c>
      <c r="E2674" s="201" t="s">
        <v>383</v>
      </c>
      <c r="F2674" s="201"/>
      <c r="G2674" s="56" t="s">
        <v>224</v>
      </c>
      <c r="H2674" s="59">
        <v>0.624</v>
      </c>
      <c r="I2674" s="58">
        <v>98.55</v>
      </c>
      <c r="J2674" s="58">
        <v>61.49</v>
      </c>
    </row>
    <row r="2675" spans="1:10" ht="24" customHeight="1">
      <c r="A2675" s="78" t="s">
        <v>264</v>
      </c>
      <c r="B2675" s="57" t="s">
        <v>1837</v>
      </c>
      <c r="C2675" s="78" t="s">
        <v>23</v>
      </c>
      <c r="D2675" s="78" t="s">
        <v>1838</v>
      </c>
      <c r="E2675" s="201" t="s">
        <v>274</v>
      </c>
      <c r="F2675" s="201"/>
      <c r="G2675" s="56" t="s">
        <v>203</v>
      </c>
      <c r="H2675" s="59">
        <v>0.62929999999999997</v>
      </c>
      <c r="I2675" s="58">
        <v>19.23</v>
      </c>
      <c r="J2675" s="58">
        <v>12.1</v>
      </c>
    </row>
    <row r="2676" spans="1:10" ht="24" customHeight="1">
      <c r="A2676" s="78" t="s">
        <v>264</v>
      </c>
      <c r="B2676" s="57" t="s">
        <v>478</v>
      </c>
      <c r="C2676" s="78" t="s">
        <v>23</v>
      </c>
      <c r="D2676" s="78" t="s">
        <v>479</v>
      </c>
      <c r="E2676" s="201" t="s">
        <v>274</v>
      </c>
      <c r="F2676" s="201"/>
      <c r="G2676" s="56" t="s">
        <v>114</v>
      </c>
      <c r="H2676" s="59">
        <v>1.2</v>
      </c>
      <c r="I2676" s="58">
        <v>160.57</v>
      </c>
      <c r="J2676" s="58">
        <v>192.68</v>
      </c>
    </row>
    <row r="2677" spans="1:10" ht="39" customHeight="1">
      <c r="A2677" s="78" t="s">
        <v>264</v>
      </c>
      <c r="B2677" s="57" t="s">
        <v>236</v>
      </c>
      <c r="C2677" s="78" t="s">
        <v>23</v>
      </c>
      <c r="D2677" s="78" t="s">
        <v>1512</v>
      </c>
      <c r="E2677" s="201" t="s">
        <v>383</v>
      </c>
      <c r="F2677" s="201"/>
      <c r="G2677" s="56" t="s">
        <v>224</v>
      </c>
      <c r="H2677" s="59">
        <v>0.14499999999999999</v>
      </c>
      <c r="I2677" s="58">
        <v>227.32</v>
      </c>
      <c r="J2677" s="58">
        <v>32.96</v>
      </c>
    </row>
    <row r="2678" spans="1:10" ht="24" customHeight="1">
      <c r="A2678" s="78" t="s">
        <v>264</v>
      </c>
      <c r="B2678" s="57" t="s">
        <v>300</v>
      </c>
      <c r="C2678" s="78" t="s">
        <v>23</v>
      </c>
      <c r="D2678" s="78" t="s">
        <v>301</v>
      </c>
      <c r="E2678" s="201" t="s">
        <v>269</v>
      </c>
      <c r="F2678" s="201"/>
      <c r="G2678" s="56" t="s">
        <v>224</v>
      </c>
      <c r="H2678" s="59">
        <v>2</v>
      </c>
      <c r="I2678" s="58">
        <v>22.52</v>
      </c>
      <c r="J2678" s="58">
        <v>45.04</v>
      </c>
    </row>
    <row r="2679" spans="1:10" ht="24" customHeight="1">
      <c r="A2679" s="78" t="s">
        <v>264</v>
      </c>
      <c r="B2679" s="57" t="s">
        <v>270</v>
      </c>
      <c r="C2679" s="78" t="s">
        <v>23</v>
      </c>
      <c r="D2679" s="78" t="s">
        <v>271</v>
      </c>
      <c r="E2679" s="201" t="s">
        <v>269</v>
      </c>
      <c r="F2679" s="201"/>
      <c r="G2679" s="56" t="s">
        <v>224</v>
      </c>
      <c r="H2679" s="59">
        <v>0.70867637745408374</v>
      </c>
      <c r="I2679" s="58">
        <v>15.79</v>
      </c>
      <c r="J2679" s="58">
        <v>11.19</v>
      </c>
    </row>
    <row r="2680" spans="1:10" ht="26.1" customHeight="1">
      <c r="A2680" s="78" t="s">
        <v>264</v>
      </c>
      <c r="B2680" s="57" t="s">
        <v>1835</v>
      </c>
      <c r="C2680" s="78" t="s">
        <v>23</v>
      </c>
      <c r="D2680" s="78" t="s">
        <v>1836</v>
      </c>
      <c r="E2680" s="201" t="s">
        <v>274</v>
      </c>
      <c r="F2680" s="201"/>
      <c r="G2680" s="56" t="s">
        <v>40</v>
      </c>
      <c r="H2680" s="59">
        <v>0.33333000000000002</v>
      </c>
      <c r="I2680" s="58">
        <v>665.49</v>
      </c>
      <c r="J2680" s="58">
        <v>221.82</v>
      </c>
    </row>
    <row r="2681" spans="1:10" ht="26.1" customHeight="1">
      <c r="A2681" s="78" t="s">
        <v>264</v>
      </c>
      <c r="B2681" s="57" t="s">
        <v>275</v>
      </c>
      <c r="C2681" s="78" t="s">
        <v>23</v>
      </c>
      <c r="D2681" s="78" t="s">
        <v>276</v>
      </c>
      <c r="E2681" s="201" t="s">
        <v>274</v>
      </c>
      <c r="F2681" s="201"/>
      <c r="G2681" s="56" t="s">
        <v>20</v>
      </c>
      <c r="H2681" s="59">
        <v>0.14174999999999999</v>
      </c>
      <c r="I2681" s="58">
        <v>85</v>
      </c>
      <c r="J2681" s="58">
        <v>12.04</v>
      </c>
    </row>
    <row r="2682" spans="1:10" ht="26.1" customHeight="1">
      <c r="A2682" s="78" t="s">
        <v>264</v>
      </c>
      <c r="B2682" s="57" t="s">
        <v>281</v>
      </c>
      <c r="C2682" s="78" t="s">
        <v>23</v>
      </c>
      <c r="D2682" s="78" t="s">
        <v>282</v>
      </c>
      <c r="E2682" s="201" t="s">
        <v>274</v>
      </c>
      <c r="F2682" s="201"/>
      <c r="G2682" s="56" t="s">
        <v>203</v>
      </c>
      <c r="H2682" s="59">
        <v>2E-3</v>
      </c>
      <c r="I2682" s="58">
        <v>15.22</v>
      </c>
      <c r="J2682" s="58">
        <v>0.03</v>
      </c>
    </row>
    <row r="2683" spans="1:10">
      <c r="A2683" s="79"/>
      <c r="B2683" s="79"/>
      <c r="C2683" s="79"/>
      <c r="D2683" s="79"/>
      <c r="E2683" s="79"/>
      <c r="F2683" s="61"/>
      <c r="G2683" s="79"/>
      <c r="H2683" s="204"/>
      <c r="I2683" s="204"/>
      <c r="J2683" s="61"/>
    </row>
    <row r="2684" spans="1:10" ht="30" customHeight="1" thickBot="1">
      <c r="A2684" s="66"/>
      <c r="B2684" s="66"/>
      <c r="C2684" s="66"/>
      <c r="D2684" s="66"/>
      <c r="E2684" s="66"/>
      <c r="F2684" s="66"/>
      <c r="G2684" s="66"/>
      <c r="H2684" s="60"/>
      <c r="I2684" s="66"/>
      <c r="J2684" s="85"/>
    </row>
    <row r="2685" spans="1:10" ht="0.95" customHeight="1" thickTop="1">
      <c r="A2685" s="51"/>
      <c r="B2685" s="51"/>
      <c r="C2685" s="51"/>
      <c r="D2685" s="51"/>
      <c r="E2685" s="51"/>
      <c r="F2685" s="51"/>
      <c r="G2685" s="51"/>
      <c r="H2685" s="51"/>
      <c r="I2685" s="51"/>
      <c r="J2685" s="51">
        <v>0</v>
      </c>
    </row>
    <row r="2686" spans="1:10" ht="18" customHeight="1">
      <c r="A2686" s="76" t="s">
        <v>1257</v>
      </c>
      <c r="B2686" s="80" t="s">
        <v>6</v>
      </c>
      <c r="C2686" s="76" t="s">
        <v>7</v>
      </c>
      <c r="D2686" s="76" t="s">
        <v>8</v>
      </c>
      <c r="E2686" s="203" t="s">
        <v>262</v>
      </c>
      <c r="F2686" s="203"/>
      <c r="G2686" s="81" t="s">
        <v>9</v>
      </c>
      <c r="H2686" s="80" t="s">
        <v>10</v>
      </c>
      <c r="I2686" s="80" t="s">
        <v>11</v>
      </c>
      <c r="J2686" s="80" t="s">
        <v>13</v>
      </c>
    </row>
    <row r="2687" spans="1:10" ht="26.1" customHeight="1">
      <c r="A2687" s="77" t="s">
        <v>263</v>
      </c>
      <c r="B2687" s="48" t="s">
        <v>1267</v>
      </c>
      <c r="C2687" s="77" t="s">
        <v>23</v>
      </c>
      <c r="D2687" s="77" t="s">
        <v>1268</v>
      </c>
      <c r="E2687" s="200" t="s">
        <v>1830</v>
      </c>
      <c r="F2687" s="200"/>
      <c r="G2687" s="47" t="s">
        <v>114</v>
      </c>
      <c r="H2687" s="50">
        <v>1</v>
      </c>
      <c r="I2687" s="49">
        <v>914.24</v>
      </c>
      <c r="J2687" s="49">
        <v>914.24</v>
      </c>
    </row>
    <row r="2688" spans="1:10" ht="39" customHeight="1">
      <c r="A2688" s="78" t="s">
        <v>264</v>
      </c>
      <c r="B2688" s="57" t="s">
        <v>236</v>
      </c>
      <c r="C2688" s="78" t="s">
        <v>23</v>
      </c>
      <c r="D2688" s="78" t="s">
        <v>1512</v>
      </c>
      <c r="E2688" s="201" t="s">
        <v>383</v>
      </c>
      <c r="F2688" s="201"/>
      <c r="G2688" s="56" t="s">
        <v>224</v>
      </c>
      <c r="H2688" s="59">
        <v>0.32667000000000002</v>
      </c>
      <c r="I2688" s="58">
        <v>227.32</v>
      </c>
      <c r="J2688" s="58">
        <v>74.25</v>
      </c>
    </row>
    <row r="2689" spans="1:10" ht="39" customHeight="1">
      <c r="A2689" s="78" t="s">
        <v>264</v>
      </c>
      <c r="B2689" s="57" t="s">
        <v>1513</v>
      </c>
      <c r="C2689" s="78" t="s">
        <v>23</v>
      </c>
      <c r="D2689" s="78" t="s">
        <v>1514</v>
      </c>
      <c r="E2689" s="201" t="s">
        <v>383</v>
      </c>
      <c r="F2689" s="201"/>
      <c r="G2689" s="56" t="s">
        <v>224</v>
      </c>
      <c r="H2689" s="59">
        <v>0.93332999999999999</v>
      </c>
      <c r="I2689" s="58">
        <v>98.55</v>
      </c>
      <c r="J2689" s="58">
        <v>91.97</v>
      </c>
    </row>
    <row r="2690" spans="1:10" ht="24" customHeight="1">
      <c r="A2690" s="78" t="s">
        <v>264</v>
      </c>
      <c r="B2690" s="57" t="s">
        <v>270</v>
      </c>
      <c r="C2690" s="78" t="s">
        <v>23</v>
      </c>
      <c r="D2690" s="78" t="s">
        <v>271</v>
      </c>
      <c r="E2690" s="201" t="s">
        <v>269</v>
      </c>
      <c r="F2690" s="201"/>
      <c r="G2690" s="56" t="s">
        <v>224</v>
      </c>
      <c r="H2690" s="59">
        <v>0.17162761241292043</v>
      </c>
      <c r="I2690" s="58">
        <v>15.79</v>
      </c>
      <c r="J2690" s="58">
        <v>2.71</v>
      </c>
    </row>
    <row r="2691" spans="1:10" ht="24" customHeight="1">
      <c r="A2691" s="78" t="s">
        <v>264</v>
      </c>
      <c r="B2691" s="57" t="s">
        <v>300</v>
      </c>
      <c r="C2691" s="78" t="s">
        <v>23</v>
      </c>
      <c r="D2691" s="78" t="s">
        <v>301</v>
      </c>
      <c r="E2691" s="201" t="s">
        <v>269</v>
      </c>
      <c r="F2691" s="201"/>
      <c r="G2691" s="56" t="s">
        <v>224</v>
      </c>
      <c r="H2691" s="59">
        <v>5.0466699999999998</v>
      </c>
      <c r="I2691" s="58">
        <v>22.52</v>
      </c>
      <c r="J2691" s="58">
        <v>113.65</v>
      </c>
    </row>
    <row r="2692" spans="1:10" ht="24" customHeight="1">
      <c r="A2692" s="78" t="s">
        <v>264</v>
      </c>
      <c r="B2692" s="57" t="s">
        <v>478</v>
      </c>
      <c r="C2692" s="78" t="s">
        <v>23</v>
      </c>
      <c r="D2692" s="78" t="s">
        <v>479</v>
      </c>
      <c r="E2692" s="201" t="s">
        <v>274</v>
      </c>
      <c r="F2692" s="201"/>
      <c r="G2692" s="56" t="s">
        <v>114</v>
      </c>
      <c r="H2692" s="59">
        <v>1.2</v>
      </c>
      <c r="I2692" s="58">
        <v>160.57</v>
      </c>
      <c r="J2692" s="58">
        <v>192.68</v>
      </c>
    </row>
    <row r="2693" spans="1:10" ht="39" customHeight="1">
      <c r="A2693" s="78" t="s">
        <v>264</v>
      </c>
      <c r="B2693" s="57" t="s">
        <v>1839</v>
      </c>
      <c r="C2693" s="78" t="s">
        <v>23</v>
      </c>
      <c r="D2693" s="78" t="s">
        <v>1840</v>
      </c>
      <c r="E2693" s="201" t="s">
        <v>274</v>
      </c>
      <c r="F2693" s="201"/>
      <c r="G2693" s="56" t="s">
        <v>40</v>
      </c>
      <c r="H2693" s="59">
        <v>0.41666999999999998</v>
      </c>
      <c r="I2693" s="58">
        <v>1029.2</v>
      </c>
      <c r="J2693" s="58">
        <v>428.83</v>
      </c>
    </row>
    <row r="2694" spans="1:10" ht="24" customHeight="1">
      <c r="A2694" s="78" t="s">
        <v>264</v>
      </c>
      <c r="B2694" s="57" t="s">
        <v>1833</v>
      </c>
      <c r="C2694" s="78" t="s">
        <v>23</v>
      </c>
      <c r="D2694" s="78" t="s">
        <v>1834</v>
      </c>
      <c r="E2694" s="201" t="s">
        <v>274</v>
      </c>
      <c r="F2694" s="201"/>
      <c r="G2694" s="56" t="s">
        <v>203</v>
      </c>
      <c r="H2694" s="59">
        <v>0.62709999999999999</v>
      </c>
      <c r="I2694" s="58">
        <v>16.190000000000001</v>
      </c>
      <c r="J2694" s="58">
        <v>10.15</v>
      </c>
    </row>
    <row r="2695" spans="1:10">
      <c r="A2695" s="79"/>
      <c r="B2695" s="79"/>
      <c r="C2695" s="79"/>
      <c r="D2695" s="79"/>
      <c r="E2695" s="79"/>
      <c r="F2695" s="61"/>
      <c r="G2695" s="79"/>
      <c r="H2695" s="204"/>
      <c r="I2695" s="204"/>
      <c r="J2695" s="61"/>
    </row>
    <row r="2696" spans="1:10" ht="30" customHeight="1" thickBot="1">
      <c r="A2696" s="66"/>
      <c r="B2696" s="66"/>
      <c r="C2696" s="66"/>
      <c r="D2696" s="66"/>
      <c r="E2696" s="66"/>
      <c r="F2696" s="66"/>
      <c r="G2696" s="66"/>
      <c r="H2696" s="60"/>
      <c r="I2696" s="66"/>
      <c r="J2696" s="85"/>
    </row>
    <row r="2697" spans="1:10" ht="0.95" customHeight="1" thickTop="1">
      <c r="A2697" s="51"/>
      <c r="B2697" s="51"/>
      <c r="C2697" s="51"/>
      <c r="D2697" s="51"/>
      <c r="E2697" s="51"/>
      <c r="F2697" s="51"/>
      <c r="G2697" s="51"/>
      <c r="H2697" s="51"/>
      <c r="I2697" s="51"/>
      <c r="J2697" s="51">
        <v>0</v>
      </c>
    </row>
    <row r="2698" spans="1:10" ht="18" customHeight="1">
      <c r="A2698" s="76" t="s">
        <v>1260</v>
      </c>
      <c r="B2698" s="80" t="s">
        <v>6</v>
      </c>
      <c r="C2698" s="76" t="s">
        <v>7</v>
      </c>
      <c r="D2698" s="76" t="s">
        <v>8</v>
      </c>
      <c r="E2698" s="203" t="s">
        <v>262</v>
      </c>
      <c r="F2698" s="203"/>
      <c r="G2698" s="81" t="s">
        <v>9</v>
      </c>
      <c r="H2698" s="80" t="s">
        <v>10</v>
      </c>
      <c r="I2698" s="80" t="s">
        <v>11</v>
      </c>
      <c r="J2698" s="80" t="s">
        <v>13</v>
      </c>
    </row>
    <row r="2699" spans="1:10" ht="26.1" customHeight="1">
      <c r="A2699" s="77" t="s">
        <v>263</v>
      </c>
      <c r="B2699" s="48" t="s">
        <v>1270</v>
      </c>
      <c r="C2699" s="77" t="s">
        <v>23</v>
      </c>
      <c r="D2699" s="77" t="s">
        <v>1271</v>
      </c>
      <c r="E2699" s="200" t="s">
        <v>1830</v>
      </c>
      <c r="F2699" s="200"/>
      <c r="G2699" s="47" t="s">
        <v>114</v>
      </c>
      <c r="H2699" s="50">
        <v>1</v>
      </c>
      <c r="I2699" s="49">
        <v>570.29999999999995</v>
      </c>
      <c r="J2699" s="49">
        <v>570.29999999999995</v>
      </c>
    </row>
    <row r="2700" spans="1:10" ht="24" customHeight="1">
      <c r="A2700" s="78" t="s">
        <v>264</v>
      </c>
      <c r="B2700" s="57" t="s">
        <v>270</v>
      </c>
      <c r="C2700" s="78" t="s">
        <v>23</v>
      </c>
      <c r="D2700" s="78" t="s">
        <v>271</v>
      </c>
      <c r="E2700" s="201" t="s">
        <v>269</v>
      </c>
      <c r="F2700" s="201"/>
      <c r="G2700" s="56" t="s">
        <v>224</v>
      </c>
      <c r="H2700" s="59">
        <v>0.70424319189360385</v>
      </c>
      <c r="I2700" s="58">
        <v>15.79</v>
      </c>
      <c r="J2700" s="58">
        <v>11.12</v>
      </c>
    </row>
    <row r="2701" spans="1:10" ht="24" customHeight="1">
      <c r="A2701" s="78" t="s">
        <v>264</v>
      </c>
      <c r="B2701" s="57" t="s">
        <v>300</v>
      </c>
      <c r="C2701" s="78" t="s">
        <v>23</v>
      </c>
      <c r="D2701" s="78" t="s">
        <v>301</v>
      </c>
      <c r="E2701" s="201" t="s">
        <v>269</v>
      </c>
      <c r="F2701" s="201"/>
      <c r="G2701" s="56" t="s">
        <v>224</v>
      </c>
      <c r="H2701" s="59">
        <v>2.4</v>
      </c>
      <c r="I2701" s="58">
        <v>22.52</v>
      </c>
      <c r="J2701" s="58">
        <v>54.04</v>
      </c>
    </row>
    <row r="2702" spans="1:10" ht="24" customHeight="1">
      <c r="A2702" s="78" t="s">
        <v>264</v>
      </c>
      <c r="B2702" s="57" t="s">
        <v>478</v>
      </c>
      <c r="C2702" s="78" t="s">
        <v>23</v>
      </c>
      <c r="D2702" s="78" t="s">
        <v>479</v>
      </c>
      <c r="E2702" s="201" t="s">
        <v>274</v>
      </c>
      <c r="F2702" s="201"/>
      <c r="G2702" s="56" t="s">
        <v>114</v>
      </c>
      <c r="H2702" s="59">
        <v>1.2</v>
      </c>
      <c r="I2702" s="58">
        <v>160.57</v>
      </c>
      <c r="J2702" s="58">
        <v>192.68</v>
      </c>
    </row>
    <row r="2703" spans="1:10" ht="24" customHeight="1">
      <c r="A2703" s="78" t="s">
        <v>264</v>
      </c>
      <c r="B2703" s="57" t="s">
        <v>1833</v>
      </c>
      <c r="C2703" s="78" t="s">
        <v>23</v>
      </c>
      <c r="D2703" s="78" t="s">
        <v>1834</v>
      </c>
      <c r="E2703" s="201" t="s">
        <v>274</v>
      </c>
      <c r="F2703" s="201"/>
      <c r="G2703" s="56" t="s">
        <v>203</v>
      </c>
      <c r="H2703" s="59">
        <v>0.22</v>
      </c>
      <c r="I2703" s="58">
        <v>16.190000000000001</v>
      </c>
      <c r="J2703" s="58">
        <v>3.56</v>
      </c>
    </row>
    <row r="2704" spans="1:10" ht="39" customHeight="1">
      <c r="A2704" s="78" t="s">
        <v>264</v>
      </c>
      <c r="B2704" s="57" t="s">
        <v>1841</v>
      </c>
      <c r="C2704" s="78" t="s">
        <v>23</v>
      </c>
      <c r="D2704" s="78" t="s">
        <v>1842</v>
      </c>
      <c r="E2704" s="201" t="s">
        <v>274</v>
      </c>
      <c r="F2704" s="201"/>
      <c r="G2704" s="56" t="s">
        <v>40</v>
      </c>
      <c r="H2704" s="59">
        <v>1</v>
      </c>
      <c r="I2704" s="58">
        <v>308.89999999999998</v>
      </c>
      <c r="J2704" s="58">
        <v>308.89999999999998</v>
      </c>
    </row>
    <row r="2705" spans="1:10">
      <c r="A2705" s="79"/>
      <c r="B2705" s="79"/>
      <c r="C2705" s="79"/>
      <c r="D2705" s="79"/>
      <c r="E2705" s="79"/>
      <c r="F2705" s="61"/>
      <c r="G2705" s="79"/>
      <c r="H2705" s="204"/>
      <c r="I2705" s="204"/>
      <c r="J2705" s="61"/>
    </row>
    <row r="2706" spans="1:10" ht="30" customHeight="1" thickBot="1">
      <c r="A2706" s="66"/>
      <c r="B2706" s="66"/>
      <c r="C2706" s="66"/>
      <c r="D2706" s="66"/>
      <c r="E2706" s="66"/>
      <c r="F2706" s="66"/>
      <c r="G2706" s="66"/>
      <c r="H2706" s="60"/>
      <c r="I2706" s="66"/>
      <c r="J2706" s="85"/>
    </row>
    <row r="2707" spans="1:10" ht="0.95" customHeight="1" thickTop="1">
      <c r="A2707" s="51"/>
      <c r="B2707" s="51"/>
      <c r="C2707" s="51"/>
      <c r="D2707" s="51"/>
      <c r="E2707" s="51"/>
      <c r="F2707" s="51"/>
      <c r="G2707" s="51"/>
      <c r="H2707" s="51"/>
      <c r="I2707" s="51"/>
      <c r="J2707" s="51">
        <v>0</v>
      </c>
    </row>
    <row r="2708" spans="1:10" ht="18" customHeight="1">
      <c r="A2708" s="76" t="s">
        <v>1263</v>
      </c>
      <c r="B2708" s="80" t="s">
        <v>6</v>
      </c>
      <c r="C2708" s="76" t="s">
        <v>7</v>
      </c>
      <c r="D2708" s="76" t="s">
        <v>8</v>
      </c>
      <c r="E2708" s="203" t="s">
        <v>262</v>
      </c>
      <c r="F2708" s="203"/>
      <c r="G2708" s="81" t="s">
        <v>9</v>
      </c>
      <c r="H2708" s="80" t="s">
        <v>10</v>
      </c>
      <c r="I2708" s="80" t="s">
        <v>11</v>
      </c>
      <c r="J2708" s="80" t="s">
        <v>13</v>
      </c>
    </row>
    <row r="2709" spans="1:10" ht="39" customHeight="1">
      <c r="A2709" s="77" t="s">
        <v>263</v>
      </c>
      <c r="B2709" s="48" t="s">
        <v>2024</v>
      </c>
      <c r="C2709" s="77" t="s">
        <v>78</v>
      </c>
      <c r="D2709" s="77" t="s">
        <v>2025</v>
      </c>
      <c r="E2709" s="200" t="s">
        <v>432</v>
      </c>
      <c r="F2709" s="200"/>
      <c r="G2709" s="47" t="s">
        <v>114</v>
      </c>
      <c r="H2709" s="50">
        <v>1</v>
      </c>
      <c r="I2709" s="49">
        <v>912.2</v>
      </c>
      <c r="J2709" s="49">
        <v>912.2</v>
      </c>
    </row>
    <row r="2710" spans="1:10" ht="26.1" customHeight="1">
      <c r="A2710" s="82" t="s">
        <v>291</v>
      </c>
      <c r="B2710" s="53" t="s">
        <v>2035</v>
      </c>
      <c r="C2710" s="82" t="s">
        <v>78</v>
      </c>
      <c r="D2710" s="82" t="s">
        <v>2036</v>
      </c>
      <c r="E2710" s="206" t="s">
        <v>432</v>
      </c>
      <c r="F2710" s="206"/>
      <c r="G2710" s="52" t="s">
        <v>40</v>
      </c>
      <c r="H2710" s="55">
        <v>1.25</v>
      </c>
      <c r="I2710" s="54">
        <v>650.36</v>
      </c>
      <c r="J2710" s="54">
        <v>812.95</v>
      </c>
    </row>
    <row r="2711" spans="1:10" ht="26.1" customHeight="1">
      <c r="A2711" s="82" t="s">
        <v>291</v>
      </c>
      <c r="B2711" s="53" t="s">
        <v>2037</v>
      </c>
      <c r="C2711" s="82" t="s">
        <v>105</v>
      </c>
      <c r="D2711" s="82" t="s">
        <v>2038</v>
      </c>
      <c r="E2711" s="206" t="s">
        <v>418</v>
      </c>
      <c r="F2711" s="206"/>
      <c r="G2711" s="52" t="s">
        <v>224</v>
      </c>
      <c r="H2711" s="55">
        <v>0.625</v>
      </c>
      <c r="I2711" s="54">
        <v>27.96</v>
      </c>
      <c r="J2711" s="54">
        <v>17.47</v>
      </c>
    </row>
    <row r="2712" spans="1:10" ht="24" customHeight="1">
      <c r="A2712" s="82" t="s">
        <v>291</v>
      </c>
      <c r="B2712" s="53" t="s">
        <v>416</v>
      </c>
      <c r="C2712" s="82" t="s">
        <v>105</v>
      </c>
      <c r="D2712" s="82" t="s">
        <v>417</v>
      </c>
      <c r="E2712" s="206" t="s">
        <v>418</v>
      </c>
      <c r="F2712" s="206"/>
      <c r="G2712" s="52" t="s">
        <v>224</v>
      </c>
      <c r="H2712" s="55">
        <v>0.31323372465314747</v>
      </c>
      <c r="I2712" s="54">
        <v>18.739999999999998</v>
      </c>
      <c r="J2712" s="54">
        <v>5.86</v>
      </c>
    </row>
    <row r="2713" spans="1:10" ht="24" customHeight="1">
      <c r="A2713" s="82" t="s">
        <v>291</v>
      </c>
      <c r="B2713" s="53" t="s">
        <v>1600</v>
      </c>
      <c r="C2713" s="82" t="s">
        <v>105</v>
      </c>
      <c r="D2713" s="82" t="s">
        <v>576</v>
      </c>
      <c r="E2713" s="206" t="s">
        <v>418</v>
      </c>
      <c r="F2713" s="206"/>
      <c r="G2713" s="52" t="s">
        <v>224</v>
      </c>
      <c r="H2713" s="55">
        <v>0.5</v>
      </c>
      <c r="I2713" s="54">
        <v>25.98</v>
      </c>
      <c r="J2713" s="54">
        <v>12.99</v>
      </c>
    </row>
    <row r="2714" spans="1:10" ht="26.1" customHeight="1">
      <c r="A2714" s="78" t="s">
        <v>264</v>
      </c>
      <c r="B2714" s="57" t="s">
        <v>2039</v>
      </c>
      <c r="C2714" s="78" t="s">
        <v>2040</v>
      </c>
      <c r="D2714" s="78" t="s">
        <v>2041</v>
      </c>
      <c r="E2714" s="201" t="s">
        <v>383</v>
      </c>
      <c r="F2714" s="201"/>
      <c r="G2714" s="56" t="s">
        <v>1087</v>
      </c>
      <c r="H2714" s="59">
        <v>0.625</v>
      </c>
      <c r="I2714" s="58">
        <v>100.69</v>
      </c>
      <c r="J2714" s="58">
        <v>62.93</v>
      </c>
    </row>
    <row r="2715" spans="1:10">
      <c r="A2715" s="79"/>
      <c r="B2715" s="79"/>
      <c r="C2715" s="79"/>
      <c r="D2715" s="79"/>
      <c r="E2715" s="79"/>
      <c r="F2715" s="61"/>
      <c r="G2715" s="79"/>
      <c r="H2715" s="204"/>
      <c r="I2715" s="204"/>
      <c r="J2715" s="61"/>
    </row>
    <row r="2716" spans="1:10" ht="30" customHeight="1" thickBot="1">
      <c r="A2716" s="66"/>
      <c r="B2716" s="66"/>
      <c r="C2716" s="66"/>
      <c r="D2716" s="66"/>
      <c r="E2716" s="66"/>
      <c r="F2716" s="66"/>
      <c r="G2716" s="66"/>
      <c r="H2716" s="60"/>
      <c r="I2716" s="66"/>
      <c r="J2716" s="85"/>
    </row>
    <row r="2717" spans="1:10" ht="0.95" customHeight="1" thickTop="1">
      <c r="A2717" s="51"/>
      <c r="B2717" s="51"/>
      <c r="C2717" s="51"/>
      <c r="D2717" s="51"/>
      <c r="E2717" s="51"/>
      <c r="F2717" s="51"/>
      <c r="G2717" s="51"/>
      <c r="H2717" s="51"/>
      <c r="I2717" s="51"/>
      <c r="J2717" s="51">
        <v>0</v>
      </c>
    </row>
    <row r="2718" spans="1:10" ht="18" customHeight="1">
      <c r="A2718" s="76" t="s">
        <v>1266</v>
      </c>
      <c r="B2718" s="80" t="s">
        <v>6</v>
      </c>
      <c r="C2718" s="76" t="s">
        <v>7</v>
      </c>
      <c r="D2718" s="76" t="s">
        <v>8</v>
      </c>
      <c r="E2718" s="203" t="s">
        <v>262</v>
      </c>
      <c r="F2718" s="203"/>
      <c r="G2718" s="81" t="s">
        <v>9</v>
      </c>
      <c r="H2718" s="80" t="s">
        <v>10</v>
      </c>
      <c r="I2718" s="80" t="s">
        <v>11</v>
      </c>
      <c r="J2718" s="80" t="s">
        <v>13</v>
      </c>
    </row>
    <row r="2719" spans="1:10" ht="39" customHeight="1">
      <c r="A2719" s="77" t="s">
        <v>263</v>
      </c>
      <c r="B2719" s="48" t="s">
        <v>2026</v>
      </c>
      <c r="C2719" s="77" t="s">
        <v>78</v>
      </c>
      <c r="D2719" s="77" t="s">
        <v>2027</v>
      </c>
      <c r="E2719" s="200" t="s">
        <v>418</v>
      </c>
      <c r="F2719" s="200"/>
      <c r="G2719" s="47" t="s">
        <v>20</v>
      </c>
      <c r="H2719" s="50">
        <v>1</v>
      </c>
      <c r="I2719" s="49">
        <v>62.11</v>
      </c>
      <c r="J2719" s="49">
        <v>62.11</v>
      </c>
    </row>
    <row r="2720" spans="1:10" ht="24" customHeight="1">
      <c r="A2720" s="82" t="s">
        <v>291</v>
      </c>
      <c r="B2720" s="53" t="s">
        <v>416</v>
      </c>
      <c r="C2720" s="82" t="s">
        <v>105</v>
      </c>
      <c r="D2720" s="82" t="s">
        <v>417</v>
      </c>
      <c r="E2720" s="206" t="s">
        <v>418</v>
      </c>
      <c r="F2720" s="206"/>
      <c r="G2720" s="52" t="s">
        <v>224</v>
      </c>
      <c r="H2720" s="55">
        <v>0.21504802561366032</v>
      </c>
      <c r="I2720" s="54">
        <v>18.739999999999998</v>
      </c>
      <c r="J2720" s="54">
        <v>4.0199999999999996</v>
      </c>
    </row>
    <row r="2721" spans="1:10" ht="39" customHeight="1">
      <c r="A2721" s="78" t="s">
        <v>264</v>
      </c>
      <c r="B2721" s="57" t="s">
        <v>2042</v>
      </c>
      <c r="C2721" s="78" t="s">
        <v>105</v>
      </c>
      <c r="D2721" s="78" t="s">
        <v>2043</v>
      </c>
      <c r="E2721" s="201" t="s">
        <v>274</v>
      </c>
      <c r="F2721" s="201"/>
      <c r="G2721" s="56" t="s">
        <v>20</v>
      </c>
      <c r="H2721" s="59">
        <v>1.1000000000000001</v>
      </c>
      <c r="I2721" s="58">
        <v>52.81</v>
      </c>
      <c r="J2721" s="58">
        <v>58.09</v>
      </c>
    </row>
    <row r="2722" spans="1:10">
      <c r="A2722" s="79"/>
      <c r="B2722" s="79"/>
      <c r="C2722" s="79"/>
      <c r="D2722" s="79"/>
      <c r="E2722" s="79"/>
      <c r="F2722" s="61"/>
      <c r="G2722" s="79"/>
      <c r="H2722" s="204"/>
      <c r="I2722" s="204"/>
      <c r="J2722" s="61"/>
    </row>
    <row r="2723" spans="1:10" ht="30" customHeight="1" thickBot="1">
      <c r="A2723" s="66"/>
      <c r="B2723" s="66"/>
      <c r="C2723" s="66"/>
      <c r="D2723" s="66"/>
      <c r="E2723" s="66"/>
      <c r="F2723" s="66"/>
      <c r="G2723" s="66"/>
      <c r="H2723" s="60"/>
      <c r="I2723" s="66"/>
      <c r="J2723" s="85"/>
    </row>
    <row r="2724" spans="1:10" ht="0.95" customHeight="1" thickTop="1">
      <c r="A2724" s="51"/>
      <c r="B2724" s="51"/>
      <c r="C2724" s="51"/>
      <c r="D2724" s="51"/>
      <c r="E2724" s="51"/>
      <c r="F2724" s="51"/>
      <c r="G2724" s="51"/>
      <c r="H2724" s="51"/>
      <c r="I2724" s="51"/>
      <c r="J2724" s="51">
        <v>0</v>
      </c>
    </row>
    <row r="2725" spans="1:10" ht="18" customHeight="1">
      <c r="A2725" s="76" t="s">
        <v>1269</v>
      </c>
      <c r="B2725" s="80" t="s">
        <v>6</v>
      </c>
      <c r="C2725" s="76" t="s">
        <v>7</v>
      </c>
      <c r="D2725" s="76" t="s">
        <v>8</v>
      </c>
      <c r="E2725" s="203" t="s">
        <v>262</v>
      </c>
      <c r="F2725" s="203"/>
      <c r="G2725" s="81" t="s">
        <v>9</v>
      </c>
      <c r="H2725" s="80" t="s">
        <v>10</v>
      </c>
      <c r="I2725" s="80" t="s">
        <v>11</v>
      </c>
      <c r="J2725" s="80" t="s">
        <v>13</v>
      </c>
    </row>
    <row r="2726" spans="1:10" ht="24" customHeight="1">
      <c r="A2726" s="77" t="s">
        <v>263</v>
      </c>
      <c r="B2726" s="48" t="s">
        <v>157</v>
      </c>
      <c r="C2726" s="77" t="s">
        <v>23</v>
      </c>
      <c r="D2726" s="77" t="s">
        <v>2028</v>
      </c>
      <c r="E2726" s="200" t="s">
        <v>447</v>
      </c>
      <c r="F2726" s="200"/>
      <c r="G2726" s="47" t="s">
        <v>159</v>
      </c>
      <c r="H2726" s="50">
        <v>1</v>
      </c>
      <c r="I2726" s="49">
        <v>0.97</v>
      </c>
      <c r="J2726" s="49">
        <v>0.97</v>
      </c>
    </row>
    <row r="2727" spans="1:10" ht="24" customHeight="1">
      <c r="A2727" s="78" t="s">
        <v>264</v>
      </c>
      <c r="B2727" s="57" t="s">
        <v>485</v>
      </c>
      <c r="C2727" s="78" t="s">
        <v>23</v>
      </c>
      <c r="D2727" s="78" t="s">
        <v>436</v>
      </c>
      <c r="E2727" s="201" t="s">
        <v>383</v>
      </c>
      <c r="F2727" s="201"/>
      <c r="G2727" s="56" t="s">
        <v>224</v>
      </c>
      <c r="H2727" s="59">
        <v>1.4999999999999999E-4</v>
      </c>
      <c r="I2727" s="58">
        <v>70.89</v>
      </c>
      <c r="J2727" s="58">
        <v>0.01</v>
      </c>
    </row>
    <row r="2728" spans="1:10" ht="24" customHeight="1">
      <c r="A2728" s="78" t="s">
        <v>264</v>
      </c>
      <c r="B2728" s="57" t="s">
        <v>226</v>
      </c>
      <c r="C2728" s="78" t="s">
        <v>23</v>
      </c>
      <c r="D2728" s="78" t="s">
        <v>440</v>
      </c>
      <c r="E2728" s="201" t="s">
        <v>383</v>
      </c>
      <c r="F2728" s="201"/>
      <c r="G2728" s="56" t="s">
        <v>224</v>
      </c>
      <c r="H2728" s="59">
        <v>5.7999999999999996E-3</v>
      </c>
      <c r="I2728" s="58">
        <v>163.18</v>
      </c>
      <c r="J2728" s="58">
        <v>0.94</v>
      </c>
    </row>
    <row r="2729" spans="1:10" ht="24" customHeight="1">
      <c r="A2729" s="78" t="s">
        <v>264</v>
      </c>
      <c r="B2729" s="57" t="s">
        <v>270</v>
      </c>
      <c r="C2729" s="78" t="s">
        <v>23</v>
      </c>
      <c r="D2729" s="78" t="s">
        <v>271</v>
      </c>
      <c r="E2729" s="201" t="s">
        <v>269</v>
      </c>
      <c r="F2729" s="201"/>
      <c r="G2729" s="56" t="s">
        <v>224</v>
      </c>
      <c r="H2729" s="59">
        <v>1.266624445851806E-3</v>
      </c>
      <c r="I2729" s="58">
        <v>15.79</v>
      </c>
      <c r="J2729" s="58">
        <v>0.02</v>
      </c>
    </row>
    <row r="2730" spans="1:10">
      <c r="A2730" s="79"/>
      <c r="B2730" s="79"/>
      <c r="C2730" s="79"/>
      <c r="D2730" s="79"/>
      <c r="E2730" s="79"/>
      <c r="F2730" s="61"/>
      <c r="G2730" s="79"/>
      <c r="H2730" s="204"/>
      <c r="I2730" s="204"/>
      <c r="J2730" s="61"/>
    </row>
    <row r="2731" spans="1:10" ht="30" customHeight="1" thickBot="1">
      <c r="A2731" s="66"/>
      <c r="B2731" s="66"/>
      <c r="C2731" s="66"/>
      <c r="D2731" s="66"/>
      <c r="E2731" s="66"/>
      <c r="F2731" s="66"/>
      <c r="G2731" s="66"/>
      <c r="H2731" s="60"/>
      <c r="I2731" s="66"/>
      <c r="J2731" s="85"/>
    </row>
    <row r="2732" spans="1:10" ht="0.95" customHeight="1" thickTop="1">
      <c r="A2732" s="51"/>
      <c r="B2732" s="51"/>
      <c r="C2732" s="51"/>
      <c r="D2732" s="51"/>
      <c r="E2732" s="51"/>
      <c r="F2732" s="51"/>
      <c r="G2732" s="51"/>
      <c r="H2732" s="51"/>
      <c r="I2732" s="51"/>
      <c r="J2732" s="51">
        <v>0</v>
      </c>
    </row>
    <row r="2733" spans="1:10" ht="24" customHeight="1">
      <c r="A2733" s="75" t="s">
        <v>248</v>
      </c>
      <c r="B2733" s="75"/>
      <c r="C2733" s="75"/>
      <c r="D2733" s="75" t="s">
        <v>1272</v>
      </c>
      <c r="E2733" s="75"/>
      <c r="F2733" s="205"/>
      <c r="G2733" s="205"/>
      <c r="H2733" s="62"/>
      <c r="I2733" s="75"/>
      <c r="J2733" s="63">
        <v>0</v>
      </c>
    </row>
    <row r="2734" spans="1:10" ht="18" customHeight="1">
      <c r="A2734" s="76" t="s">
        <v>250</v>
      </c>
      <c r="B2734" s="80" t="s">
        <v>6</v>
      </c>
      <c r="C2734" s="76" t="s">
        <v>7</v>
      </c>
      <c r="D2734" s="76" t="s">
        <v>8</v>
      </c>
      <c r="E2734" s="203" t="s">
        <v>262</v>
      </c>
      <c r="F2734" s="203"/>
      <c r="G2734" s="81" t="s">
        <v>9</v>
      </c>
      <c r="H2734" s="80" t="s">
        <v>10</v>
      </c>
      <c r="I2734" s="80" t="s">
        <v>11</v>
      </c>
      <c r="J2734" s="80" t="s">
        <v>13</v>
      </c>
    </row>
    <row r="2735" spans="1:10" ht="24" customHeight="1">
      <c r="A2735" s="77" t="s">
        <v>263</v>
      </c>
      <c r="B2735" s="48" t="s">
        <v>1273</v>
      </c>
      <c r="C2735" s="77" t="s">
        <v>23</v>
      </c>
      <c r="D2735" s="77" t="s">
        <v>1274</v>
      </c>
      <c r="E2735" s="200" t="s">
        <v>1843</v>
      </c>
      <c r="F2735" s="200"/>
      <c r="G2735" s="47" t="s">
        <v>20</v>
      </c>
      <c r="H2735" s="50">
        <v>1</v>
      </c>
      <c r="I2735" s="49">
        <v>98.43</v>
      </c>
      <c r="J2735" s="49">
        <v>98.43</v>
      </c>
    </row>
    <row r="2736" spans="1:10" ht="24" customHeight="1">
      <c r="A2736" s="78" t="s">
        <v>264</v>
      </c>
      <c r="B2736" s="57" t="s">
        <v>267</v>
      </c>
      <c r="C2736" s="78" t="s">
        <v>23</v>
      </c>
      <c r="D2736" s="78" t="s">
        <v>268</v>
      </c>
      <c r="E2736" s="201" t="s">
        <v>269</v>
      </c>
      <c r="F2736" s="201"/>
      <c r="G2736" s="56" t="s">
        <v>224</v>
      </c>
      <c r="H2736" s="59">
        <v>1.6</v>
      </c>
      <c r="I2736" s="58">
        <v>22.52</v>
      </c>
      <c r="J2736" s="58">
        <v>36.03</v>
      </c>
    </row>
    <row r="2737" spans="1:10" ht="24" customHeight="1">
      <c r="A2737" s="78" t="s">
        <v>264</v>
      </c>
      <c r="B2737" s="57" t="s">
        <v>270</v>
      </c>
      <c r="C2737" s="78" t="s">
        <v>23</v>
      </c>
      <c r="D2737" s="78" t="s">
        <v>271</v>
      </c>
      <c r="E2737" s="201" t="s">
        <v>269</v>
      </c>
      <c r="F2737" s="201"/>
      <c r="G2737" s="56" t="s">
        <v>224</v>
      </c>
      <c r="H2737" s="59">
        <v>1.3457884737175423</v>
      </c>
      <c r="I2737" s="58">
        <v>15.79</v>
      </c>
      <c r="J2737" s="58">
        <v>21.25</v>
      </c>
    </row>
    <row r="2738" spans="1:10" ht="51.95" customHeight="1">
      <c r="A2738" s="78" t="s">
        <v>264</v>
      </c>
      <c r="B2738" s="57" t="s">
        <v>1844</v>
      </c>
      <c r="C2738" s="78" t="s">
        <v>23</v>
      </c>
      <c r="D2738" s="78" t="s">
        <v>1845</v>
      </c>
      <c r="E2738" s="201" t="s">
        <v>274</v>
      </c>
      <c r="F2738" s="201"/>
      <c r="G2738" s="56" t="s">
        <v>69</v>
      </c>
      <c r="H2738" s="59">
        <v>0.75</v>
      </c>
      <c r="I2738" s="58">
        <v>20</v>
      </c>
      <c r="J2738" s="58">
        <v>15</v>
      </c>
    </row>
    <row r="2739" spans="1:10" ht="26.1" customHeight="1">
      <c r="A2739" s="78" t="s">
        <v>264</v>
      </c>
      <c r="B2739" s="57" t="s">
        <v>275</v>
      </c>
      <c r="C2739" s="78" t="s">
        <v>23</v>
      </c>
      <c r="D2739" s="78" t="s">
        <v>276</v>
      </c>
      <c r="E2739" s="201" t="s">
        <v>274</v>
      </c>
      <c r="F2739" s="201"/>
      <c r="G2739" s="56" t="s">
        <v>20</v>
      </c>
      <c r="H2739" s="59">
        <v>0.06</v>
      </c>
      <c r="I2739" s="58">
        <v>85</v>
      </c>
      <c r="J2739" s="58">
        <v>5.0999999999999996</v>
      </c>
    </row>
    <row r="2740" spans="1:10" ht="24" customHeight="1">
      <c r="A2740" s="78" t="s">
        <v>264</v>
      </c>
      <c r="B2740" s="57" t="s">
        <v>272</v>
      </c>
      <c r="C2740" s="78" t="s">
        <v>23</v>
      </c>
      <c r="D2740" s="78" t="s">
        <v>273</v>
      </c>
      <c r="E2740" s="201" t="s">
        <v>274</v>
      </c>
      <c r="F2740" s="201"/>
      <c r="G2740" s="56" t="s">
        <v>27</v>
      </c>
      <c r="H2740" s="59">
        <v>0.85</v>
      </c>
      <c r="I2740" s="58">
        <v>2.78</v>
      </c>
      <c r="J2740" s="58">
        <v>2.36</v>
      </c>
    </row>
    <row r="2741" spans="1:10" ht="24" customHeight="1">
      <c r="A2741" s="78" t="s">
        <v>264</v>
      </c>
      <c r="B2741" s="57" t="s">
        <v>1556</v>
      </c>
      <c r="C2741" s="78" t="s">
        <v>23</v>
      </c>
      <c r="D2741" s="78" t="s">
        <v>1557</v>
      </c>
      <c r="E2741" s="201" t="s">
        <v>274</v>
      </c>
      <c r="F2741" s="201"/>
      <c r="G2741" s="56" t="s">
        <v>533</v>
      </c>
      <c r="H2741" s="59">
        <v>0.06</v>
      </c>
      <c r="I2741" s="58">
        <v>8.61</v>
      </c>
      <c r="J2741" s="58">
        <v>0.51</v>
      </c>
    </row>
    <row r="2742" spans="1:10" ht="26.1" customHeight="1">
      <c r="A2742" s="78" t="s">
        <v>264</v>
      </c>
      <c r="B2742" s="57" t="s">
        <v>1554</v>
      </c>
      <c r="C2742" s="78" t="s">
        <v>23</v>
      </c>
      <c r="D2742" s="78" t="s">
        <v>1555</v>
      </c>
      <c r="E2742" s="201" t="s">
        <v>274</v>
      </c>
      <c r="F2742" s="201"/>
      <c r="G2742" s="56" t="s">
        <v>20</v>
      </c>
      <c r="H2742" s="59">
        <v>0.37</v>
      </c>
      <c r="I2742" s="58">
        <v>40.92</v>
      </c>
      <c r="J2742" s="58">
        <v>15.14</v>
      </c>
    </row>
    <row r="2743" spans="1:10" ht="26.1" customHeight="1">
      <c r="A2743" s="78" t="s">
        <v>264</v>
      </c>
      <c r="B2743" s="57" t="s">
        <v>281</v>
      </c>
      <c r="C2743" s="78" t="s">
        <v>23</v>
      </c>
      <c r="D2743" s="78" t="s">
        <v>282</v>
      </c>
      <c r="E2743" s="201" t="s">
        <v>274</v>
      </c>
      <c r="F2743" s="201"/>
      <c r="G2743" s="56" t="s">
        <v>203</v>
      </c>
      <c r="H2743" s="59">
        <v>0.2</v>
      </c>
      <c r="I2743" s="58">
        <v>15.22</v>
      </c>
      <c r="J2743" s="58">
        <v>3.04</v>
      </c>
    </row>
    <row r="2744" spans="1:10">
      <c r="A2744" s="79"/>
      <c r="B2744" s="79"/>
      <c r="C2744" s="79"/>
      <c r="D2744" s="79"/>
      <c r="E2744" s="79"/>
      <c r="F2744" s="61"/>
      <c r="G2744" s="79"/>
      <c r="H2744" s="204"/>
      <c r="I2744" s="204"/>
      <c r="J2744" s="61"/>
    </row>
    <row r="2745" spans="1:10" ht="30" customHeight="1" thickBot="1">
      <c r="A2745" s="66"/>
      <c r="B2745" s="66"/>
      <c r="C2745" s="66"/>
      <c r="D2745" s="66"/>
      <c r="E2745" s="66"/>
      <c r="F2745" s="66"/>
      <c r="G2745" s="66"/>
      <c r="H2745" s="60"/>
      <c r="I2745" s="66"/>
      <c r="J2745" s="85"/>
    </row>
    <row r="2746" spans="1:10" ht="0.95" customHeight="1" thickTop="1">
      <c r="A2746" s="51"/>
      <c r="B2746" s="51"/>
      <c r="C2746" s="51"/>
      <c r="D2746" s="51"/>
      <c r="E2746" s="51"/>
      <c r="F2746" s="51"/>
      <c r="G2746" s="51"/>
      <c r="H2746" s="51"/>
      <c r="I2746" s="51"/>
      <c r="J2746" s="51">
        <v>0</v>
      </c>
    </row>
    <row r="2747" spans="1:10" ht="18" customHeight="1">
      <c r="A2747" s="76" t="s">
        <v>253</v>
      </c>
      <c r="B2747" s="80" t="s">
        <v>6</v>
      </c>
      <c r="C2747" s="76" t="s">
        <v>7</v>
      </c>
      <c r="D2747" s="76" t="s">
        <v>8</v>
      </c>
      <c r="E2747" s="203" t="s">
        <v>262</v>
      </c>
      <c r="F2747" s="203"/>
      <c r="G2747" s="81" t="s">
        <v>9</v>
      </c>
      <c r="H2747" s="80" t="s">
        <v>10</v>
      </c>
      <c r="I2747" s="80" t="s">
        <v>11</v>
      </c>
      <c r="J2747" s="80" t="s">
        <v>13</v>
      </c>
    </row>
    <row r="2748" spans="1:10" ht="26.1" customHeight="1">
      <c r="A2748" s="77" t="s">
        <v>263</v>
      </c>
      <c r="B2748" s="48" t="s">
        <v>834</v>
      </c>
      <c r="C2748" s="77" t="s">
        <v>78</v>
      </c>
      <c r="D2748" s="77" t="s">
        <v>835</v>
      </c>
      <c r="E2748" s="200" t="s">
        <v>418</v>
      </c>
      <c r="F2748" s="200"/>
      <c r="G2748" s="47" t="s">
        <v>203</v>
      </c>
      <c r="H2748" s="50">
        <v>1</v>
      </c>
      <c r="I2748" s="49">
        <v>14.01</v>
      </c>
      <c r="J2748" s="49">
        <v>14.01</v>
      </c>
    </row>
    <row r="2749" spans="1:10" ht="24" customHeight="1">
      <c r="A2749" s="82" t="s">
        <v>291</v>
      </c>
      <c r="B2749" s="53" t="s">
        <v>1558</v>
      </c>
      <c r="C2749" s="82" t="s">
        <v>105</v>
      </c>
      <c r="D2749" s="82" t="s">
        <v>1559</v>
      </c>
      <c r="E2749" s="206" t="s">
        <v>418</v>
      </c>
      <c r="F2749" s="206"/>
      <c r="G2749" s="52" t="s">
        <v>224</v>
      </c>
      <c r="H2749" s="55">
        <v>3.5490605427975046E-2</v>
      </c>
      <c r="I2749" s="54">
        <v>19.16</v>
      </c>
      <c r="J2749" s="54">
        <v>0.68</v>
      </c>
    </row>
    <row r="2750" spans="1:10" ht="24" customHeight="1">
      <c r="A2750" s="82" t="s">
        <v>291</v>
      </c>
      <c r="B2750" s="53" t="s">
        <v>1560</v>
      </c>
      <c r="C2750" s="82" t="s">
        <v>105</v>
      </c>
      <c r="D2750" s="82" t="s">
        <v>1561</v>
      </c>
      <c r="E2750" s="206" t="s">
        <v>418</v>
      </c>
      <c r="F2750" s="206"/>
      <c r="G2750" s="52" t="s">
        <v>224</v>
      </c>
      <c r="H2750" s="55">
        <v>7.4999999999999997E-2</v>
      </c>
      <c r="I2750" s="54">
        <v>25.8</v>
      </c>
      <c r="J2750" s="54">
        <v>1.93</v>
      </c>
    </row>
    <row r="2751" spans="1:10" ht="26.1" customHeight="1">
      <c r="A2751" s="78" t="s">
        <v>264</v>
      </c>
      <c r="B2751" s="57" t="s">
        <v>1562</v>
      </c>
      <c r="C2751" s="78" t="s">
        <v>105</v>
      </c>
      <c r="D2751" s="78" t="s">
        <v>1563</v>
      </c>
      <c r="E2751" s="201" t="s">
        <v>274</v>
      </c>
      <c r="F2751" s="201"/>
      <c r="G2751" s="56" t="s">
        <v>203</v>
      </c>
      <c r="H2751" s="59">
        <v>0.03</v>
      </c>
      <c r="I2751" s="58">
        <v>23.4</v>
      </c>
      <c r="J2751" s="58">
        <v>0.7</v>
      </c>
    </row>
    <row r="2752" spans="1:10" ht="24" customHeight="1">
      <c r="A2752" s="78" t="s">
        <v>264</v>
      </c>
      <c r="B2752" s="57" t="s">
        <v>1564</v>
      </c>
      <c r="C2752" s="78" t="s">
        <v>105</v>
      </c>
      <c r="D2752" s="78" t="s">
        <v>540</v>
      </c>
      <c r="E2752" s="201" t="s">
        <v>274</v>
      </c>
      <c r="F2752" s="201"/>
      <c r="G2752" s="56" t="s">
        <v>203</v>
      </c>
      <c r="H2752" s="59">
        <v>0.38500000000000001</v>
      </c>
      <c r="I2752" s="58">
        <v>9.7100000000000009</v>
      </c>
      <c r="J2752" s="58">
        <v>3.73</v>
      </c>
    </row>
    <row r="2753" spans="1:10" ht="24" customHeight="1">
      <c r="A2753" s="78" t="s">
        <v>264</v>
      </c>
      <c r="B2753" s="57" t="s">
        <v>1565</v>
      </c>
      <c r="C2753" s="78" t="s">
        <v>105</v>
      </c>
      <c r="D2753" s="78" t="s">
        <v>1566</v>
      </c>
      <c r="E2753" s="201" t="s">
        <v>274</v>
      </c>
      <c r="F2753" s="201"/>
      <c r="G2753" s="56" t="s">
        <v>203</v>
      </c>
      <c r="H2753" s="59">
        <v>0.22</v>
      </c>
      <c r="I2753" s="58">
        <v>8.41</v>
      </c>
      <c r="J2753" s="58">
        <v>1.85</v>
      </c>
    </row>
    <row r="2754" spans="1:10" ht="24" customHeight="1">
      <c r="A2754" s="78" t="s">
        <v>264</v>
      </c>
      <c r="B2754" s="57" t="s">
        <v>1567</v>
      </c>
      <c r="C2754" s="78" t="s">
        <v>105</v>
      </c>
      <c r="D2754" s="78" t="s">
        <v>1568</v>
      </c>
      <c r="E2754" s="201" t="s">
        <v>274</v>
      </c>
      <c r="F2754" s="201"/>
      <c r="G2754" s="56" t="s">
        <v>203</v>
      </c>
      <c r="H2754" s="59">
        <v>0.27500000000000002</v>
      </c>
      <c r="I2754" s="58">
        <v>10.24</v>
      </c>
      <c r="J2754" s="58">
        <v>2.81</v>
      </c>
    </row>
    <row r="2755" spans="1:10" ht="24" customHeight="1">
      <c r="A2755" s="78" t="s">
        <v>264</v>
      </c>
      <c r="B2755" s="57" t="s">
        <v>1569</v>
      </c>
      <c r="C2755" s="78" t="s">
        <v>105</v>
      </c>
      <c r="D2755" s="78" t="s">
        <v>1570</v>
      </c>
      <c r="E2755" s="201" t="s">
        <v>274</v>
      </c>
      <c r="F2755" s="201"/>
      <c r="G2755" s="56" t="s">
        <v>203</v>
      </c>
      <c r="H2755" s="59">
        <v>0.22</v>
      </c>
      <c r="I2755" s="58">
        <v>10.3</v>
      </c>
      <c r="J2755" s="58">
        <v>2.2599999999999998</v>
      </c>
    </row>
    <row r="2756" spans="1:10" ht="39" customHeight="1">
      <c r="A2756" s="78" t="s">
        <v>264</v>
      </c>
      <c r="B2756" s="57" t="s">
        <v>1571</v>
      </c>
      <c r="C2756" s="78" t="s">
        <v>105</v>
      </c>
      <c r="D2756" s="78" t="s">
        <v>1572</v>
      </c>
      <c r="E2756" s="201" t="s">
        <v>274</v>
      </c>
      <c r="F2756" s="201"/>
      <c r="G2756" s="56" t="s">
        <v>40</v>
      </c>
      <c r="H2756" s="59">
        <v>0.26400000000000001</v>
      </c>
      <c r="I2756" s="58">
        <v>0.21</v>
      </c>
      <c r="J2756" s="58">
        <v>0.05</v>
      </c>
    </row>
    <row r="2757" spans="1:10">
      <c r="A2757" s="79"/>
      <c r="B2757" s="79"/>
      <c r="C2757" s="79"/>
      <c r="D2757" s="79"/>
      <c r="E2757" s="79"/>
      <c r="F2757" s="61"/>
      <c r="G2757" s="79"/>
      <c r="H2757" s="204"/>
      <c r="I2757" s="204"/>
      <c r="J2757" s="61"/>
    </row>
    <row r="2758" spans="1:10" ht="30" customHeight="1" thickBot="1">
      <c r="A2758" s="66"/>
      <c r="B2758" s="66"/>
      <c r="C2758" s="66"/>
      <c r="D2758" s="66"/>
      <c r="E2758" s="66"/>
      <c r="F2758" s="66"/>
      <c r="G2758" s="66"/>
      <c r="H2758" s="60"/>
      <c r="I2758" s="66"/>
      <c r="J2758" s="85"/>
    </row>
    <row r="2759" spans="1:10" ht="0.95" customHeight="1" thickTop="1">
      <c r="A2759" s="51"/>
      <c r="B2759" s="51"/>
      <c r="C2759" s="51"/>
      <c r="D2759" s="51"/>
      <c r="E2759" s="51"/>
      <c r="F2759" s="51"/>
      <c r="G2759" s="51"/>
      <c r="H2759" s="51"/>
      <c r="I2759" s="51"/>
      <c r="J2759" s="51">
        <v>0</v>
      </c>
    </row>
    <row r="2760" spans="1:10" ht="18" customHeight="1">
      <c r="A2760" s="76" t="s">
        <v>1275</v>
      </c>
      <c r="B2760" s="80" t="s">
        <v>6</v>
      </c>
      <c r="C2760" s="76" t="s">
        <v>7</v>
      </c>
      <c r="D2760" s="76" t="s">
        <v>8</v>
      </c>
      <c r="E2760" s="203" t="s">
        <v>262</v>
      </c>
      <c r="F2760" s="203"/>
      <c r="G2760" s="81" t="s">
        <v>9</v>
      </c>
      <c r="H2760" s="80" t="s">
        <v>10</v>
      </c>
      <c r="I2760" s="80" t="s">
        <v>11</v>
      </c>
      <c r="J2760" s="80" t="s">
        <v>13</v>
      </c>
    </row>
    <row r="2761" spans="1:10" ht="26.1" customHeight="1">
      <c r="A2761" s="77" t="s">
        <v>263</v>
      </c>
      <c r="B2761" s="48" t="s">
        <v>1276</v>
      </c>
      <c r="C2761" s="77" t="s">
        <v>78</v>
      </c>
      <c r="D2761" s="77" t="s">
        <v>1277</v>
      </c>
      <c r="E2761" s="200" t="s">
        <v>418</v>
      </c>
      <c r="F2761" s="200"/>
      <c r="G2761" s="47" t="s">
        <v>203</v>
      </c>
      <c r="H2761" s="50">
        <v>1</v>
      </c>
      <c r="I2761" s="49">
        <v>12.96</v>
      </c>
      <c r="J2761" s="49">
        <v>12.96</v>
      </c>
    </row>
    <row r="2762" spans="1:10" ht="24" customHeight="1">
      <c r="A2762" s="82" t="s">
        <v>291</v>
      </c>
      <c r="B2762" s="53" t="s">
        <v>1558</v>
      </c>
      <c r="C2762" s="82" t="s">
        <v>105</v>
      </c>
      <c r="D2762" s="82" t="s">
        <v>1559</v>
      </c>
      <c r="E2762" s="206" t="s">
        <v>418</v>
      </c>
      <c r="F2762" s="206"/>
      <c r="G2762" s="52" t="s">
        <v>224</v>
      </c>
      <c r="H2762" s="55">
        <v>2.7139874739039713E-2</v>
      </c>
      <c r="I2762" s="54">
        <v>19.16</v>
      </c>
      <c r="J2762" s="54">
        <v>0.52</v>
      </c>
    </row>
    <row r="2763" spans="1:10" ht="24" customHeight="1">
      <c r="A2763" s="82" t="s">
        <v>291</v>
      </c>
      <c r="B2763" s="53" t="s">
        <v>1560</v>
      </c>
      <c r="C2763" s="82" t="s">
        <v>105</v>
      </c>
      <c r="D2763" s="82" t="s">
        <v>1561</v>
      </c>
      <c r="E2763" s="206" t="s">
        <v>418</v>
      </c>
      <c r="F2763" s="206"/>
      <c r="G2763" s="52" t="s">
        <v>224</v>
      </c>
      <c r="H2763" s="55">
        <v>8.4000000000000005E-2</v>
      </c>
      <c r="I2763" s="54">
        <v>25.8</v>
      </c>
      <c r="J2763" s="54">
        <v>2.16</v>
      </c>
    </row>
    <row r="2764" spans="1:10" ht="26.1" customHeight="1">
      <c r="A2764" s="78" t="s">
        <v>264</v>
      </c>
      <c r="B2764" s="57" t="s">
        <v>1562</v>
      </c>
      <c r="C2764" s="78" t="s">
        <v>105</v>
      </c>
      <c r="D2764" s="78" t="s">
        <v>1563</v>
      </c>
      <c r="E2764" s="201" t="s">
        <v>274</v>
      </c>
      <c r="F2764" s="201"/>
      <c r="G2764" s="56" t="s">
        <v>203</v>
      </c>
      <c r="H2764" s="59">
        <v>0.03</v>
      </c>
      <c r="I2764" s="58">
        <v>23.4</v>
      </c>
      <c r="J2764" s="58">
        <v>0.7</v>
      </c>
    </row>
    <row r="2765" spans="1:10" ht="24" customHeight="1">
      <c r="A2765" s="78" t="s">
        <v>264</v>
      </c>
      <c r="B2765" s="57" t="s">
        <v>1565</v>
      </c>
      <c r="C2765" s="78" t="s">
        <v>105</v>
      </c>
      <c r="D2765" s="78" t="s">
        <v>1566</v>
      </c>
      <c r="E2765" s="201" t="s">
        <v>274</v>
      </c>
      <c r="F2765" s="201"/>
      <c r="G2765" s="56" t="s">
        <v>203</v>
      </c>
      <c r="H2765" s="59">
        <v>0.88</v>
      </c>
      <c r="I2765" s="58">
        <v>8.41</v>
      </c>
      <c r="J2765" s="58">
        <v>7.4</v>
      </c>
    </row>
    <row r="2766" spans="1:10" ht="24" customHeight="1">
      <c r="A2766" s="78" t="s">
        <v>264</v>
      </c>
      <c r="B2766" s="57" t="s">
        <v>1573</v>
      </c>
      <c r="C2766" s="78" t="s">
        <v>105</v>
      </c>
      <c r="D2766" s="78" t="s">
        <v>1574</v>
      </c>
      <c r="E2766" s="201" t="s">
        <v>274</v>
      </c>
      <c r="F2766" s="201"/>
      <c r="G2766" s="56" t="s">
        <v>203</v>
      </c>
      <c r="H2766" s="59">
        <v>0.22</v>
      </c>
      <c r="I2766" s="58">
        <v>9.6999999999999993</v>
      </c>
      <c r="J2766" s="58">
        <v>2.13</v>
      </c>
    </row>
    <row r="2767" spans="1:10" ht="39" customHeight="1">
      <c r="A2767" s="78" t="s">
        <v>264</v>
      </c>
      <c r="B2767" s="57" t="s">
        <v>1571</v>
      </c>
      <c r="C2767" s="78" t="s">
        <v>105</v>
      </c>
      <c r="D2767" s="78" t="s">
        <v>1572</v>
      </c>
      <c r="E2767" s="201" t="s">
        <v>274</v>
      </c>
      <c r="F2767" s="201"/>
      <c r="G2767" s="56" t="s">
        <v>40</v>
      </c>
      <c r="H2767" s="59">
        <v>0.26400000000000001</v>
      </c>
      <c r="I2767" s="58">
        <v>0.21</v>
      </c>
      <c r="J2767" s="58">
        <v>0.05</v>
      </c>
    </row>
    <row r="2768" spans="1:10">
      <c r="A2768" s="79"/>
      <c r="B2768" s="79"/>
      <c r="C2768" s="79"/>
      <c r="D2768" s="79"/>
      <c r="E2768" s="79"/>
      <c r="F2768" s="61"/>
      <c r="G2768" s="79"/>
      <c r="H2768" s="204"/>
      <c r="I2768" s="204"/>
      <c r="J2768" s="61"/>
    </row>
    <row r="2769" spans="1:10" ht="30" customHeight="1" thickBot="1">
      <c r="A2769" s="66"/>
      <c r="B2769" s="66"/>
      <c r="C2769" s="66"/>
      <c r="D2769" s="66"/>
      <c r="E2769" s="66"/>
      <c r="F2769" s="66"/>
      <c r="G2769" s="66"/>
      <c r="H2769" s="60"/>
      <c r="I2769" s="66"/>
      <c r="J2769" s="85"/>
    </row>
    <row r="2770" spans="1:10" ht="0.95" customHeight="1" thickTop="1">
      <c r="A2770" s="51"/>
      <c r="B2770" s="51"/>
      <c r="C2770" s="51"/>
      <c r="D2770" s="51"/>
      <c r="E2770" s="51"/>
      <c r="F2770" s="51"/>
      <c r="G2770" s="51"/>
      <c r="H2770" s="51"/>
      <c r="I2770" s="51"/>
      <c r="J2770" s="51">
        <v>0</v>
      </c>
    </row>
    <row r="2771" spans="1:10" ht="18" customHeight="1">
      <c r="A2771" s="76" t="s">
        <v>1278</v>
      </c>
      <c r="B2771" s="80" t="s">
        <v>6</v>
      </c>
      <c r="C2771" s="76" t="s">
        <v>7</v>
      </c>
      <c r="D2771" s="76" t="s">
        <v>8</v>
      </c>
      <c r="E2771" s="203" t="s">
        <v>262</v>
      </c>
      <c r="F2771" s="203"/>
      <c r="G2771" s="81" t="s">
        <v>9</v>
      </c>
      <c r="H2771" s="80" t="s">
        <v>10</v>
      </c>
      <c r="I2771" s="80" t="s">
        <v>11</v>
      </c>
      <c r="J2771" s="80" t="s">
        <v>13</v>
      </c>
    </row>
    <row r="2772" spans="1:10" ht="24" customHeight="1">
      <c r="A2772" s="77" t="s">
        <v>263</v>
      </c>
      <c r="B2772" s="48" t="s">
        <v>836</v>
      </c>
      <c r="C2772" s="77" t="s">
        <v>78</v>
      </c>
      <c r="D2772" s="77" t="s">
        <v>837</v>
      </c>
      <c r="E2772" s="200" t="s">
        <v>418</v>
      </c>
      <c r="F2772" s="200"/>
      <c r="G2772" s="47" t="s">
        <v>203</v>
      </c>
      <c r="H2772" s="50">
        <v>1</v>
      </c>
      <c r="I2772" s="49">
        <v>13.74</v>
      </c>
      <c r="J2772" s="49">
        <v>13.74</v>
      </c>
    </row>
    <row r="2773" spans="1:10" ht="24" customHeight="1">
      <c r="A2773" s="82" t="s">
        <v>291</v>
      </c>
      <c r="B2773" s="53" t="s">
        <v>1558</v>
      </c>
      <c r="C2773" s="82" t="s">
        <v>105</v>
      </c>
      <c r="D2773" s="82" t="s">
        <v>1559</v>
      </c>
      <c r="E2773" s="206" t="s">
        <v>418</v>
      </c>
      <c r="F2773" s="206"/>
      <c r="G2773" s="52" t="s">
        <v>224</v>
      </c>
      <c r="H2773" s="55">
        <v>3.0271398747390366E-2</v>
      </c>
      <c r="I2773" s="54">
        <v>19.16</v>
      </c>
      <c r="J2773" s="54">
        <v>0.56999999999999995</v>
      </c>
    </row>
    <row r="2774" spans="1:10" ht="24" customHeight="1">
      <c r="A2774" s="82" t="s">
        <v>291</v>
      </c>
      <c r="B2774" s="53" t="s">
        <v>1560</v>
      </c>
      <c r="C2774" s="82" t="s">
        <v>105</v>
      </c>
      <c r="D2774" s="82" t="s">
        <v>1561</v>
      </c>
      <c r="E2774" s="206" t="s">
        <v>418</v>
      </c>
      <c r="F2774" s="206"/>
      <c r="G2774" s="52" t="s">
        <v>224</v>
      </c>
      <c r="H2774" s="55">
        <v>7.9000000000000001E-2</v>
      </c>
      <c r="I2774" s="54">
        <v>25.8</v>
      </c>
      <c r="J2774" s="54">
        <v>2.0299999999999998</v>
      </c>
    </row>
    <row r="2775" spans="1:10" ht="26.1" customHeight="1">
      <c r="A2775" s="78" t="s">
        <v>264</v>
      </c>
      <c r="B2775" s="57" t="s">
        <v>1562</v>
      </c>
      <c r="C2775" s="78" t="s">
        <v>105</v>
      </c>
      <c r="D2775" s="78" t="s">
        <v>1563</v>
      </c>
      <c r="E2775" s="201" t="s">
        <v>274</v>
      </c>
      <c r="F2775" s="201"/>
      <c r="G2775" s="56" t="s">
        <v>203</v>
      </c>
      <c r="H2775" s="59">
        <v>0.03</v>
      </c>
      <c r="I2775" s="58">
        <v>23.4</v>
      </c>
      <c r="J2775" s="58">
        <v>0.7</v>
      </c>
    </row>
    <row r="2776" spans="1:10" ht="24" customHeight="1">
      <c r="A2776" s="78" t="s">
        <v>264</v>
      </c>
      <c r="B2776" s="57" t="s">
        <v>1564</v>
      </c>
      <c r="C2776" s="78" t="s">
        <v>105</v>
      </c>
      <c r="D2776" s="78" t="s">
        <v>540</v>
      </c>
      <c r="E2776" s="201" t="s">
        <v>274</v>
      </c>
      <c r="F2776" s="201"/>
      <c r="G2776" s="56" t="s">
        <v>203</v>
      </c>
      <c r="H2776" s="59">
        <v>0.253</v>
      </c>
      <c r="I2776" s="58">
        <v>9.7100000000000009</v>
      </c>
      <c r="J2776" s="58">
        <v>2.4500000000000002</v>
      </c>
    </row>
    <row r="2777" spans="1:10" ht="24" customHeight="1">
      <c r="A2777" s="78" t="s">
        <v>264</v>
      </c>
      <c r="B2777" s="57" t="s">
        <v>1565</v>
      </c>
      <c r="C2777" s="78" t="s">
        <v>105</v>
      </c>
      <c r="D2777" s="78" t="s">
        <v>1566</v>
      </c>
      <c r="E2777" s="201" t="s">
        <v>274</v>
      </c>
      <c r="F2777" s="201"/>
      <c r="G2777" s="56" t="s">
        <v>203</v>
      </c>
      <c r="H2777" s="59">
        <v>0.28599999999999998</v>
      </c>
      <c r="I2777" s="58">
        <v>8.41</v>
      </c>
      <c r="J2777" s="58">
        <v>2.4</v>
      </c>
    </row>
    <row r="2778" spans="1:10" ht="24" customHeight="1">
      <c r="A2778" s="78" t="s">
        <v>264</v>
      </c>
      <c r="B2778" s="57" t="s">
        <v>1573</v>
      </c>
      <c r="C2778" s="78" t="s">
        <v>105</v>
      </c>
      <c r="D2778" s="78" t="s">
        <v>1574</v>
      </c>
      <c r="E2778" s="201" t="s">
        <v>274</v>
      </c>
      <c r="F2778" s="201"/>
      <c r="G2778" s="56" t="s">
        <v>203</v>
      </c>
      <c r="H2778" s="59">
        <v>2.1999999999999999E-2</v>
      </c>
      <c r="I2778" s="58">
        <v>9.6999999999999993</v>
      </c>
      <c r="J2778" s="58">
        <v>0.21</v>
      </c>
    </row>
    <row r="2779" spans="1:10" ht="24" customHeight="1">
      <c r="A2779" s="78" t="s">
        <v>264</v>
      </c>
      <c r="B2779" s="57" t="s">
        <v>1567</v>
      </c>
      <c r="C2779" s="78" t="s">
        <v>105</v>
      </c>
      <c r="D2779" s="78" t="s">
        <v>1568</v>
      </c>
      <c r="E2779" s="201" t="s">
        <v>274</v>
      </c>
      <c r="F2779" s="201"/>
      <c r="G2779" s="56" t="s">
        <v>203</v>
      </c>
      <c r="H2779" s="59">
        <v>0.20899999999999999</v>
      </c>
      <c r="I2779" s="58">
        <v>10.24</v>
      </c>
      <c r="J2779" s="58">
        <v>2.14</v>
      </c>
    </row>
    <row r="2780" spans="1:10" ht="24" customHeight="1">
      <c r="A2780" s="78" t="s">
        <v>264</v>
      </c>
      <c r="B2780" s="57" t="s">
        <v>1569</v>
      </c>
      <c r="C2780" s="78" t="s">
        <v>105</v>
      </c>
      <c r="D2780" s="78" t="s">
        <v>1570</v>
      </c>
      <c r="E2780" s="201" t="s">
        <v>274</v>
      </c>
      <c r="F2780" s="201"/>
      <c r="G2780" s="56" t="s">
        <v>203</v>
      </c>
      <c r="H2780" s="59">
        <v>0.16500000000000001</v>
      </c>
      <c r="I2780" s="58">
        <v>10.3</v>
      </c>
      <c r="J2780" s="58">
        <v>1.69</v>
      </c>
    </row>
    <row r="2781" spans="1:10" ht="26.1" customHeight="1">
      <c r="A2781" s="78" t="s">
        <v>264</v>
      </c>
      <c r="B2781" s="57" t="s">
        <v>1575</v>
      </c>
      <c r="C2781" s="78" t="s">
        <v>105</v>
      </c>
      <c r="D2781" s="78" t="s">
        <v>1576</v>
      </c>
      <c r="E2781" s="201" t="s">
        <v>274</v>
      </c>
      <c r="F2781" s="201"/>
      <c r="G2781" s="56" t="s">
        <v>203</v>
      </c>
      <c r="H2781" s="59">
        <v>0.16500000000000001</v>
      </c>
      <c r="I2781" s="58">
        <v>9.19</v>
      </c>
      <c r="J2781" s="58">
        <v>1.51</v>
      </c>
    </row>
    <row r="2782" spans="1:10" ht="39" customHeight="1">
      <c r="A2782" s="78" t="s">
        <v>264</v>
      </c>
      <c r="B2782" s="57" t="s">
        <v>1571</v>
      </c>
      <c r="C2782" s="78" t="s">
        <v>105</v>
      </c>
      <c r="D2782" s="78" t="s">
        <v>1572</v>
      </c>
      <c r="E2782" s="201" t="s">
        <v>274</v>
      </c>
      <c r="F2782" s="201"/>
      <c r="G2782" s="56" t="s">
        <v>40</v>
      </c>
      <c r="H2782" s="59">
        <v>0.22800000000000001</v>
      </c>
      <c r="I2782" s="58">
        <v>0.21</v>
      </c>
      <c r="J2782" s="58">
        <v>0.04</v>
      </c>
    </row>
    <row r="2783" spans="1:10">
      <c r="A2783" s="79"/>
      <c r="B2783" s="79"/>
      <c r="C2783" s="79"/>
      <c r="D2783" s="79"/>
      <c r="E2783" s="79"/>
      <c r="F2783" s="61"/>
      <c r="G2783" s="79"/>
      <c r="H2783" s="204"/>
      <c r="I2783" s="204"/>
      <c r="J2783" s="61"/>
    </row>
    <row r="2784" spans="1:10" ht="30" customHeight="1" thickBot="1">
      <c r="A2784" s="66"/>
      <c r="B2784" s="66"/>
      <c r="C2784" s="66"/>
      <c r="D2784" s="66"/>
      <c r="E2784" s="66"/>
      <c r="F2784" s="66"/>
      <c r="G2784" s="66"/>
      <c r="H2784" s="60"/>
      <c r="I2784" s="66"/>
      <c r="J2784" s="85"/>
    </row>
    <row r="2785" spans="1:10" ht="0.95" customHeight="1" thickTop="1">
      <c r="A2785" s="51"/>
      <c r="B2785" s="51"/>
      <c r="C2785" s="51"/>
      <c r="D2785" s="51"/>
      <c r="E2785" s="51"/>
      <c r="F2785" s="51"/>
      <c r="G2785" s="51"/>
      <c r="H2785" s="51"/>
      <c r="I2785" s="51"/>
      <c r="J2785" s="51">
        <v>0</v>
      </c>
    </row>
    <row r="2786" spans="1:10" ht="18" customHeight="1">
      <c r="A2786" s="76" t="s">
        <v>1279</v>
      </c>
      <c r="B2786" s="80" t="s">
        <v>6</v>
      </c>
      <c r="C2786" s="76" t="s">
        <v>7</v>
      </c>
      <c r="D2786" s="76" t="s">
        <v>8</v>
      </c>
      <c r="E2786" s="203" t="s">
        <v>262</v>
      </c>
      <c r="F2786" s="203"/>
      <c r="G2786" s="81" t="s">
        <v>9</v>
      </c>
      <c r="H2786" s="80" t="s">
        <v>10</v>
      </c>
      <c r="I2786" s="80" t="s">
        <v>11</v>
      </c>
      <c r="J2786" s="80" t="s">
        <v>13</v>
      </c>
    </row>
    <row r="2787" spans="1:10" ht="26.1" customHeight="1">
      <c r="A2787" s="77" t="s">
        <v>263</v>
      </c>
      <c r="B2787" s="48" t="s">
        <v>1280</v>
      </c>
      <c r="C2787" s="77" t="s">
        <v>23</v>
      </c>
      <c r="D2787" s="77" t="s">
        <v>1281</v>
      </c>
      <c r="E2787" s="200" t="s">
        <v>1779</v>
      </c>
      <c r="F2787" s="200"/>
      <c r="G2787" s="47" t="s">
        <v>114</v>
      </c>
      <c r="H2787" s="50">
        <v>1</v>
      </c>
      <c r="I2787" s="49">
        <v>684.08</v>
      </c>
      <c r="J2787" s="49">
        <v>684.08</v>
      </c>
    </row>
    <row r="2788" spans="1:10" ht="24" customHeight="1">
      <c r="A2788" s="82" t="s">
        <v>291</v>
      </c>
      <c r="B2788" s="53" t="s">
        <v>544</v>
      </c>
      <c r="C2788" s="82" t="s">
        <v>23</v>
      </c>
      <c r="D2788" s="82" t="s">
        <v>545</v>
      </c>
      <c r="E2788" s="206">
        <v>40.159999999999997</v>
      </c>
      <c r="F2788" s="206"/>
      <c r="G2788" s="52" t="s">
        <v>114</v>
      </c>
      <c r="H2788" s="55">
        <v>1</v>
      </c>
      <c r="I2788" s="54">
        <v>95.47</v>
      </c>
      <c r="J2788" s="54">
        <v>95.47</v>
      </c>
    </row>
    <row r="2789" spans="1:10" ht="24" customHeight="1">
      <c r="A2789" s="82" t="s">
        <v>291</v>
      </c>
      <c r="B2789" s="53" t="s">
        <v>546</v>
      </c>
      <c r="C2789" s="82" t="s">
        <v>23</v>
      </c>
      <c r="D2789" s="82" t="s">
        <v>547</v>
      </c>
      <c r="E2789" s="206" t="s">
        <v>543</v>
      </c>
      <c r="F2789" s="206"/>
      <c r="G2789" s="52" t="s">
        <v>114</v>
      </c>
      <c r="H2789" s="55">
        <v>1.1000000000000001</v>
      </c>
      <c r="I2789" s="54">
        <v>535.1</v>
      </c>
      <c r="J2789" s="54">
        <v>588.61</v>
      </c>
    </row>
    <row r="2790" spans="1:10">
      <c r="A2790" s="79"/>
      <c r="B2790" s="79"/>
      <c r="C2790" s="79"/>
      <c r="D2790" s="79"/>
      <c r="E2790" s="79"/>
      <c r="F2790" s="61"/>
      <c r="G2790" s="79"/>
      <c r="H2790" s="204"/>
      <c r="I2790" s="204"/>
      <c r="J2790" s="61"/>
    </row>
    <row r="2791" spans="1:10" ht="30" customHeight="1" thickBot="1">
      <c r="A2791" s="66"/>
      <c r="B2791" s="66"/>
      <c r="C2791" s="66"/>
      <c r="D2791" s="66"/>
      <c r="E2791" s="66"/>
      <c r="F2791" s="66"/>
      <c r="G2791" s="66"/>
      <c r="H2791" s="60"/>
      <c r="I2791" s="66"/>
      <c r="J2791" s="85"/>
    </row>
    <row r="2792" spans="1:10" ht="0.95" customHeight="1" thickTop="1">
      <c r="A2792" s="51"/>
      <c r="B2792" s="51"/>
      <c r="C2792" s="51"/>
      <c r="D2792" s="51"/>
      <c r="E2792" s="51"/>
      <c r="F2792" s="51"/>
      <c r="G2792" s="51"/>
      <c r="H2792" s="51"/>
      <c r="I2792" s="51"/>
      <c r="J2792" s="51">
        <v>0</v>
      </c>
    </row>
    <row r="2793" spans="1:10" ht="18" customHeight="1">
      <c r="A2793" s="76" t="s">
        <v>1282</v>
      </c>
      <c r="B2793" s="80" t="s">
        <v>6</v>
      </c>
      <c r="C2793" s="76" t="s">
        <v>7</v>
      </c>
      <c r="D2793" s="76" t="s">
        <v>8</v>
      </c>
      <c r="E2793" s="203" t="s">
        <v>262</v>
      </c>
      <c r="F2793" s="203"/>
      <c r="G2793" s="81" t="s">
        <v>9</v>
      </c>
      <c r="H2793" s="80" t="s">
        <v>10</v>
      </c>
      <c r="I2793" s="80" t="s">
        <v>11</v>
      </c>
      <c r="J2793" s="80" t="s">
        <v>13</v>
      </c>
    </row>
    <row r="2794" spans="1:10" ht="26.1" customHeight="1">
      <c r="A2794" s="77" t="s">
        <v>263</v>
      </c>
      <c r="B2794" s="48" t="s">
        <v>1283</v>
      </c>
      <c r="C2794" s="77" t="s">
        <v>23</v>
      </c>
      <c r="D2794" s="77" t="s">
        <v>1284</v>
      </c>
      <c r="E2794" s="200" t="s">
        <v>1846</v>
      </c>
      <c r="F2794" s="200"/>
      <c r="G2794" s="47" t="s">
        <v>114</v>
      </c>
      <c r="H2794" s="50">
        <v>1</v>
      </c>
      <c r="I2794" s="49">
        <v>636.15</v>
      </c>
      <c r="J2794" s="49">
        <v>636.15</v>
      </c>
    </row>
    <row r="2795" spans="1:10" ht="24" customHeight="1">
      <c r="A2795" s="82" t="s">
        <v>291</v>
      </c>
      <c r="B2795" s="53" t="s">
        <v>544</v>
      </c>
      <c r="C2795" s="82" t="s">
        <v>23</v>
      </c>
      <c r="D2795" s="82" t="s">
        <v>545</v>
      </c>
      <c r="E2795" s="206">
        <v>40.159999999999997</v>
      </c>
      <c r="F2795" s="206"/>
      <c r="G2795" s="52" t="s">
        <v>114</v>
      </c>
      <c r="H2795" s="55">
        <v>1</v>
      </c>
      <c r="I2795" s="54">
        <v>95.47</v>
      </c>
      <c r="J2795" s="54">
        <v>95.47</v>
      </c>
    </row>
    <row r="2796" spans="1:10" ht="26.1" customHeight="1">
      <c r="A2796" s="78" t="s">
        <v>264</v>
      </c>
      <c r="B2796" s="57" t="s">
        <v>1580</v>
      </c>
      <c r="C2796" s="78" t="s">
        <v>23</v>
      </c>
      <c r="D2796" s="78" t="s">
        <v>1581</v>
      </c>
      <c r="E2796" s="201" t="s">
        <v>274</v>
      </c>
      <c r="F2796" s="201"/>
      <c r="G2796" s="56" t="s">
        <v>114</v>
      </c>
      <c r="H2796" s="59">
        <v>1.1000000000000001</v>
      </c>
      <c r="I2796" s="58">
        <v>491.52727272727265</v>
      </c>
      <c r="J2796" s="58">
        <v>540.67999999999995</v>
      </c>
    </row>
    <row r="2797" spans="1:10">
      <c r="A2797" s="79"/>
      <c r="B2797" s="79"/>
      <c r="C2797" s="79"/>
      <c r="D2797" s="79"/>
      <c r="E2797" s="79"/>
      <c r="F2797" s="61"/>
      <c r="G2797" s="79"/>
      <c r="H2797" s="204"/>
      <c r="I2797" s="204"/>
      <c r="J2797" s="61"/>
    </row>
    <row r="2798" spans="1:10" ht="30" customHeight="1" thickBot="1">
      <c r="A2798" s="66"/>
      <c r="B2798" s="66"/>
      <c r="C2798" s="66"/>
      <c r="D2798" s="66"/>
      <c r="E2798" s="66"/>
      <c r="F2798" s="66"/>
      <c r="G2798" s="66"/>
      <c r="H2798" s="60"/>
      <c r="I2798" s="66"/>
      <c r="J2798" s="85"/>
    </row>
    <row r="2799" spans="1:10" ht="0.95" customHeight="1" thickTop="1">
      <c r="A2799" s="51"/>
      <c r="B2799" s="51"/>
      <c r="C2799" s="51"/>
      <c r="D2799" s="51"/>
      <c r="E2799" s="51"/>
      <c r="F2799" s="51"/>
      <c r="G2799" s="51"/>
      <c r="H2799" s="51"/>
      <c r="I2799" s="51"/>
      <c r="J2799" s="51">
        <v>0</v>
      </c>
    </row>
    <row r="2800" spans="1:10" ht="18" customHeight="1">
      <c r="A2800" s="76" t="s">
        <v>1285</v>
      </c>
      <c r="B2800" s="80" t="s">
        <v>6</v>
      </c>
      <c r="C2800" s="76" t="s">
        <v>7</v>
      </c>
      <c r="D2800" s="76" t="s">
        <v>8</v>
      </c>
      <c r="E2800" s="203" t="s">
        <v>262</v>
      </c>
      <c r="F2800" s="203"/>
      <c r="G2800" s="81" t="s">
        <v>9</v>
      </c>
      <c r="H2800" s="80" t="s">
        <v>10</v>
      </c>
      <c r="I2800" s="80" t="s">
        <v>11</v>
      </c>
      <c r="J2800" s="80" t="s">
        <v>13</v>
      </c>
    </row>
    <row r="2801" spans="1:10" ht="26.1" customHeight="1">
      <c r="A2801" s="77" t="s">
        <v>263</v>
      </c>
      <c r="B2801" s="48" t="s">
        <v>1286</v>
      </c>
      <c r="C2801" s="77" t="s">
        <v>23</v>
      </c>
      <c r="D2801" s="77" t="s">
        <v>1287</v>
      </c>
      <c r="E2801" s="200" t="s">
        <v>548</v>
      </c>
      <c r="F2801" s="200"/>
      <c r="G2801" s="47" t="s">
        <v>114</v>
      </c>
      <c r="H2801" s="50">
        <v>1</v>
      </c>
      <c r="I2801" s="49">
        <v>716.02</v>
      </c>
      <c r="J2801" s="49">
        <v>716.02</v>
      </c>
    </row>
    <row r="2802" spans="1:10" ht="24" customHeight="1">
      <c r="A2802" s="82" t="s">
        <v>291</v>
      </c>
      <c r="B2802" s="53" t="s">
        <v>549</v>
      </c>
      <c r="C2802" s="82" t="s">
        <v>23</v>
      </c>
      <c r="D2802" s="82" t="s">
        <v>550</v>
      </c>
      <c r="E2802" s="206">
        <v>40.159999999999997</v>
      </c>
      <c r="F2802" s="206"/>
      <c r="G2802" s="52" t="s">
        <v>114</v>
      </c>
      <c r="H2802" s="55">
        <v>1</v>
      </c>
      <c r="I2802" s="54">
        <v>55.38</v>
      </c>
      <c r="J2802" s="54">
        <v>55.38</v>
      </c>
    </row>
    <row r="2803" spans="1:10" ht="26.1" customHeight="1">
      <c r="A2803" s="78" t="s">
        <v>264</v>
      </c>
      <c r="B2803" s="57" t="s">
        <v>1847</v>
      </c>
      <c r="C2803" s="78" t="s">
        <v>23</v>
      </c>
      <c r="D2803" s="78" t="s">
        <v>1848</v>
      </c>
      <c r="E2803" s="201" t="s">
        <v>274</v>
      </c>
      <c r="F2803" s="201"/>
      <c r="G2803" s="56" t="s">
        <v>114</v>
      </c>
      <c r="H2803" s="59">
        <v>1.1000000000000001</v>
      </c>
      <c r="I2803" s="58">
        <v>550.58181818181811</v>
      </c>
      <c r="J2803" s="58">
        <v>605.64</v>
      </c>
    </row>
    <row r="2804" spans="1:10" ht="26.1" customHeight="1">
      <c r="A2804" s="78" t="s">
        <v>264</v>
      </c>
      <c r="B2804" s="57" t="s">
        <v>551</v>
      </c>
      <c r="C2804" s="78" t="s">
        <v>23</v>
      </c>
      <c r="D2804" s="78" t="s">
        <v>552</v>
      </c>
      <c r="E2804" s="201" t="s">
        <v>274</v>
      </c>
      <c r="F2804" s="201"/>
      <c r="G2804" s="56" t="s">
        <v>114</v>
      </c>
      <c r="H2804" s="59">
        <v>1.1000000000000001</v>
      </c>
      <c r="I2804" s="58">
        <v>50</v>
      </c>
      <c r="J2804" s="58">
        <v>55</v>
      </c>
    </row>
    <row r="2805" spans="1:10">
      <c r="A2805" s="79"/>
      <c r="B2805" s="79"/>
      <c r="C2805" s="79"/>
      <c r="D2805" s="79"/>
      <c r="E2805" s="79"/>
      <c r="F2805" s="61"/>
      <c r="G2805" s="79"/>
      <c r="H2805" s="204"/>
      <c r="I2805" s="204"/>
      <c r="J2805" s="61"/>
    </row>
    <row r="2806" spans="1:10" ht="30" customHeight="1" thickBot="1">
      <c r="A2806" s="66"/>
      <c r="B2806" s="66"/>
      <c r="C2806" s="66"/>
      <c r="D2806" s="66"/>
      <c r="E2806" s="66"/>
      <c r="F2806" s="66"/>
      <c r="G2806" s="66"/>
      <c r="H2806" s="60"/>
      <c r="I2806" s="66"/>
      <c r="J2806" s="85"/>
    </row>
    <row r="2807" spans="1:10" ht="0.95" customHeight="1" thickTop="1">
      <c r="A2807" s="51"/>
      <c r="B2807" s="51"/>
      <c r="C2807" s="51"/>
      <c r="D2807" s="51"/>
      <c r="E2807" s="51"/>
      <c r="F2807" s="51"/>
      <c r="G2807" s="51"/>
      <c r="H2807" s="51"/>
      <c r="I2807" s="51"/>
      <c r="J2807" s="51">
        <v>0</v>
      </c>
    </row>
    <row r="2808" spans="1:10" ht="18" customHeight="1">
      <c r="A2808" s="76" t="s">
        <v>2004</v>
      </c>
      <c r="B2808" s="80" t="s">
        <v>6</v>
      </c>
      <c r="C2808" s="76" t="s">
        <v>7</v>
      </c>
      <c r="D2808" s="76" t="s">
        <v>8</v>
      </c>
      <c r="E2808" s="203" t="s">
        <v>262</v>
      </c>
      <c r="F2808" s="203"/>
      <c r="G2808" s="81" t="s">
        <v>9</v>
      </c>
      <c r="H2808" s="80" t="s">
        <v>10</v>
      </c>
      <c r="I2808" s="80" t="s">
        <v>11</v>
      </c>
      <c r="J2808" s="80" t="s">
        <v>13</v>
      </c>
    </row>
    <row r="2809" spans="1:10" ht="24" customHeight="1">
      <c r="A2809" s="77" t="s">
        <v>263</v>
      </c>
      <c r="B2809" s="48" t="s">
        <v>555</v>
      </c>
      <c r="C2809" s="77" t="s">
        <v>23</v>
      </c>
      <c r="D2809" s="77" t="s">
        <v>556</v>
      </c>
      <c r="E2809" s="200" t="s">
        <v>543</v>
      </c>
      <c r="F2809" s="200"/>
      <c r="G2809" s="47" t="s">
        <v>114</v>
      </c>
      <c r="H2809" s="50">
        <v>1</v>
      </c>
      <c r="I2809" s="49">
        <v>503.06</v>
      </c>
      <c r="J2809" s="49">
        <v>503.06</v>
      </c>
    </row>
    <row r="2810" spans="1:10" ht="24" customHeight="1">
      <c r="A2810" s="78" t="s">
        <v>264</v>
      </c>
      <c r="B2810" s="57" t="s">
        <v>1657</v>
      </c>
      <c r="C2810" s="78" t="s">
        <v>23</v>
      </c>
      <c r="D2810" s="78" t="s">
        <v>1658</v>
      </c>
      <c r="E2810" s="201" t="s">
        <v>383</v>
      </c>
      <c r="F2810" s="201"/>
      <c r="G2810" s="56" t="s">
        <v>224</v>
      </c>
      <c r="H2810" s="59">
        <v>0.76</v>
      </c>
      <c r="I2810" s="58">
        <v>3.03</v>
      </c>
      <c r="J2810" s="58">
        <v>2.2999999999999998</v>
      </c>
    </row>
    <row r="2811" spans="1:10" ht="24" customHeight="1">
      <c r="A2811" s="78" t="s">
        <v>264</v>
      </c>
      <c r="B2811" s="57" t="s">
        <v>2013</v>
      </c>
      <c r="C2811" s="78" t="s">
        <v>23</v>
      </c>
      <c r="D2811" s="78" t="s">
        <v>2010</v>
      </c>
      <c r="E2811" s="201" t="s">
        <v>383</v>
      </c>
      <c r="F2811" s="201"/>
      <c r="G2811" s="56" t="s">
        <v>224</v>
      </c>
      <c r="H2811" s="59">
        <v>0.71</v>
      </c>
      <c r="I2811" s="58">
        <v>0.76</v>
      </c>
      <c r="J2811" s="58">
        <v>0.53</v>
      </c>
    </row>
    <row r="2812" spans="1:10" ht="24" customHeight="1">
      <c r="A2812" s="78" t="s">
        <v>264</v>
      </c>
      <c r="B2812" s="57" t="s">
        <v>2012</v>
      </c>
      <c r="C2812" s="78" t="s">
        <v>23</v>
      </c>
      <c r="D2812" s="78" t="s">
        <v>2011</v>
      </c>
      <c r="E2812" s="201" t="s">
        <v>269</v>
      </c>
      <c r="F2812" s="201"/>
      <c r="G2812" s="56" t="s">
        <v>224</v>
      </c>
      <c r="H2812" s="59">
        <v>1.4</v>
      </c>
      <c r="I2812" s="58">
        <v>18.899999999999999</v>
      </c>
      <c r="J2812" s="58">
        <v>26.46</v>
      </c>
    </row>
    <row r="2813" spans="1:10" ht="24" customHeight="1">
      <c r="A2813" s="78" t="s">
        <v>264</v>
      </c>
      <c r="B2813" s="57" t="s">
        <v>507</v>
      </c>
      <c r="C2813" s="78" t="s">
        <v>23</v>
      </c>
      <c r="D2813" s="78" t="s">
        <v>508</v>
      </c>
      <c r="E2813" s="201" t="s">
        <v>274</v>
      </c>
      <c r="F2813" s="201"/>
      <c r="G2813" s="56" t="s">
        <v>203</v>
      </c>
      <c r="H2813" s="59">
        <v>297.10140000000001</v>
      </c>
      <c r="I2813" s="58">
        <v>0.68</v>
      </c>
      <c r="J2813" s="58">
        <v>202.02</v>
      </c>
    </row>
    <row r="2814" spans="1:10" ht="24" customHeight="1">
      <c r="A2814" s="78" t="s">
        <v>264</v>
      </c>
      <c r="B2814" s="57" t="s">
        <v>270</v>
      </c>
      <c r="C2814" s="78" t="s">
        <v>23</v>
      </c>
      <c r="D2814" s="78" t="s">
        <v>271</v>
      </c>
      <c r="E2814" s="201" t="s">
        <v>269</v>
      </c>
      <c r="F2814" s="201"/>
      <c r="G2814" s="56" t="s">
        <v>224</v>
      </c>
      <c r="H2814" s="59">
        <v>1.1184293856871419</v>
      </c>
      <c r="I2814" s="58">
        <v>15.79</v>
      </c>
      <c r="J2814" s="58">
        <v>17.66</v>
      </c>
    </row>
    <row r="2815" spans="1:10" ht="24" customHeight="1">
      <c r="A2815" s="78" t="s">
        <v>264</v>
      </c>
      <c r="B2815" s="57" t="s">
        <v>483</v>
      </c>
      <c r="C2815" s="78" t="s">
        <v>23</v>
      </c>
      <c r="D2815" s="78" t="s">
        <v>484</v>
      </c>
      <c r="E2815" s="201" t="s">
        <v>274</v>
      </c>
      <c r="F2815" s="201"/>
      <c r="G2815" s="56" t="s">
        <v>114</v>
      </c>
      <c r="H2815" s="59">
        <v>0.7238</v>
      </c>
      <c r="I2815" s="58">
        <v>160.07</v>
      </c>
      <c r="J2815" s="58">
        <v>115.85</v>
      </c>
    </row>
    <row r="2816" spans="1:10" ht="24" customHeight="1">
      <c r="A2816" s="78" t="s">
        <v>264</v>
      </c>
      <c r="B2816" s="57" t="s">
        <v>509</v>
      </c>
      <c r="C2816" s="78" t="s">
        <v>23</v>
      </c>
      <c r="D2816" s="78" t="s">
        <v>510</v>
      </c>
      <c r="E2816" s="201" t="s">
        <v>274</v>
      </c>
      <c r="F2816" s="201"/>
      <c r="G2816" s="56" t="s">
        <v>114</v>
      </c>
      <c r="H2816" s="59">
        <v>0.80649999999999999</v>
      </c>
      <c r="I2816" s="58">
        <v>171.41</v>
      </c>
      <c r="J2816" s="58">
        <v>138.24</v>
      </c>
    </row>
    <row r="2817" spans="1:10">
      <c r="A2817" s="79"/>
      <c r="B2817" s="79"/>
      <c r="C2817" s="79"/>
      <c r="D2817" s="79"/>
      <c r="E2817" s="79"/>
      <c r="F2817" s="61"/>
      <c r="G2817" s="79"/>
      <c r="H2817" s="204"/>
      <c r="I2817" s="204"/>
      <c r="J2817" s="61"/>
    </row>
    <row r="2818" spans="1:10" ht="30" customHeight="1" thickBot="1">
      <c r="A2818" s="66"/>
      <c r="B2818" s="66"/>
      <c r="C2818" s="66"/>
      <c r="D2818" s="66"/>
      <c r="E2818" s="66"/>
      <c r="F2818" s="66"/>
      <c r="G2818" s="66"/>
      <c r="H2818" s="60"/>
      <c r="I2818" s="66"/>
      <c r="J2818" s="85"/>
    </row>
    <row r="2819" spans="1:10" ht="0.95" customHeight="1" thickTop="1">
      <c r="A2819" s="51"/>
      <c r="B2819" s="51"/>
      <c r="C2819" s="51"/>
      <c r="D2819" s="51"/>
      <c r="E2819" s="51"/>
      <c r="F2819" s="51"/>
      <c r="G2819" s="51"/>
      <c r="H2819" s="51"/>
      <c r="I2819" s="51"/>
      <c r="J2819" s="51">
        <v>0</v>
      </c>
    </row>
    <row r="2820" spans="1:10" ht="24" customHeight="1">
      <c r="A2820" s="75" t="s">
        <v>254</v>
      </c>
      <c r="B2820" s="75"/>
      <c r="C2820" s="75"/>
      <c r="D2820" s="75" t="s">
        <v>1288</v>
      </c>
      <c r="E2820" s="75"/>
      <c r="F2820" s="205"/>
      <c r="G2820" s="205"/>
      <c r="H2820" s="62"/>
      <c r="I2820" s="75"/>
      <c r="J2820" s="63"/>
    </row>
    <row r="2821" spans="1:10" ht="18" customHeight="1">
      <c r="A2821" s="76" t="s">
        <v>256</v>
      </c>
      <c r="B2821" s="80" t="s">
        <v>6</v>
      </c>
      <c r="C2821" s="76" t="s">
        <v>7</v>
      </c>
      <c r="D2821" s="76" t="s">
        <v>8</v>
      </c>
      <c r="E2821" s="203" t="s">
        <v>262</v>
      </c>
      <c r="F2821" s="203"/>
      <c r="G2821" s="81" t="s">
        <v>9</v>
      </c>
      <c r="H2821" s="80" t="s">
        <v>10</v>
      </c>
      <c r="I2821" s="80" t="s">
        <v>11</v>
      </c>
      <c r="J2821" s="80" t="s">
        <v>13</v>
      </c>
    </row>
    <row r="2822" spans="1:10" ht="24" customHeight="1">
      <c r="A2822" s="77" t="s">
        <v>263</v>
      </c>
      <c r="B2822" s="48" t="s">
        <v>1289</v>
      </c>
      <c r="C2822" s="77" t="s">
        <v>23</v>
      </c>
      <c r="D2822" s="77" t="s">
        <v>1290</v>
      </c>
      <c r="E2822" s="200" t="s">
        <v>1849</v>
      </c>
      <c r="F2822" s="200"/>
      <c r="G2822" s="47" t="s">
        <v>27</v>
      </c>
      <c r="H2822" s="50">
        <v>1</v>
      </c>
      <c r="I2822" s="49">
        <v>55.010000000000005</v>
      </c>
      <c r="J2822" s="49">
        <v>55.01</v>
      </c>
    </row>
    <row r="2823" spans="1:10" ht="24" customHeight="1">
      <c r="A2823" s="78" t="s">
        <v>264</v>
      </c>
      <c r="B2823" s="57" t="s">
        <v>305</v>
      </c>
      <c r="C2823" s="78" t="s">
        <v>23</v>
      </c>
      <c r="D2823" s="78" t="s">
        <v>306</v>
      </c>
      <c r="E2823" s="201" t="s">
        <v>269</v>
      </c>
      <c r="F2823" s="201"/>
      <c r="G2823" s="56" t="s">
        <v>224</v>
      </c>
      <c r="H2823" s="59">
        <v>0.27929069031032278</v>
      </c>
      <c r="I2823" s="58">
        <v>15.79</v>
      </c>
      <c r="J2823" s="58">
        <v>4.41</v>
      </c>
    </row>
    <row r="2824" spans="1:10" ht="24" customHeight="1">
      <c r="A2824" s="78" t="s">
        <v>264</v>
      </c>
      <c r="B2824" s="57" t="s">
        <v>339</v>
      </c>
      <c r="C2824" s="78" t="s">
        <v>23</v>
      </c>
      <c r="D2824" s="78" t="s">
        <v>340</v>
      </c>
      <c r="E2824" s="201" t="s">
        <v>269</v>
      </c>
      <c r="F2824" s="201"/>
      <c r="G2824" s="56" t="s">
        <v>224</v>
      </c>
      <c r="H2824" s="59">
        <v>0.3</v>
      </c>
      <c r="I2824" s="58">
        <v>22.51</v>
      </c>
      <c r="J2824" s="58">
        <v>6.75</v>
      </c>
    </row>
    <row r="2825" spans="1:10" ht="26.1" customHeight="1">
      <c r="A2825" s="78" t="s">
        <v>264</v>
      </c>
      <c r="B2825" s="57" t="s">
        <v>1852</v>
      </c>
      <c r="C2825" s="78" t="s">
        <v>23</v>
      </c>
      <c r="D2825" s="78" t="s">
        <v>1853</v>
      </c>
      <c r="E2825" s="201" t="s">
        <v>274</v>
      </c>
      <c r="F2825" s="201"/>
      <c r="G2825" s="56" t="s">
        <v>40</v>
      </c>
      <c r="H2825" s="59">
        <v>0.2</v>
      </c>
      <c r="I2825" s="58">
        <v>4.5</v>
      </c>
      <c r="J2825" s="58">
        <v>0.9</v>
      </c>
    </row>
    <row r="2826" spans="1:10" ht="26.1" customHeight="1">
      <c r="A2826" s="78" t="s">
        <v>264</v>
      </c>
      <c r="B2826" s="57" t="s">
        <v>1850</v>
      </c>
      <c r="C2826" s="78" t="s">
        <v>23</v>
      </c>
      <c r="D2826" s="78" t="s">
        <v>1851</v>
      </c>
      <c r="E2826" s="201" t="s">
        <v>274</v>
      </c>
      <c r="F2826" s="201"/>
      <c r="G2826" s="56" t="s">
        <v>40</v>
      </c>
      <c r="H2826" s="59">
        <v>0.18332999999999999</v>
      </c>
      <c r="I2826" s="58">
        <v>234.29</v>
      </c>
      <c r="J2826" s="58">
        <v>42.95</v>
      </c>
    </row>
    <row r="2827" spans="1:10">
      <c r="A2827" s="79"/>
      <c r="B2827" s="79"/>
      <c r="C2827" s="79"/>
      <c r="D2827" s="79"/>
      <c r="E2827" s="79"/>
      <c r="F2827" s="61"/>
      <c r="G2827" s="79"/>
      <c r="H2827" s="204"/>
      <c r="I2827" s="204"/>
      <c r="J2827" s="61"/>
    </row>
    <row r="2828" spans="1:10" ht="30" customHeight="1" thickBot="1">
      <c r="A2828" s="66"/>
      <c r="B2828" s="66"/>
      <c r="C2828" s="66"/>
      <c r="D2828" s="66"/>
      <c r="E2828" s="66"/>
      <c r="F2828" s="66"/>
      <c r="G2828" s="66"/>
      <c r="H2828" s="60"/>
      <c r="I2828" s="66"/>
      <c r="J2828" s="85"/>
    </row>
    <row r="2829" spans="1:10" ht="0.95" customHeight="1" thickTop="1">
      <c r="A2829" s="51"/>
      <c r="B2829" s="51"/>
      <c r="C2829" s="51"/>
      <c r="D2829" s="51"/>
      <c r="E2829" s="51"/>
      <c r="F2829" s="51"/>
      <c r="G2829" s="51"/>
      <c r="H2829" s="51"/>
      <c r="I2829" s="51"/>
      <c r="J2829" s="51">
        <v>0</v>
      </c>
    </row>
    <row r="2830" spans="1:10" ht="18" customHeight="1">
      <c r="A2830" s="76" t="s">
        <v>1291</v>
      </c>
      <c r="B2830" s="80" t="s">
        <v>6</v>
      </c>
      <c r="C2830" s="76" t="s">
        <v>7</v>
      </c>
      <c r="D2830" s="76" t="s">
        <v>8</v>
      </c>
      <c r="E2830" s="203" t="s">
        <v>262</v>
      </c>
      <c r="F2830" s="203"/>
      <c r="G2830" s="81" t="s">
        <v>9</v>
      </c>
      <c r="H2830" s="80" t="s">
        <v>10</v>
      </c>
      <c r="I2830" s="80" t="s">
        <v>11</v>
      </c>
      <c r="J2830" s="80" t="s">
        <v>13</v>
      </c>
    </row>
    <row r="2831" spans="1:10" ht="24" customHeight="1">
      <c r="A2831" s="77" t="s">
        <v>263</v>
      </c>
      <c r="B2831" s="48" t="s">
        <v>1292</v>
      </c>
      <c r="C2831" s="77" t="s">
        <v>23</v>
      </c>
      <c r="D2831" s="77" t="s">
        <v>1293</v>
      </c>
      <c r="E2831" s="200" t="s">
        <v>1849</v>
      </c>
      <c r="F2831" s="200"/>
      <c r="G2831" s="47" t="s">
        <v>27</v>
      </c>
      <c r="H2831" s="50">
        <v>1</v>
      </c>
      <c r="I2831" s="49">
        <v>105.38</v>
      </c>
      <c r="J2831" s="49">
        <v>105.38</v>
      </c>
    </row>
    <row r="2832" spans="1:10" ht="24" customHeight="1">
      <c r="A2832" s="78" t="s">
        <v>264</v>
      </c>
      <c r="B2832" s="57" t="s">
        <v>305</v>
      </c>
      <c r="C2832" s="78" t="s">
        <v>23</v>
      </c>
      <c r="D2832" s="78" t="s">
        <v>306</v>
      </c>
      <c r="E2832" s="201" t="s">
        <v>269</v>
      </c>
      <c r="F2832" s="201"/>
      <c r="G2832" s="56" t="s">
        <v>224</v>
      </c>
      <c r="H2832" s="59">
        <v>0.2197593413552881</v>
      </c>
      <c r="I2832" s="58">
        <v>15.79</v>
      </c>
      <c r="J2832" s="58">
        <v>3.47</v>
      </c>
    </row>
    <row r="2833" spans="1:10" ht="24" customHeight="1">
      <c r="A2833" s="78" t="s">
        <v>264</v>
      </c>
      <c r="B2833" s="57" t="s">
        <v>339</v>
      </c>
      <c r="C2833" s="78" t="s">
        <v>23</v>
      </c>
      <c r="D2833" s="78" t="s">
        <v>340</v>
      </c>
      <c r="E2833" s="201" t="s">
        <v>269</v>
      </c>
      <c r="F2833" s="201"/>
      <c r="G2833" s="56" t="s">
        <v>224</v>
      </c>
      <c r="H2833" s="59">
        <v>0.25</v>
      </c>
      <c r="I2833" s="58">
        <v>22.51</v>
      </c>
      <c r="J2833" s="58">
        <v>5.62</v>
      </c>
    </row>
    <row r="2834" spans="1:10" ht="26.1" customHeight="1">
      <c r="A2834" s="78" t="s">
        <v>264</v>
      </c>
      <c r="B2834" s="57" t="s">
        <v>1854</v>
      </c>
      <c r="C2834" s="78" t="s">
        <v>23</v>
      </c>
      <c r="D2834" s="78" t="s">
        <v>1855</v>
      </c>
      <c r="E2834" s="201" t="s">
        <v>274</v>
      </c>
      <c r="F2834" s="201"/>
      <c r="G2834" s="56" t="s">
        <v>40</v>
      </c>
      <c r="H2834" s="59">
        <v>0.2</v>
      </c>
      <c r="I2834" s="58">
        <v>9.5</v>
      </c>
      <c r="J2834" s="58">
        <v>1.9</v>
      </c>
    </row>
    <row r="2835" spans="1:10" ht="26.1" customHeight="1">
      <c r="A2835" s="78" t="s">
        <v>264</v>
      </c>
      <c r="B2835" s="57" t="s">
        <v>1808</v>
      </c>
      <c r="C2835" s="78" t="s">
        <v>23</v>
      </c>
      <c r="D2835" s="78" t="s">
        <v>1809</v>
      </c>
      <c r="E2835" s="201" t="s">
        <v>274</v>
      </c>
      <c r="F2835" s="201"/>
      <c r="G2835" s="56" t="s">
        <v>40</v>
      </c>
      <c r="H2835" s="59">
        <v>0.18332999999999999</v>
      </c>
      <c r="I2835" s="58">
        <v>514.91</v>
      </c>
      <c r="J2835" s="58">
        <v>94.39</v>
      </c>
    </row>
    <row r="2836" spans="1:10">
      <c r="A2836" s="79"/>
      <c r="B2836" s="79"/>
      <c r="C2836" s="79"/>
      <c r="D2836" s="79"/>
      <c r="E2836" s="79"/>
      <c r="F2836" s="61"/>
      <c r="G2836" s="79"/>
      <c r="H2836" s="204"/>
      <c r="I2836" s="204"/>
      <c r="J2836" s="61"/>
    </row>
    <row r="2837" spans="1:10" ht="30" customHeight="1" thickBot="1">
      <c r="A2837" s="66"/>
      <c r="B2837" s="66"/>
      <c r="C2837" s="66"/>
      <c r="D2837" s="66"/>
      <c r="E2837" s="66"/>
      <c r="F2837" s="66"/>
      <c r="G2837" s="66"/>
      <c r="H2837" s="60"/>
      <c r="I2837" s="66"/>
      <c r="J2837" s="85"/>
    </row>
    <row r="2838" spans="1:10" ht="0.95" customHeight="1" thickTop="1">
      <c r="A2838" s="51"/>
      <c r="B2838" s="51"/>
      <c r="C2838" s="51"/>
      <c r="D2838" s="51"/>
      <c r="E2838" s="51"/>
      <c r="F2838" s="51"/>
      <c r="G2838" s="51"/>
      <c r="H2838" s="51"/>
      <c r="I2838" s="51"/>
      <c r="J2838" s="51">
        <v>0</v>
      </c>
    </row>
    <row r="2839" spans="1:10" ht="24" customHeight="1">
      <c r="A2839" s="75" t="s">
        <v>1294</v>
      </c>
      <c r="B2839" s="75"/>
      <c r="C2839" s="75"/>
      <c r="D2839" s="75" t="s">
        <v>1295</v>
      </c>
      <c r="E2839" s="75"/>
      <c r="F2839" s="205"/>
      <c r="G2839" s="205"/>
      <c r="H2839" s="62"/>
      <c r="I2839" s="75"/>
      <c r="J2839" s="63">
        <v>0</v>
      </c>
    </row>
    <row r="2840" spans="1:10" ht="18" customHeight="1">
      <c r="A2840" s="76" t="s">
        <v>1296</v>
      </c>
      <c r="B2840" s="80" t="s">
        <v>6</v>
      </c>
      <c r="C2840" s="76" t="s">
        <v>7</v>
      </c>
      <c r="D2840" s="76" t="s">
        <v>8</v>
      </c>
      <c r="E2840" s="203" t="s">
        <v>262</v>
      </c>
      <c r="F2840" s="203"/>
      <c r="G2840" s="81" t="s">
        <v>9</v>
      </c>
      <c r="H2840" s="80" t="s">
        <v>10</v>
      </c>
      <c r="I2840" s="80" t="s">
        <v>11</v>
      </c>
      <c r="J2840" s="80" t="s">
        <v>13</v>
      </c>
    </row>
    <row r="2841" spans="1:10" ht="65.099999999999994" customHeight="1">
      <c r="A2841" s="77" t="s">
        <v>263</v>
      </c>
      <c r="B2841" s="48" t="s">
        <v>1297</v>
      </c>
      <c r="C2841" s="77" t="s">
        <v>105</v>
      </c>
      <c r="D2841" s="77" t="s">
        <v>1298</v>
      </c>
      <c r="E2841" s="200" t="s">
        <v>1856</v>
      </c>
      <c r="F2841" s="200"/>
      <c r="G2841" s="47" t="s">
        <v>27</v>
      </c>
      <c r="H2841" s="50">
        <v>1</v>
      </c>
      <c r="I2841" s="49">
        <v>478.20000000000005</v>
      </c>
      <c r="J2841" s="49">
        <v>478.2</v>
      </c>
    </row>
    <row r="2842" spans="1:10" ht="26.1" customHeight="1">
      <c r="A2842" s="82" t="s">
        <v>291</v>
      </c>
      <c r="B2842" s="53" t="s">
        <v>1857</v>
      </c>
      <c r="C2842" s="82" t="s">
        <v>105</v>
      </c>
      <c r="D2842" s="82" t="s">
        <v>1858</v>
      </c>
      <c r="E2842" s="206" t="s">
        <v>418</v>
      </c>
      <c r="F2842" s="206"/>
      <c r="G2842" s="52" t="s">
        <v>224</v>
      </c>
      <c r="H2842" s="55">
        <v>3.8139423076923067</v>
      </c>
      <c r="I2842" s="54">
        <v>20.8</v>
      </c>
      <c r="J2842" s="54">
        <v>79.33</v>
      </c>
    </row>
    <row r="2843" spans="1:10" ht="24" customHeight="1">
      <c r="A2843" s="82" t="s">
        <v>291</v>
      </c>
      <c r="B2843" s="53" t="s">
        <v>1859</v>
      </c>
      <c r="C2843" s="82" t="s">
        <v>105</v>
      </c>
      <c r="D2843" s="82" t="s">
        <v>1860</v>
      </c>
      <c r="E2843" s="206" t="s">
        <v>418</v>
      </c>
      <c r="F2843" s="206"/>
      <c r="G2843" s="52" t="s">
        <v>224</v>
      </c>
      <c r="H2843" s="55">
        <v>5.78</v>
      </c>
      <c r="I2843" s="54">
        <v>25.8</v>
      </c>
      <c r="J2843" s="54">
        <v>149.12</v>
      </c>
    </row>
    <row r="2844" spans="1:10" ht="24" customHeight="1">
      <c r="A2844" s="78" t="s">
        <v>264</v>
      </c>
      <c r="B2844" s="57" t="s">
        <v>1861</v>
      </c>
      <c r="C2844" s="78" t="s">
        <v>105</v>
      </c>
      <c r="D2844" s="78" t="s">
        <v>1862</v>
      </c>
      <c r="E2844" s="201" t="s">
        <v>274</v>
      </c>
      <c r="F2844" s="201"/>
      <c r="G2844" s="56" t="s">
        <v>203</v>
      </c>
      <c r="H2844" s="59">
        <v>9.2240000000000002</v>
      </c>
      <c r="I2844" s="58">
        <v>9.52</v>
      </c>
      <c r="J2844" s="58">
        <v>87.81</v>
      </c>
    </row>
    <row r="2845" spans="1:10" ht="26.1" customHeight="1">
      <c r="A2845" s="78" t="s">
        <v>264</v>
      </c>
      <c r="B2845" s="57" t="s">
        <v>1863</v>
      </c>
      <c r="C2845" s="78" t="s">
        <v>105</v>
      </c>
      <c r="D2845" s="78" t="s">
        <v>1864</v>
      </c>
      <c r="E2845" s="201" t="s">
        <v>274</v>
      </c>
      <c r="F2845" s="201"/>
      <c r="G2845" s="56" t="s">
        <v>203</v>
      </c>
      <c r="H2845" s="59">
        <v>0.89600000000000002</v>
      </c>
      <c r="I2845" s="58">
        <v>11.32</v>
      </c>
      <c r="J2845" s="58">
        <v>10.14</v>
      </c>
    </row>
    <row r="2846" spans="1:10" ht="26.1" customHeight="1">
      <c r="A2846" s="78" t="s">
        <v>264</v>
      </c>
      <c r="B2846" s="57" t="s">
        <v>1865</v>
      </c>
      <c r="C2846" s="78" t="s">
        <v>105</v>
      </c>
      <c r="D2846" s="78" t="s">
        <v>1866</v>
      </c>
      <c r="E2846" s="201" t="s">
        <v>274</v>
      </c>
      <c r="F2846" s="201"/>
      <c r="G2846" s="56" t="s">
        <v>203</v>
      </c>
      <c r="H2846" s="59">
        <v>7.0999999999999994E-2</v>
      </c>
      <c r="I2846" s="58">
        <v>51.56</v>
      </c>
      <c r="J2846" s="58">
        <v>3.66</v>
      </c>
    </row>
    <row r="2847" spans="1:10" ht="26.1" customHeight="1">
      <c r="A2847" s="78" t="s">
        <v>264</v>
      </c>
      <c r="B2847" s="57" t="s">
        <v>1867</v>
      </c>
      <c r="C2847" s="78" t="s">
        <v>105</v>
      </c>
      <c r="D2847" s="78" t="s">
        <v>1868</v>
      </c>
      <c r="E2847" s="201" t="s">
        <v>274</v>
      </c>
      <c r="F2847" s="201"/>
      <c r="G2847" s="56" t="s">
        <v>40</v>
      </c>
      <c r="H2847" s="59">
        <v>3.3330000000000002</v>
      </c>
      <c r="I2847" s="58">
        <v>3.69</v>
      </c>
      <c r="J2847" s="58">
        <v>12.29</v>
      </c>
    </row>
    <row r="2848" spans="1:10" ht="39" customHeight="1">
      <c r="A2848" s="78" t="s">
        <v>264</v>
      </c>
      <c r="B2848" s="57" t="s">
        <v>1869</v>
      </c>
      <c r="C2848" s="78" t="s">
        <v>105</v>
      </c>
      <c r="D2848" s="78" t="s">
        <v>1870</v>
      </c>
      <c r="E2848" s="201" t="s">
        <v>274</v>
      </c>
      <c r="F2848" s="201"/>
      <c r="G2848" s="56" t="s">
        <v>27</v>
      </c>
      <c r="H2848" s="59">
        <v>0.9</v>
      </c>
      <c r="I2848" s="58">
        <v>60.57</v>
      </c>
      <c r="J2848" s="58">
        <v>54.51</v>
      </c>
    </row>
    <row r="2849" spans="1:10" ht="39" customHeight="1">
      <c r="A2849" s="78" t="s">
        <v>264</v>
      </c>
      <c r="B2849" s="57" t="s">
        <v>1871</v>
      </c>
      <c r="C2849" s="78" t="s">
        <v>105</v>
      </c>
      <c r="D2849" s="78" t="s">
        <v>1872</v>
      </c>
      <c r="E2849" s="201" t="s">
        <v>274</v>
      </c>
      <c r="F2849" s="201"/>
      <c r="G2849" s="56" t="s">
        <v>27</v>
      </c>
      <c r="H2849" s="59">
        <v>1.0289999999999999</v>
      </c>
      <c r="I2849" s="58">
        <v>79.05</v>
      </c>
      <c r="J2849" s="58">
        <v>81.34</v>
      </c>
    </row>
    <row r="2850" spans="1:10">
      <c r="A2850" s="79"/>
      <c r="B2850" s="79"/>
      <c r="C2850" s="79"/>
      <c r="D2850" s="79"/>
      <c r="E2850" s="79"/>
      <c r="F2850" s="61"/>
      <c r="G2850" s="79"/>
      <c r="H2850" s="204"/>
      <c r="I2850" s="204"/>
      <c r="J2850" s="61"/>
    </row>
    <row r="2851" spans="1:10" ht="30" customHeight="1" thickBot="1">
      <c r="A2851" s="66"/>
      <c r="B2851" s="66"/>
      <c r="C2851" s="66"/>
      <c r="D2851" s="66"/>
      <c r="E2851" s="66"/>
      <c r="F2851" s="66"/>
      <c r="G2851" s="66"/>
      <c r="H2851" s="60"/>
      <c r="I2851" s="66"/>
      <c r="J2851" s="85"/>
    </row>
    <row r="2852" spans="1:10" ht="0.95" customHeight="1" thickTop="1">
      <c r="A2852" s="51"/>
      <c r="B2852" s="51"/>
      <c r="C2852" s="51"/>
      <c r="D2852" s="51"/>
      <c r="E2852" s="51"/>
      <c r="F2852" s="51"/>
      <c r="G2852" s="51"/>
      <c r="H2852" s="51"/>
      <c r="I2852" s="51"/>
      <c r="J2852" s="51">
        <v>0</v>
      </c>
    </row>
    <row r="2853" spans="1:10" ht="24" customHeight="1">
      <c r="A2853" s="75" t="s">
        <v>1299</v>
      </c>
      <c r="B2853" s="75"/>
      <c r="C2853" s="75"/>
      <c r="D2853" s="75" t="s">
        <v>1300</v>
      </c>
      <c r="E2853" s="75"/>
      <c r="F2853" s="205"/>
      <c r="G2853" s="205"/>
      <c r="H2853" s="62"/>
      <c r="I2853" s="75"/>
      <c r="J2853" s="63">
        <v>0</v>
      </c>
    </row>
    <row r="2854" spans="1:10" ht="18" customHeight="1">
      <c r="A2854" s="76" t="s">
        <v>1301</v>
      </c>
      <c r="B2854" s="80" t="s">
        <v>6</v>
      </c>
      <c r="C2854" s="76" t="s">
        <v>7</v>
      </c>
      <c r="D2854" s="76" t="s">
        <v>8</v>
      </c>
      <c r="E2854" s="203" t="s">
        <v>262</v>
      </c>
      <c r="F2854" s="203"/>
      <c r="G2854" s="81" t="s">
        <v>9</v>
      </c>
      <c r="H2854" s="80" t="s">
        <v>10</v>
      </c>
      <c r="I2854" s="80" t="s">
        <v>11</v>
      </c>
      <c r="J2854" s="80" t="s">
        <v>13</v>
      </c>
    </row>
    <row r="2855" spans="1:10" ht="25.5">
      <c r="A2855" s="77" t="s">
        <v>263</v>
      </c>
      <c r="B2855" s="48" t="s">
        <v>1302</v>
      </c>
      <c r="C2855" s="77" t="s">
        <v>23</v>
      </c>
      <c r="D2855" s="77" t="s">
        <v>1303</v>
      </c>
      <c r="E2855" s="200" t="s">
        <v>1873</v>
      </c>
      <c r="F2855" s="200"/>
      <c r="G2855" s="47" t="s">
        <v>20</v>
      </c>
      <c r="H2855" s="50">
        <v>1</v>
      </c>
      <c r="I2855" s="49">
        <v>7.52</v>
      </c>
      <c r="J2855" s="49">
        <v>7.52</v>
      </c>
    </row>
    <row r="2856" spans="1:10" ht="24" customHeight="1">
      <c r="A2856" s="82" t="s">
        <v>291</v>
      </c>
      <c r="B2856" s="53" t="s">
        <v>429</v>
      </c>
      <c r="C2856" s="82" t="s">
        <v>23</v>
      </c>
      <c r="D2856" s="82" t="s">
        <v>430</v>
      </c>
      <c r="E2856" s="206" t="s">
        <v>431</v>
      </c>
      <c r="F2856" s="206"/>
      <c r="G2856" s="52" t="s">
        <v>114</v>
      </c>
      <c r="H2856" s="55">
        <v>5.0000000000000001E-3</v>
      </c>
      <c r="I2856" s="54">
        <v>583.75</v>
      </c>
      <c r="J2856" s="54">
        <v>2.91</v>
      </c>
    </row>
    <row r="2857" spans="1:10" ht="24" customHeight="1">
      <c r="A2857" s="78" t="s">
        <v>264</v>
      </c>
      <c r="B2857" s="57" t="s">
        <v>270</v>
      </c>
      <c r="C2857" s="78" t="s">
        <v>23</v>
      </c>
      <c r="D2857" s="78" t="s">
        <v>271</v>
      </c>
      <c r="E2857" s="201" t="s">
        <v>269</v>
      </c>
      <c r="F2857" s="201"/>
      <c r="G2857" s="56" t="s">
        <v>224</v>
      </c>
      <c r="H2857" s="59">
        <v>0.14946168461051301</v>
      </c>
      <c r="I2857" s="58">
        <v>15.79</v>
      </c>
      <c r="J2857" s="58">
        <v>2.36</v>
      </c>
    </row>
    <row r="2858" spans="1:10" ht="24" customHeight="1">
      <c r="A2858" s="78" t="s">
        <v>264</v>
      </c>
      <c r="B2858" s="57" t="s">
        <v>300</v>
      </c>
      <c r="C2858" s="78" t="s">
        <v>23</v>
      </c>
      <c r="D2858" s="78" t="s">
        <v>301</v>
      </c>
      <c r="E2858" s="201" t="s">
        <v>269</v>
      </c>
      <c r="F2858" s="201"/>
      <c r="G2858" s="56" t="s">
        <v>224</v>
      </c>
      <c r="H2858" s="59">
        <v>0.1</v>
      </c>
      <c r="I2858" s="58">
        <v>22.52</v>
      </c>
      <c r="J2858" s="58">
        <v>2.25</v>
      </c>
    </row>
    <row r="2859" spans="1:10">
      <c r="A2859" s="79"/>
      <c r="B2859" s="79"/>
      <c r="C2859" s="79"/>
      <c r="D2859" s="79"/>
      <c r="E2859" s="79"/>
      <c r="F2859" s="61"/>
      <c r="G2859" s="79"/>
      <c r="H2859" s="204"/>
      <c r="I2859" s="204"/>
      <c r="J2859" s="61"/>
    </row>
    <row r="2860" spans="1:10" ht="30" customHeight="1" thickBot="1">
      <c r="A2860" s="66"/>
      <c r="B2860" s="66"/>
      <c r="C2860" s="66"/>
      <c r="D2860" s="66"/>
      <c r="E2860" s="66"/>
      <c r="F2860" s="66"/>
      <c r="G2860" s="66"/>
      <c r="H2860" s="60"/>
      <c r="I2860" s="66"/>
      <c r="J2860" s="85"/>
    </row>
    <row r="2861" spans="1:10" ht="0.95" customHeight="1" thickTop="1">
      <c r="A2861" s="51"/>
      <c r="B2861" s="51"/>
      <c r="C2861" s="51"/>
      <c r="D2861" s="51"/>
      <c r="E2861" s="51"/>
      <c r="F2861" s="51"/>
      <c r="G2861" s="51"/>
      <c r="H2861" s="51"/>
      <c r="I2861" s="51"/>
      <c r="J2861" s="51">
        <v>0</v>
      </c>
    </row>
    <row r="2862" spans="1:10" ht="18" customHeight="1">
      <c r="A2862" s="76" t="s">
        <v>1304</v>
      </c>
      <c r="B2862" s="80" t="s">
        <v>6</v>
      </c>
      <c r="C2862" s="76" t="s">
        <v>7</v>
      </c>
      <c r="D2862" s="76" t="s">
        <v>8</v>
      </c>
      <c r="E2862" s="203" t="s">
        <v>262</v>
      </c>
      <c r="F2862" s="203"/>
      <c r="G2862" s="81" t="s">
        <v>9</v>
      </c>
      <c r="H2862" s="80" t="s">
        <v>10</v>
      </c>
      <c r="I2862" s="80" t="s">
        <v>11</v>
      </c>
      <c r="J2862" s="80" t="s">
        <v>13</v>
      </c>
    </row>
    <row r="2863" spans="1:10" ht="24" customHeight="1">
      <c r="A2863" s="77" t="s">
        <v>263</v>
      </c>
      <c r="B2863" s="48" t="s">
        <v>1305</v>
      </c>
      <c r="C2863" s="77" t="s">
        <v>23</v>
      </c>
      <c r="D2863" s="77" t="s">
        <v>1306</v>
      </c>
      <c r="E2863" s="200" t="s">
        <v>1873</v>
      </c>
      <c r="F2863" s="200"/>
      <c r="G2863" s="47" t="s">
        <v>20</v>
      </c>
      <c r="H2863" s="50">
        <v>1</v>
      </c>
      <c r="I2863" s="49">
        <v>32.71</v>
      </c>
      <c r="J2863" s="49">
        <v>32.71</v>
      </c>
    </row>
    <row r="2864" spans="1:10" ht="24" customHeight="1">
      <c r="A2864" s="82" t="s">
        <v>291</v>
      </c>
      <c r="B2864" s="53" t="s">
        <v>1772</v>
      </c>
      <c r="C2864" s="82" t="s">
        <v>23</v>
      </c>
      <c r="D2864" s="82" t="s">
        <v>1773</v>
      </c>
      <c r="E2864" s="206" t="s">
        <v>431</v>
      </c>
      <c r="F2864" s="206"/>
      <c r="G2864" s="52" t="s">
        <v>114</v>
      </c>
      <c r="H2864" s="55">
        <v>2.1999999999999999E-2</v>
      </c>
      <c r="I2864" s="54">
        <v>433.87</v>
      </c>
      <c r="J2864" s="54">
        <v>9.5399999999999991</v>
      </c>
    </row>
    <row r="2865" spans="1:10" ht="24" customHeight="1">
      <c r="A2865" s="78" t="s">
        <v>264</v>
      </c>
      <c r="B2865" s="57" t="s">
        <v>300</v>
      </c>
      <c r="C2865" s="78" t="s">
        <v>23</v>
      </c>
      <c r="D2865" s="78" t="s">
        <v>301</v>
      </c>
      <c r="E2865" s="201" t="s">
        <v>269</v>
      </c>
      <c r="F2865" s="201"/>
      <c r="G2865" s="56" t="s">
        <v>224</v>
      </c>
      <c r="H2865" s="59">
        <v>0.64</v>
      </c>
      <c r="I2865" s="58">
        <v>22.52</v>
      </c>
      <c r="J2865" s="58">
        <v>14.41</v>
      </c>
    </row>
    <row r="2866" spans="1:10" ht="24" customHeight="1">
      <c r="A2866" s="78" t="s">
        <v>264</v>
      </c>
      <c r="B2866" s="57" t="s">
        <v>270</v>
      </c>
      <c r="C2866" s="78" t="s">
        <v>23</v>
      </c>
      <c r="D2866" s="78" t="s">
        <v>271</v>
      </c>
      <c r="E2866" s="201" t="s">
        <v>269</v>
      </c>
      <c r="F2866" s="201"/>
      <c r="G2866" s="56" t="s">
        <v>224</v>
      </c>
      <c r="H2866" s="59">
        <v>0.5547815072830905</v>
      </c>
      <c r="I2866" s="58">
        <v>15.79</v>
      </c>
      <c r="J2866" s="58">
        <v>8.76</v>
      </c>
    </row>
    <row r="2867" spans="1:10">
      <c r="A2867" s="79"/>
      <c r="B2867" s="79"/>
      <c r="C2867" s="79"/>
      <c r="D2867" s="79"/>
      <c r="E2867" s="79"/>
      <c r="F2867" s="61"/>
      <c r="G2867" s="79"/>
      <c r="H2867" s="204"/>
      <c r="I2867" s="204"/>
      <c r="J2867" s="61"/>
    </row>
    <row r="2868" spans="1:10" ht="30" customHeight="1" thickBot="1">
      <c r="A2868" s="66"/>
      <c r="B2868" s="66"/>
      <c r="C2868" s="66"/>
      <c r="D2868" s="66"/>
      <c r="E2868" s="66"/>
      <c r="F2868" s="66"/>
      <c r="G2868" s="66"/>
      <c r="H2868" s="60"/>
      <c r="I2868" s="66"/>
      <c r="J2868" s="85"/>
    </row>
    <row r="2869" spans="1:10" ht="0.95" customHeight="1" thickTop="1">
      <c r="A2869" s="51"/>
      <c r="B2869" s="51"/>
      <c r="C2869" s="51"/>
      <c r="D2869" s="51"/>
      <c r="E2869" s="51"/>
      <c r="F2869" s="51"/>
      <c r="G2869" s="51"/>
      <c r="H2869" s="51"/>
      <c r="I2869" s="51"/>
      <c r="J2869" s="51">
        <v>0</v>
      </c>
    </row>
    <row r="2870" spans="1:10" ht="24" customHeight="1">
      <c r="A2870" s="75" t="s">
        <v>1307</v>
      </c>
      <c r="B2870" s="75"/>
      <c r="C2870" s="75"/>
      <c r="D2870" s="75" t="s">
        <v>1308</v>
      </c>
      <c r="E2870" s="75"/>
      <c r="F2870" s="205"/>
      <c r="G2870" s="205"/>
      <c r="H2870" s="62"/>
      <c r="I2870" s="75"/>
      <c r="J2870" s="63">
        <v>0</v>
      </c>
    </row>
    <row r="2871" spans="1:10" ht="18" customHeight="1">
      <c r="A2871" s="76" t="s">
        <v>1309</v>
      </c>
      <c r="B2871" s="80" t="s">
        <v>6</v>
      </c>
      <c r="C2871" s="76" t="s">
        <v>7</v>
      </c>
      <c r="D2871" s="76" t="s">
        <v>8</v>
      </c>
      <c r="E2871" s="203" t="s">
        <v>262</v>
      </c>
      <c r="F2871" s="203"/>
      <c r="G2871" s="81" t="s">
        <v>9</v>
      </c>
      <c r="H2871" s="80" t="s">
        <v>10</v>
      </c>
      <c r="I2871" s="80" t="s">
        <v>11</v>
      </c>
      <c r="J2871" s="80" t="s">
        <v>13</v>
      </c>
    </row>
    <row r="2872" spans="1:10" ht="24" customHeight="1">
      <c r="A2872" s="77" t="s">
        <v>263</v>
      </c>
      <c r="B2872" s="48" t="s">
        <v>1310</v>
      </c>
      <c r="C2872" s="77" t="s">
        <v>23</v>
      </c>
      <c r="D2872" s="77" t="s">
        <v>1311</v>
      </c>
      <c r="E2872" s="200" t="s">
        <v>1874</v>
      </c>
      <c r="F2872" s="200"/>
      <c r="G2872" s="47" t="s">
        <v>20</v>
      </c>
      <c r="H2872" s="50">
        <v>1</v>
      </c>
      <c r="I2872" s="49">
        <v>79.989999999999995</v>
      </c>
      <c r="J2872" s="49">
        <v>79.989999999999995</v>
      </c>
    </row>
    <row r="2873" spans="1:10" ht="24" customHeight="1">
      <c r="A2873" s="82" t="s">
        <v>291</v>
      </c>
      <c r="B2873" s="53" t="s">
        <v>429</v>
      </c>
      <c r="C2873" s="82" t="s">
        <v>23</v>
      </c>
      <c r="D2873" s="82" t="s">
        <v>430</v>
      </c>
      <c r="E2873" s="206" t="s">
        <v>431</v>
      </c>
      <c r="F2873" s="206"/>
      <c r="G2873" s="52" t="s">
        <v>114</v>
      </c>
      <c r="H2873" s="55">
        <v>0.02</v>
      </c>
      <c r="I2873" s="54">
        <v>583.75</v>
      </c>
      <c r="J2873" s="54">
        <v>11.67</v>
      </c>
    </row>
    <row r="2874" spans="1:10" ht="24" customHeight="1">
      <c r="A2874" s="78" t="s">
        <v>264</v>
      </c>
      <c r="B2874" s="57" t="s">
        <v>1875</v>
      </c>
      <c r="C2874" s="78" t="s">
        <v>23</v>
      </c>
      <c r="D2874" s="78" t="s">
        <v>1876</v>
      </c>
      <c r="E2874" s="201" t="s">
        <v>269</v>
      </c>
      <c r="F2874" s="201"/>
      <c r="G2874" s="56" t="s">
        <v>224</v>
      </c>
      <c r="H2874" s="59">
        <v>1.1000000000000001</v>
      </c>
      <c r="I2874" s="58">
        <v>22.52</v>
      </c>
      <c r="J2874" s="58">
        <v>24.77</v>
      </c>
    </row>
    <row r="2875" spans="1:10" ht="24" customHeight="1">
      <c r="A2875" s="78" t="s">
        <v>264</v>
      </c>
      <c r="B2875" s="57" t="s">
        <v>507</v>
      </c>
      <c r="C2875" s="78" t="s">
        <v>23</v>
      </c>
      <c r="D2875" s="78" t="s">
        <v>508</v>
      </c>
      <c r="E2875" s="201" t="s">
        <v>274</v>
      </c>
      <c r="F2875" s="201"/>
      <c r="G2875" s="56" t="s">
        <v>203</v>
      </c>
      <c r="H2875" s="59">
        <v>1.3</v>
      </c>
      <c r="I2875" s="58">
        <v>0.68</v>
      </c>
      <c r="J2875" s="58">
        <v>0.88</v>
      </c>
    </row>
    <row r="2876" spans="1:10" ht="24" customHeight="1">
      <c r="A2876" s="78" t="s">
        <v>264</v>
      </c>
      <c r="B2876" s="57" t="s">
        <v>270</v>
      </c>
      <c r="C2876" s="78" t="s">
        <v>23</v>
      </c>
      <c r="D2876" s="78" t="s">
        <v>271</v>
      </c>
      <c r="E2876" s="201" t="s">
        <v>269</v>
      </c>
      <c r="F2876" s="201"/>
      <c r="G2876" s="56" t="s">
        <v>224</v>
      </c>
      <c r="H2876" s="59">
        <v>0.53514882837238864</v>
      </c>
      <c r="I2876" s="58">
        <v>15.79</v>
      </c>
      <c r="J2876" s="58">
        <v>8.4499999999999993</v>
      </c>
    </row>
    <row r="2877" spans="1:10" ht="26.1" customHeight="1">
      <c r="A2877" s="78" t="s">
        <v>264</v>
      </c>
      <c r="B2877" s="57" t="s">
        <v>1877</v>
      </c>
      <c r="C2877" s="78" t="s">
        <v>23</v>
      </c>
      <c r="D2877" s="78" t="s">
        <v>1878</v>
      </c>
      <c r="E2877" s="201" t="s">
        <v>274</v>
      </c>
      <c r="F2877" s="201"/>
      <c r="G2877" s="56" t="s">
        <v>20</v>
      </c>
      <c r="H2877" s="59">
        <v>1.07</v>
      </c>
      <c r="I2877" s="58">
        <v>31.99</v>
      </c>
      <c r="J2877" s="58">
        <v>34.22</v>
      </c>
    </row>
    <row r="2878" spans="1:10">
      <c r="A2878" s="79"/>
      <c r="B2878" s="79"/>
      <c r="C2878" s="79"/>
      <c r="D2878" s="79"/>
      <c r="E2878" s="79"/>
      <c r="F2878" s="61"/>
      <c r="G2878" s="79"/>
      <c r="H2878" s="204"/>
      <c r="I2878" s="204"/>
      <c r="J2878" s="61"/>
    </row>
    <row r="2879" spans="1:10" ht="30" customHeight="1" thickBot="1">
      <c r="A2879" s="66"/>
      <c r="B2879" s="66"/>
      <c r="C2879" s="66"/>
      <c r="D2879" s="66"/>
      <c r="E2879" s="66"/>
      <c r="F2879" s="66"/>
      <c r="G2879" s="66"/>
      <c r="H2879" s="60"/>
      <c r="I2879" s="66"/>
      <c r="J2879" s="85"/>
    </row>
    <row r="2880" spans="1:10" ht="0.95" customHeight="1" thickTop="1">
      <c r="A2880" s="51"/>
      <c r="B2880" s="51"/>
      <c r="C2880" s="51"/>
      <c r="D2880" s="51"/>
      <c r="E2880" s="51"/>
      <c r="F2880" s="51"/>
      <c r="G2880" s="51"/>
      <c r="H2880" s="51"/>
      <c r="I2880" s="51"/>
      <c r="J2880" s="51">
        <v>0</v>
      </c>
    </row>
    <row r="2881" spans="1:10" ht="18" customHeight="1">
      <c r="A2881" s="76" t="s">
        <v>1312</v>
      </c>
      <c r="B2881" s="80" t="s">
        <v>6</v>
      </c>
      <c r="C2881" s="76" t="s">
        <v>7</v>
      </c>
      <c r="D2881" s="76" t="s">
        <v>8</v>
      </c>
      <c r="E2881" s="203" t="s">
        <v>262</v>
      </c>
      <c r="F2881" s="203"/>
      <c r="G2881" s="81" t="s">
        <v>9</v>
      </c>
      <c r="H2881" s="80" t="s">
        <v>10</v>
      </c>
      <c r="I2881" s="80" t="s">
        <v>11</v>
      </c>
      <c r="J2881" s="80" t="s">
        <v>13</v>
      </c>
    </row>
    <row r="2882" spans="1:10" ht="24" customHeight="1">
      <c r="A2882" s="77" t="s">
        <v>263</v>
      </c>
      <c r="B2882" s="48" t="s">
        <v>1313</v>
      </c>
      <c r="C2882" s="77" t="s">
        <v>23</v>
      </c>
      <c r="D2882" s="77" t="s">
        <v>1314</v>
      </c>
      <c r="E2882" s="200" t="s">
        <v>1874</v>
      </c>
      <c r="F2882" s="200"/>
      <c r="G2882" s="47" t="s">
        <v>20</v>
      </c>
      <c r="H2882" s="50">
        <v>1</v>
      </c>
      <c r="I2882" s="49">
        <v>100.56</v>
      </c>
      <c r="J2882" s="49">
        <v>100.56</v>
      </c>
    </row>
    <row r="2883" spans="1:10" ht="24" customHeight="1">
      <c r="A2883" s="82" t="s">
        <v>291</v>
      </c>
      <c r="B2883" s="53" t="s">
        <v>429</v>
      </c>
      <c r="C2883" s="82" t="s">
        <v>23</v>
      </c>
      <c r="D2883" s="82" t="s">
        <v>430</v>
      </c>
      <c r="E2883" s="206" t="s">
        <v>431</v>
      </c>
      <c r="F2883" s="206"/>
      <c r="G2883" s="52" t="s">
        <v>114</v>
      </c>
      <c r="H2883" s="55">
        <v>0.02</v>
      </c>
      <c r="I2883" s="54">
        <v>583.75</v>
      </c>
      <c r="J2883" s="54">
        <v>11.67</v>
      </c>
    </row>
    <row r="2884" spans="1:10" ht="24" customHeight="1">
      <c r="A2884" s="78" t="s">
        <v>264</v>
      </c>
      <c r="B2884" s="57" t="s">
        <v>1875</v>
      </c>
      <c r="C2884" s="78" t="s">
        <v>23</v>
      </c>
      <c r="D2884" s="78" t="s">
        <v>1876</v>
      </c>
      <c r="E2884" s="201" t="s">
        <v>269</v>
      </c>
      <c r="F2884" s="201"/>
      <c r="G2884" s="56" t="s">
        <v>224</v>
      </c>
      <c r="H2884" s="59">
        <v>1.1000000000000001</v>
      </c>
      <c r="I2884" s="58">
        <v>22.52</v>
      </c>
      <c r="J2884" s="58">
        <v>24.77</v>
      </c>
    </row>
    <row r="2885" spans="1:10" ht="24" customHeight="1">
      <c r="A2885" s="78" t="s">
        <v>264</v>
      </c>
      <c r="B2885" s="57" t="s">
        <v>507</v>
      </c>
      <c r="C2885" s="78" t="s">
        <v>23</v>
      </c>
      <c r="D2885" s="78" t="s">
        <v>508</v>
      </c>
      <c r="E2885" s="201" t="s">
        <v>274</v>
      </c>
      <c r="F2885" s="201"/>
      <c r="G2885" s="56" t="s">
        <v>203</v>
      </c>
      <c r="H2885" s="59">
        <v>1.3</v>
      </c>
      <c r="I2885" s="58">
        <v>0.68</v>
      </c>
      <c r="J2885" s="58">
        <v>0.88</v>
      </c>
    </row>
    <row r="2886" spans="1:10" ht="24" customHeight="1">
      <c r="A2886" s="78" t="s">
        <v>264</v>
      </c>
      <c r="B2886" s="57" t="s">
        <v>270</v>
      </c>
      <c r="C2886" s="78" t="s">
        <v>23</v>
      </c>
      <c r="D2886" s="78" t="s">
        <v>271</v>
      </c>
      <c r="E2886" s="201" t="s">
        <v>269</v>
      </c>
      <c r="F2886" s="201"/>
      <c r="G2886" s="56" t="s">
        <v>224</v>
      </c>
      <c r="H2886" s="59">
        <v>0.48258391386953797</v>
      </c>
      <c r="I2886" s="58">
        <v>15.79</v>
      </c>
      <c r="J2886" s="58">
        <v>7.62</v>
      </c>
    </row>
    <row r="2887" spans="1:10" ht="26.1" customHeight="1">
      <c r="A2887" s="78" t="s">
        <v>264</v>
      </c>
      <c r="B2887" s="57" t="s">
        <v>1879</v>
      </c>
      <c r="C2887" s="78" t="s">
        <v>23</v>
      </c>
      <c r="D2887" s="78" t="s">
        <v>1880</v>
      </c>
      <c r="E2887" s="201" t="s">
        <v>274</v>
      </c>
      <c r="F2887" s="201"/>
      <c r="G2887" s="56" t="s">
        <v>20</v>
      </c>
      <c r="H2887" s="59">
        <v>1.07</v>
      </c>
      <c r="I2887" s="58">
        <v>51.99</v>
      </c>
      <c r="J2887" s="58">
        <v>55.62</v>
      </c>
    </row>
    <row r="2888" spans="1:10">
      <c r="A2888" s="79"/>
      <c r="B2888" s="79"/>
      <c r="C2888" s="79"/>
      <c r="D2888" s="79"/>
      <c r="E2888" s="79"/>
      <c r="F2888" s="61"/>
      <c r="G2888" s="79"/>
      <c r="H2888" s="204"/>
      <c r="I2888" s="204"/>
      <c r="J2888" s="61"/>
    </row>
    <row r="2889" spans="1:10" ht="30" customHeight="1" thickBot="1">
      <c r="A2889" s="66"/>
      <c r="B2889" s="66"/>
      <c r="C2889" s="66"/>
      <c r="D2889" s="66"/>
      <c r="E2889" s="66"/>
      <c r="F2889" s="66"/>
      <c r="G2889" s="66"/>
      <c r="H2889" s="60"/>
      <c r="I2889" s="66"/>
      <c r="J2889" s="85"/>
    </row>
    <row r="2890" spans="1:10" ht="0.95" customHeight="1" thickTop="1">
      <c r="A2890" s="51"/>
      <c r="B2890" s="51"/>
      <c r="C2890" s="51"/>
      <c r="D2890" s="51"/>
      <c r="E2890" s="51"/>
      <c r="F2890" s="51"/>
      <c r="G2890" s="51"/>
      <c r="H2890" s="51"/>
      <c r="I2890" s="51"/>
      <c r="J2890" s="51">
        <v>0</v>
      </c>
    </row>
    <row r="2891" spans="1:10" ht="24" customHeight="1">
      <c r="A2891" s="75" t="s">
        <v>1315</v>
      </c>
      <c r="B2891" s="75"/>
      <c r="C2891" s="75"/>
      <c r="D2891" s="75" t="s">
        <v>182</v>
      </c>
      <c r="E2891" s="75"/>
      <c r="F2891" s="205"/>
      <c r="G2891" s="205"/>
      <c r="H2891" s="62"/>
      <c r="I2891" s="75"/>
      <c r="J2891" s="63">
        <v>0</v>
      </c>
    </row>
    <row r="2892" spans="1:10" ht="18" customHeight="1">
      <c r="A2892" s="76" t="s">
        <v>1316</v>
      </c>
      <c r="B2892" s="80" t="s">
        <v>6</v>
      </c>
      <c r="C2892" s="76" t="s">
        <v>7</v>
      </c>
      <c r="D2892" s="76" t="s">
        <v>8</v>
      </c>
      <c r="E2892" s="203" t="s">
        <v>262</v>
      </c>
      <c r="F2892" s="203"/>
      <c r="G2892" s="81" t="s">
        <v>9</v>
      </c>
      <c r="H2892" s="80" t="s">
        <v>10</v>
      </c>
      <c r="I2892" s="80" t="s">
        <v>11</v>
      </c>
      <c r="J2892" s="80" t="s">
        <v>13</v>
      </c>
    </row>
    <row r="2893" spans="1:10" ht="24" customHeight="1">
      <c r="A2893" s="77" t="s">
        <v>263</v>
      </c>
      <c r="B2893" s="48" t="s">
        <v>184</v>
      </c>
      <c r="C2893" s="77" t="s">
        <v>23</v>
      </c>
      <c r="D2893" s="77" t="s">
        <v>185</v>
      </c>
      <c r="E2893" s="200" t="s">
        <v>511</v>
      </c>
      <c r="F2893" s="200"/>
      <c r="G2893" s="47" t="s">
        <v>20</v>
      </c>
      <c r="H2893" s="50">
        <v>1</v>
      </c>
      <c r="I2893" s="49">
        <v>2.4899999999999998</v>
      </c>
      <c r="J2893" s="49">
        <v>2.4900000000000002</v>
      </c>
    </row>
    <row r="2894" spans="1:10" ht="24" customHeight="1">
      <c r="A2894" s="78" t="s">
        <v>264</v>
      </c>
      <c r="B2894" s="57" t="s">
        <v>463</v>
      </c>
      <c r="C2894" s="78" t="s">
        <v>23</v>
      </c>
      <c r="D2894" s="78" t="s">
        <v>464</v>
      </c>
      <c r="E2894" s="201" t="s">
        <v>383</v>
      </c>
      <c r="F2894" s="201"/>
      <c r="G2894" s="56" t="s">
        <v>224</v>
      </c>
      <c r="H2894" s="59">
        <v>2E-3</v>
      </c>
      <c r="I2894" s="58">
        <v>9.76</v>
      </c>
      <c r="J2894" s="58">
        <v>0.01</v>
      </c>
    </row>
    <row r="2895" spans="1:10" ht="39" customHeight="1">
      <c r="A2895" s="78" t="s">
        <v>264</v>
      </c>
      <c r="B2895" s="57" t="s">
        <v>238</v>
      </c>
      <c r="C2895" s="78" t="s">
        <v>23</v>
      </c>
      <c r="D2895" s="78" t="s">
        <v>460</v>
      </c>
      <c r="E2895" s="201" t="s">
        <v>383</v>
      </c>
      <c r="F2895" s="201"/>
      <c r="G2895" s="56" t="s">
        <v>224</v>
      </c>
      <c r="H2895" s="59">
        <v>2.2200000000000002E-3</v>
      </c>
      <c r="I2895" s="58">
        <v>257.94</v>
      </c>
      <c r="J2895" s="58">
        <v>0.56999999999999995</v>
      </c>
    </row>
    <row r="2896" spans="1:10" ht="24" customHeight="1">
      <c r="A2896" s="78" t="s">
        <v>264</v>
      </c>
      <c r="B2896" s="57" t="s">
        <v>270</v>
      </c>
      <c r="C2896" s="78" t="s">
        <v>23</v>
      </c>
      <c r="D2896" s="78" t="s">
        <v>271</v>
      </c>
      <c r="E2896" s="201" t="s">
        <v>269</v>
      </c>
      <c r="F2896" s="201"/>
      <c r="G2896" s="56" t="s">
        <v>224</v>
      </c>
      <c r="H2896" s="59">
        <v>5.6998100063331324E-3</v>
      </c>
      <c r="I2896" s="58">
        <v>15.79</v>
      </c>
      <c r="J2896" s="58">
        <v>0.09</v>
      </c>
    </row>
    <row r="2897" spans="1:10" ht="24" customHeight="1">
      <c r="A2897" s="78" t="s">
        <v>264</v>
      </c>
      <c r="B2897" s="57" t="s">
        <v>229</v>
      </c>
      <c r="C2897" s="78" t="s">
        <v>23</v>
      </c>
      <c r="D2897" s="78" t="s">
        <v>472</v>
      </c>
      <c r="E2897" s="201" t="s">
        <v>383</v>
      </c>
      <c r="F2897" s="201"/>
      <c r="G2897" s="56" t="s">
        <v>224</v>
      </c>
      <c r="H2897" s="59">
        <v>4.4400000000000004E-3</v>
      </c>
      <c r="I2897" s="58">
        <v>144.01</v>
      </c>
      <c r="J2897" s="58">
        <v>0.63</v>
      </c>
    </row>
    <row r="2898" spans="1:10" ht="26.1" customHeight="1">
      <c r="A2898" s="78" t="s">
        <v>264</v>
      </c>
      <c r="B2898" s="57" t="s">
        <v>454</v>
      </c>
      <c r="C2898" s="78" t="s">
        <v>23</v>
      </c>
      <c r="D2898" s="78" t="s">
        <v>455</v>
      </c>
      <c r="E2898" s="201" t="s">
        <v>383</v>
      </c>
      <c r="F2898" s="201"/>
      <c r="G2898" s="56" t="s">
        <v>224</v>
      </c>
      <c r="H2898" s="59">
        <v>2.2200000000000002E-3</v>
      </c>
      <c r="I2898" s="58">
        <v>187.6</v>
      </c>
      <c r="J2898" s="58">
        <v>0.41</v>
      </c>
    </row>
    <row r="2899" spans="1:10" ht="24" customHeight="1">
      <c r="A2899" s="78" t="s">
        <v>264</v>
      </c>
      <c r="B2899" s="57" t="s">
        <v>461</v>
      </c>
      <c r="C2899" s="78" t="s">
        <v>23</v>
      </c>
      <c r="D2899" s="78" t="s">
        <v>462</v>
      </c>
      <c r="E2899" s="201" t="s">
        <v>383</v>
      </c>
      <c r="F2899" s="201"/>
      <c r="G2899" s="56" t="s">
        <v>224</v>
      </c>
      <c r="H2899" s="59">
        <v>2.2000000000000001E-4</v>
      </c>
      <c r="I2899" s="58">
        <v>7.32</v>
      </c>
      <c r="J2899" s="58">
        <v>0</v>
      </c>
    </row>
    <row r="2900" spans="1:10" ht="26.1" customHeight="1">
      <c r="A2900" s="78" t="s">
        <v>264</v>
      </c>
      <c r="B2900" s="57" t="s">
        <v>475</v>
      </c>
      <c r="C2900" s="78" t="s">
        <v>23</v>
      </c>
      <c r="D2900" s="78" t="s">
        <v>476</v>
      </c>
      <c r="E2900" s="201" t="s">
        <v>383</v>
      </c>
      <c r="F2900" s="201"/>
      <c r="G2900" s="56" t="s">
        <v>224</v>
      </c>
      <c r="H2900" s="59">
        <v>1.33E-3</v>
      </c>
      <c r="I2900" s="58">
        <v>275.58</v>
      </c>
      <c r="J2900" s="58">
        <v>0.36</v>
      </c>
    </row>
    <row r="2901" spans="1:10" ht="26.1" customHeight="1">
      <c r="A2901" s="78" t="s">
        <v>264</v>
      </c>
      <c r="B2901" s="57" t="s">
        <v>473</v>
      </c>
      <c r="C2901" s="78" t="s">
        <v>23</v>
      </c>
      <c r="D2901" s="78" t="s">
        <v>474</v>
      </c>
      <c r="E2901" s="201" t="s">
        <v>383</v>
      </c>
      <c r="F2901" s="201"/>
      <c r="G2901" s="56" t="s">
        <v>224</v>
      </c>
      <c r="H2901" s="59">
        <v>8.8999999999999995E-4</v>
      </c>
      <c r="I2901" s="58">
        <v>104.45</v>
      </c>
      <c r="J2901" s="58">
        <v>0.09</v>
      </c>
    </row>
    <row r="2902" spans="1:10" ht="39" customHeight="1">
      <c r="A2902" s="78" t="s">
        <v>264</v>
      </c>
      <c r="B2902" s="57" t="s">
        <v>456</v>
      </c>
      <c r="C2902" s="78" t="s">
        <v>23</v>
      </c>
      <c r="D2902" s="78" t="s">
        <v>457</v>
      </c>
      <c r="E2902" s="201" t="s">
        <v>383</v>
      </c>
      <c r="F2902" s="201"/>
      <c r="G2902" s="56" t="s">
        <v>224</v>
      </c>
      <c r="H2902" s="59">
        <v>2E-3</v>
      </c>
      <c r="I2902" s="58">
        <v>165.12</v>
      </c>
      <c r="J2902" s="58">
        <v>0.33</v>
      </c>
    </row>
    <row r="2903" spans="1:10" ht="39" customHeight="1">
      <c r="A2903" s="78" t="s">
        <v>264</v>
      </c>
      <c r="B2903" s="57" t="s">
        <v>458</v>
      </c>
      <c r="C2903" s="78" t="s">
        <v>23</v>
      </c>
      <c r="D2903" s="78" t="s">
        <v>459</v>
      </c>
      <c r="E2903" s="201" t="s">
        <v>383</v>
      </c>
      <c r="F2903" s="201"/>
      <c r="G2903" s="56" t="s">
        <v>224</v>
      </c>
      <c r="H2903" s="59">
        <v>2.2000000000000001E-4</v>
      </c>
      <c r="I2903" s="58">
        <v>33.74</v>
      </c>
      <c r="J2903" s="58">
        <v>0</v>
      </c>
    </row>
    <row r="2904" spans="1:10">
      <c r="A2904" s="79"/>
      <c r="B2904" s="79"/>
      <c r="C2904" s="79"/>
      <c r="D2904" s="79"/>
      <c r="E2904" s="79"/>
      <c r="F2904" s="61"/>
      <c r="G2904" s="79"/>
      <c r="H2904" s="204"/>
      <c r="I2904" s="204"/>
      <c r="J2904" s="61"/>
    </row>
    <row r="2905" spans="1:10" ht="30" customHeight="1" thickBot="1">
      <c r="A2905" s="66"/>
      <c r="B2905" s="66"/>
      <c r="C2905" s="66"/>
      <c r="D2905" s="66"/>
      <c r="E2905" s="66"/>
      <c r="F2905" s="66"/>
      <c r="G2905" s="66"/>
      <c r="H2905" s="60"/>
      <c r="I2905" s="66"/>
      <c r="J2905" s="85"/>
    </row>
    <row r="2906" spans="1:10" ht="0.95" customHeight="1" thickTop="1">
      <c r="A2906" s="51"/>
      <c r="B2906" s="51"/>
      <c r="C2906" s="51"/>
      <c r="D2906" s="51"/>
      <c r="E2906" s="51"/>
      <c r="F2906" s="51"/>
      <c r="G2906" s="51"/>
      <c r="H2906" s="51"/>
      <c r="I2906" s="51"/>
      <c r="J2906" s="51">
        <v>0</v>
      </c>
    </row>
    <row r="2907" spans="1:10" ht="18" customHeight="1">
      <c r="A2907" s="76" t="s">
        <v>1317</v>
      </c>
      <c r="B2907" s="80" t="s">
        <v>6</v>
      </c>
      <c r="C2907" s="76" t="s">
        <v>7</v>
      </c>
      <c r="D2907" s="76" t="s">
        <v>8</v>
      </c>
      <c r="E2907" s="203" t="s">
        <v>262</v>
      </c>
      <c r="F2907" s="203"/>
      <c r="G2907" s="81" t="s">
        <v>9</v>
      </c>
      <c r="H2907" s="80" t="s">
        <v>10</v>
      </c>
      <c r="I2907" s="80" t="s">
        <v>11</v>
      </c>
      <c r="J2907" s="80" t="s">
        <v>13</v>
      </c>
    </row>
    <row r="2908" spans="1:10" ht="24" customHeight="1">
      <c r="A2908" s="77" t="s">
        <v>263</v>
      </c>
      <c r="B2908" s="48" t="s">
        <v>1318</v>
      </c>
      <c r="C2908" s="77" t="s">
        <v>23</v>
      </c>
      <c r="D2908" s="77" t="s">
        <v>1319</v>
      </c>
      <c r="E2908" s="200" t="s">
        <v>1881</v>
      </c>
      <c r="F2908" s="200"/>
      <c r="G2908" s="47" t="s">
        <v>114</v>
      </c>
      <c r="H2908" s="50">
        <v>1</v>
      </c>
      <c r="I2908" s="49">
        <v>15.120000000000001</v>
      </c>
      <c r="J2908" s="49">
        <v>15.12</v>
      </c>
    </row>
    <row r="2909" spans="1:10" ht="24" customHeight="1">
      <c r="A2909" s="78" t="s">
        <v>264</v>
      </c>
      <c r="B2909" s="57" t="s">
        <v>463</v>
      </c>
      <c r="C2909" s="78" t="s">
        <v>23</v>
      </c>
      <c r="D2909" s="78" t="s">
        <v>464</v>
      </c>
      <c r="E2909" s="201" t="s">
        <v>383</v>
      </c>
      <c r="F2909" s="201"/>
      <c r="G2909" s="56" t="s">
        <v>224</v>
      </c>
      <c r="H2909" s="59">
        <v>1.0670000000000001E-2</v>
      </c>
      <c r="I2909" s="58">
        <v>9.76</v>
      </c>
      <c r="J2909" s="58">
        <v>0.1</v>
      </c>
    </row>
    <row r="2910" spans="1:10" ht="39" customHeight="1">
      <c r="A2910" s="78" t="s">
        <v>264</v>
      </c>
      <c r="B2910" s="57" t="s">
        <v>238</v>
      </c>
      <c r="C2910" s="78" t="s">
        <v>23</v>
      </c>
      <c r="D2910" s="78" t="s">
        <v>460</v>
      </c>
      <c r="E2910" s="201" t="s">
        <v>383</v>
      </c>
      <c r="F2910" s="201"/>
      <c r="G2910" s="56" t="s">
        <v>224</v>
      </c>
      <c r="H2910" s="59">
        <v>1.333E-2</v>
      </c>
      <c r="I2910" s="58">
        <v>257.94</v>
      </c>
      <c r="J2910" s="58">
        <v>3.43</v>
      </c>
    </row>
    <row r="2911" spans="1:10" ht="24" customHeight="1">
      <c r="A2911" s="78" t="s">
        <v>264</v>
      </c>
      <c r="B2911" s="57" t="s">
        <v>270</v>
      </c>
      <c r="C2911" s="78" t="s">
        <v>23</v>
      </c>
      <c r="D2911" s="78" t="s">
        <v>271</v>
      </c>
      <c r="E2911" s="201" t="s">
        <v>269</v>
      </c>
      <c r="F2911" s="201"/>
      <c r="G2911" s="56" t="s">
        <v>224</v>
      </c>
      <c r="H2911" s="59">
        <v>2.5965801139962132E-2</v>
      </c>
      <c r="I2911" s="58">
        <v>15.79</v>
      </c>
      <c r="J2911" s="58">
        <v>0.41</v>
      </c>
    </row>
    <row r="2912" spans="1:10" ht="24" customHeight="1">
      <c r="A2912" s="78" t="s">
        <v>264</v>
      </c>
      <c r="B2912" s="57" t="s">
        <v>229</v>
      </c>
      <c r="C2912" s="78" t="s">
        <v>23</v>
      </c>
      <c r="D2912" s="78" t="s">
        <v>472</v>
      </c>
      <c r="E2912" s="201" t="s">
        <v>383</v>
      </c>
      <c r="F2912" s="201"/>
      <c r="G2912" s="56" t="s">
        <v>224</v>
      </c>
      <c r="H2912" s="59">
        <v>2.6669999999999999E-2</v>
      </c>
      <c r="I2912" s="58">
        <v>144.01</v>
      </c>
      <c r="J2912" s="58">
        <v>3.84</v>
      </c>
    </row>
    <row r="2913" spans="1:10" ht="26.1" customHeight="1">
      <c r="A2913" s="78" t="s">
        <v>264</v>
      </c>
      <c r="B2913" s="57" t="s">
        <v>454</v>
      </c>
      <c r="C2913" s="78" t="s">
        <v>23</v>
      </c>
      <c r="D2913" s="78" t="s">
        <v>455</v>
      </c>
      <c r="E2913" s="201" t="s">
        <v>383</v>
      </c>
      <c r="F2913" s="201"/>
      <c r="G2913" s="56" t="s">
        <v>224</v>
      </c>
      <c r="H2913" s="59">
        <v>1.333E-2</v>
      </c>
      <c r="I2913" s="58">
        <v>187.6</v>
      </c>
      <c r="J2913" s="58">
        <v>2.5</v>
      </c>
    </row>
    <row r="2914" spans="1:10" ht="24" customHeight="1">
      <c r="A2914" s="78" t="s">
        <v>264</v>
      </c>
      <c r="B2914" s="57" t="s">
        <v>461</v>
      </c>
      <c r="C2914" s="78" t="s">
        <v>23</v>
      </c>
      <c r="D2914" s="78" t="s">
        <v>462</v>
      </c>
      <c r="E2914" s="201" t="s">
        <v>383</v>
      </c>
      <c r="F2914" s="201"/>
      <c r="G2914" s="56" t="s">
        <v>224</v>
      </c>
      <c r="H2914" s="59">
        <v>2.6700000000000001E-3</v>
      </c>
      <c r="I2914" s="58">
        <v>7.32</v>
      </c>
      <c r="J2914" s="58">
        <v>0.01</v>
      </c>
    </row>
    <row r="2915" spans="1:10" ht="26.1" customHeight="1">
      <c r="A2915" s="78" t="s">
        <v>264</v>
      </c>
      <c r="B2915" s="57" t="s">
        <v>475</v>
      </c>
      <c r="C2915" s="78" t="s">
        <v>23</v>
      </c>
      <c r="D2915" s="78" t="s">
        <v>476</v>
      </c>
      <c r="E2915" s="201" t="s">
        <v>383</v>
      </c>
      <c r="F2915" s="201"/>
      <c r="G2915" s="56" t="s">
        <v>224</v>
      </c>
      <c r="H2915" s="59">
        <v>9.3299999999999998E-3</v>
      </c>
      <c r="I2915" s="58">
        <v>275.58</v>
      </c>
      <c r="J2915" s="58">
        <v>2.57</v>
      </c>
    </row>
    <row r="2916" spans="1:10" ht="26.1" customHeight="1">
      <c r="A2916" s="78" t="s">
        <v>264</v>
      </c>
      <c r="B2916" s="57" t="s">
        <v>473</v>
      </c>
      <c r="C2916" s="78" t="s">
        <v>23</v>
      </c>
      <c r="D2916" s="78" t="s">
        <v>474</v>
      </c>
      <c r="E2916" s="201" t="s">
        <v>383</v>
      </c>
      <c r="F2916" s="201"/>
      <c r="G2916" s="56" t="s">
        <v>224</v>
      </c>
      <c r="H2916" s="59">
        <v>4.0000000000000001E-3</v>
      </c>
      <c r="I2916" s="58">
        <v>104.45</v>
      </c>
      <c r="J2916" s="58">
        <v>0.41</v>
      </c>
    </row>
    <row r="2917" spans="1:10" ht="39" customHeight="1">
      <c r="A2917" s="78" t="s">
        <v>264</v>
      </c>
      <c r="B2917" s="57" t="s">
        <v>456</v>
      </c>
      <c r="C2917" s="78" t="s">
        <v>23</v>
      </c>
      <c r="D2917" s="78" t="s">
        <v>457</v>
      </c>
      <c r="E2917" s="201" t="s">
        <v>383</v>
      </c>
      <c r="F2917" s="201"/>
      <c r="G2917" s="56" t="s">
        <v>224</v>
      </c>
      <c r="H2917" s="59">
        <v>1.0670000000000001E-2</v>
      </c>
      <c r="I2917" s="58">
        <v>165.12</v>
      </c>
      <c r="J2917" s="58">
        <v>1.76</v>
      </c>
    </row>
    <row r="2918" spans="1:10" ht="39" customHeight="1">
      <c r="A2918" s="78" t="s">
        <v>264</v>
      </c>
      <c r="B2918" s="57" t="s">
        <v>458</v>
      </c>
      <c r="C2918" s="78" t="s">
        <v>23</v>
      </c>
      <c r="D2918" s="78" t="s">
        <v>459</v>
      </c>
      <c r="E2918" s="201" t="s">
        <v>383</v>
      </c>
      <c r="F2918" s="201"/>
      <c r="G2918" s="56" t="s">
        <v>224</v>
      </c>
      <c r="H2918" s="59">
        <v>2.6700000000000001E-3</v>
      </c>
      <c r="I2918" s="58">
        <v>33.74</v>
      </c>
      <c r="J2918" s="58">
        <v>0.09</v>
      </c>
    </row>
    <row r="2919" spans="1:10">
      <c r="A2919" s="79"/>
      <c r="B2919" s="79"/>
      <c r="C2919" s="79"/>
      <c r="D2919" s="79"/>
      <c r="E2919" s="79"/>
      <c r="F2919" s="61"/>
      <c r="G2919" s="79"/>
      <c r="H2919" s="204"/>
      <c r="I2919" s="204"/>
      <c r="J2919" s="61"/>
    </row>
    <row r="2920" spans="1:10" ht="30" customHeight="1" thickBot="1">
      <c r="A2920" s="66"/>
      <c r="B2920" s="66"/>
      <c r="C2920" s="66"/>
      <c r="D2920" s="66"/>
      <c r="E2920" s="66"/>
      <c r="F2920" s="66"/>
      <c r="G2920" s="66"/>
      <c r="H2920" s="60"/>
      <c r="I2920" s="66"/>
      <c r="J2920" s="85"/>
    </row>
    <row r="2921" spans="1:10" ht="0.95" customHeight="1" thickTop="1">
      <c r="A2921" s="51"/>
      <c r="B2921" s="51"/>
      <c r="C2921" s="51"/>
      <c r="D2921" s="51"/>
      <c r="E2921" s="51"/>
      <c r="F2921" s="51"/>
      <c r="G2921" s="51"/>
      <c r="H2921" s="51"/>
      <c r="I2921" s="51"/>
      <c r="J2921" s="51">
        <v>0</v>
      </c>
    </row>
    <row r="2922" spans="1:10" ht="18" customHeight="1">
      <c r="A2922" s="76" t="s">
        <v>1320</v>
      </c>
      <c r="B2922" s="80" t="s">
        <v>6</v>
      </c>
      <c r="C2922" s="76" t="s">
        <v>7</v>
      </c>
      <c r="D2922" s="76" t="s">
        <v>8</v>
      </c>
      <c r="E2922" s="203" t="s">
        <v>262</v>
      </c>
      <c r="F2922" s="203"/>
      <c r="G2922" s="81" t="s">
        <v>9</v>
      </c>
      <c r="H2922" s="80" t="s">
        <v>10</v>
      </c>
      <c r="I2922" s="80" t="s">
        <v>11</v>
      </c>
      <c r="J2922" s="80" t="s">
        <v>13</v>
      </c>
    </row>
    <row r="2923" spans="1:10" ht="26.1" customHeight="1">
      <c r="A2923" s="77" t="s">
        <v>263</v>
      </c>
      <c r="B2923" s="48" t="s">
        <v>1321</v>
      </c>
      <c r="C2923" s="77" t="s">
        <v>78</v>
      </c>
      <c r="D2923" s="77" t="s">
        <v>187</v>
      </c>
      <c r="E2923" s="200" t="s">
        <v>418</v>
      </c>
      <c r="F2923" s="200"/>
      <c r="G2923" s="47" t="s">
        <v>114</v>
      </c>
      <c r="H2923" s="50">
        <v>1</v>
      </c>
      <c r="I2923" s="49">
        <v>149.66999999999999</v>
      </c>
      <c r="J2923" s="49">
        <v>149.66999999999999</v>
      </c>
    </row>
    <row r="2924" spans="1:10" ht="24" customHeight="1">
      <c r="A2924" s="82" t="s">
        <v>291</v>
      </c>
      <c r="B2924" s="53" t="s">
        <v>416</v>
      </c>
      <c r="C2924" s="82" t="s">
        <v>105</v>
      </c>
      <c r="D2924" s="82" t="s">
        <v>417</v>
      </c>
      <c r="E2924" s="206" t="s">
        <v>418</v>
      </c>
      <c r="F2924" s="206"/>
      <c r="G2924" s="52" t="s">
        <v>224</v>
      </c>
      <c r="H2924" s="55">
        <v>5.1227321237994027E-2</v>
      </c>
      <c r="I2924" s="54">
        <v>18.739999999999998</v>
      </c>
      <c r="J2924" s="54">
        <v>0.96</v>
      </c>
    </row>
    <row r="2925" spans="1:10" ht="24" customHeight="1">
      <c r="A2925" s="78" t="s">
        <v>264</v>
      </c>
      <c r="B2925" s="57" t="s">
        <v>232</v>
      </c>
      <c r="C2925" s="78" t="s">
        <v>23</v>
      </c>
      <c r="D2925" s="78" t="s">
        <v>449</v>
      </c>
      <c r="E2925" s="201" t="s">
        <v>383</v>
      </c>
      <c r="F2925" s="201"/>
      <c r="G2925" s="56" t="s">
        <v>224</v>
      </c>
      <c r="H2925" s="59">
        <v>1.9599999999999999E-2</v>
      </c>
      <c r="I2925" s="58">
        <v>150.96</v>
      </c>
      <c r="J2925" s="58">
        <v>2.95</v>
      </c>
    </row>
    <row r="2926" spans="1:10" ht="24" customHeight="1">
      <c r="A2926" s="78" t="s">
        <v>264</v>
      </c>
      <c r="B2926" s="57" t="s">
        <v>452</v>
      </c>
      <c r="C2926" s="78" t="s">
        <v>23</v>
      </c>
      <c r="D2926" s="78" t="s">
        <v>453</v>
      </c>
      <c r="E2926" s="201" t="s">
        <v>383</v>
      </c>
      <c r="F2926" s="201"/>
      <c r="G2926" s="56" t="s">
        <v>224</v>
      </c>
      <c r="H2926" s="59">
        <v>2.2000000000000001E-3</v>
      </c>
      <c r="I2926" s="58">
        <v>63.61</v>
      </c>
      <c r="J2926" s="58">
        <v>0.13</v>
      </c>
    </row>
    <row r="2927" spans="1:10" ht="26.1" customHeight="1">
      <c r="A2927" s="78" t="s">
        <v>264</v>
      </c>
      <c r="B2927" s="57" t="s">
        <v>450</v>
      </c>
      <c r="C2927" s="78" t="s">
        <v>23</v>
      </c>
      <c r="D2927" s="78" t="s">
        <v>451</v>
      </c>
      <c r="E2927" s="201" t="s">
        <v>383</v>
      </c>
      <c r="F2927" s="201"/>
      <c r="G2927" s="56" t="s">
        <v>224</v>
      </c>
      <c r="H2927" s="59">
        <v>2.1700000000000001E-2</v>
      </c>
      <c r="I2927" s="58">
        <v>184.43</v>
      </c>
      <c r="J2927" s="58">
        <v>4</v>
      </c>
    </row>
    <row r="2928" spans="1:10" ht="26.1" customHeight="1">
      <c r="A2928" s="78" t="s">
        <v>264</v>
      </c>
      <c r="B2928" s="57" t="s">
        <v>475</v>
      </c>
      <c r="C2928" s="78" t="s">
        <v>23</v>
      </c>
      <c r="D2928" s="78" t="s">
        <v>476</v>
      </c>
      <c r="E2928" s="201" t="s">
        <v>383</v>
      </c>
      <c r="F2928" s="201"/>
      <c r="G2928" s="56" t="s">
        <v>224</v>
      </c>
      <c r="H2928" s="59">
        <v>2.1700000000000001E-2</v>
      </c>
      <c r="I2928" s="58">
        <v>275.58</v>
      </c>
      <c r="J2928" s="58">
        <v>5.98</v>
      </c>
    </row>
    <row r="2929" spans="1:10" ht="39" customHeight="1">
      <c r="A2929" s="78" t="s">
        <v>264</v>
      </c>
      <c r="B2929" s="57" t="s">
        <v>238</v>
      </c>
      <c r="C2929" s="78" t="s">
        <v>23</v>
      </c>
      <c r="D2929" s="78" t="s">
        <v>460</v>
      </c>
      <c r="E2929" s="201" t="s">
        <v>383</v>
      </c>
      <c r="F2929" s="201"/>
      <c r="G2929" s="56" t="s">
        <v>224</v>
      </c>
      <c r="H2929" s="59">
        <v>1.2999999999999999E-2</v>
      </c>
      <c r="I2929" s="58">
        <v>257.94</v>
      </c>
      <c r="J2929" s="58">
        <v>3.35</v>
      </c>
    </row>
    <row r="2930" spans="1:10" ht="39" customHeight="1">
      <c r="A2930" s="78" t="s">
        <v>264</v>
      </c>
      <c r="B2930" s="57" t="s">
        <v>465</v>
      </c>
      <c r="C2930" s="78" t="s">
        <v>23</v>
      </c>
      <c r="D2930" s="78" t="s">
        <v>466</v>
      </c>
      <c r="E2930" s="201" t="s">
        <v>383</v>
      </c>
      <c r="F2930" s="201"/>
      <c r="G2930" s="56" t="s">
        <v>224</v>
      </c>
      <c r="H2930" s="59">
        <v>8.6999999999999994E-3</v>
      </c>
      <c r="I2930" s="58">
        <v>106.83</v>
      </c>
      <c r="J2930" s="58">
        <v>0.92</v>
      </c>
    </row>
    <row r="2931" spans="1:10" ht="26.1" customHeight="1">
      <c r="A2931" s="78" t="s">
        <v>264</v>
      </c>
      <c r="B2931" s="57" t="s">
        <v>1882</v>
      </c>
      <c r="C2931" s="78" t="s">
        <v>105</v>
      </c>
      <c r="D2931" s="78" t="s">
        <v>1883</v>
      </c>
      <c r="E2931" s="201" t="s">
        <v>274</v>
      </c>
      <c r="F2931" s="201"/>
      <c r="G2931" s="56" t="s">
        <v>114</v>
      </c>
      <c r="H2931" s="59">
        <v>1.3332999999999999</v>
      </c>
      <c r="I2931" s="58">
        <v>98.54</v>
      </c>
      <c r="J2931" s="58">
        <v>131.38</v>
      </c>
    </row>
    <row r="2932" spans="1:10">
      <c r="A2932" s="79"/>
      <c r="B2932" s="79"/>
      <c r="C2932" s="79"/>
      <c r="D2932" s="79"/>
      <c r="E2932" s="79"/>
      <c r="F2932" s="61"/>
      <c r="G2932" s="79"/>
      <c r="H2932" s="204"/>
      <c r="I2932" s="204"/>
      <c r="J2932" s="61"/>
    </row>
    <row r="2933" spans="1:10" ht="30" customHeight="1" thickBot="1">
      <c r="A2933" s="66"/>
      <c r="B2933" s="66"/>
      <c r="C2933" s="66"/>
      <c r="D2933" s="66"/>
      <c r="E2933" s="66"/>
      <c r="F2933" s="66"/>
      <c r="G2933" s="66"/>
      <c r="H2933" s="60"/>
      <c r="I2933" s="66"/>
      <c r="J2933" s="85"/>
    </row>
    <row r="2934" spans="1:10" ht="0.95" customHeight="1" thickTop="1">
      <c r="A2934" s="51"/>
      <c r="B2934" s="51"/>
      <c r="C2934" s="51"/>
      <c r="D2934" s="51"/>
      <c r="E2934" s="51"/>
      <c r="F2934" s="51"/>
      <c r="G2934" s="51"/>
      <c r="H2934" s="51"/>
      <c r="I2934" s="51"/>
      <c r="J2934" s="51">
        <v>0</v>
      </c>
    </row>
    <row r="2935" spans="1:10" ht="18" customHeight="1">
      <c r="A2935" s="76" t="s">
        <v>1322</v>
      </c>
      <c r="B2935" s="80" t="s">
        <v>6</v>
      </c>
      <c r="C2935" s="76" t="s">
        <v>7</v>
      </c>
      <c r="D2935" s="76" t="s">
        <v>8</v>
      </c>
      <c r="E2935" s="203" t="s">
        <v>262</v>
      </c>
      <c r="F2935" s="203"/>
      <c r="G2935" s="81" t="s">
        <v>9</v>
      </c>
      <c r="H2935" s="80" t="s">
        <v>10</v>
      </c>
      <c r="I2935" s="80" t="s">
        <v>11</v>
      </c>
      <c r="J2935" s="80" t="s">
        <v>13</v>
      </c>
    </row>
    <row r="2936" spans="1:10" ht="26.1" customHeight="1">
      <c r="A2936" s="77" t="s">
        <v>263</v>
      </c>
      <c r="B2936" s="48" t="s">
        <v>1323</v>
      </c>
      <c r="C2936" s="77" t="s">
        <v>78</v>
      </c>
      <c r="D2936" s="77" t="s">
        <v>189</v>
      </c>
      <c r="E2936" s="200" t="s">
        <v>418</v>
      </c>
      <c r="F2936" s="200"/>
      <c r="G2936" s="47" t="s">
        <v>114</v>
      </c>
      <c r="H2936" s="50">
        <v>1</v>
      </c>
      <c r="I2936" s="49">
        <v>155.78</v>
      </c>
      <c r="J2936" s="49">
        <v>155.78</v>
      </c>
    </row>
    <row r="2937" spans="1:10" ht="24" customHeight="1">
      <c r="A2937" s="82" t="s">
        <v>291</v>
      </c>
      <c r="B2937" s="53" t="s">
        <v>416</v>
      </c>
      <c r="C2937" s="82" t="s">
        <v>105</v>
      </c>
      <c r="D2937" s="82" t="s">
        <v>417</v>
      </c>
      <c r="E2937" s="206" t="s">
        <v>418</v>
      </c>
      <c r="F2937" s="206"/>
      <c r="G2937" s="52" t="s">
        <v>224</v>
      </c>
      <c r="H2937" s="55">
        <v>6.1366061899681655E-2</v>
      </c>
      <c r="I2937" s="54">
        <v>18.739999999999998</v>
      </c>
      <c r="J2937" s="54">
        <v>1.1499999999999999</v>
      </c>
    </row>
    <row r="2938" spans="1:10" ht="24" customHeight="1">
      <c r="A2938" s="78" t="s">
        <v>264</v>
      </c>
      <c r="B2938" s="57" t="s">
        <v>232</v>
      </c>
      <c r="C2938" s="78" t="s">
        <v>23</v>
      </c>
      <c r="D2938" s="78" t="s">
        <v>449</v>
      </c>
      <c r="E2938" s="201" t="s">
        <v>383</v>
      </c>
      <c r="F2938" s="201"/>
      <c r="G2938" s="56" t="s">
        <v>224</v>
      </c>
      <c r="H2938" s="59">
        <v>2.35E-2</v>
      </c>
      <c r="I2938" s="58">
        <v>150.96</v>
      </c>
      <c r="J2938" s="58">
        <v>3.54</v>
      </c>
    </row>
    <row r="2939" spans="1:10" ht="24" customHeight="1">
      <c r="A2939" s="78" t="s">
        <v>264</v>
      </c>
      <c r="B2939" s="57" t="s">
        <v>452</v>
      </c>
      <c r="C2939" s="78" t="s">
        <v>23</v>
      </c>
      <c r="D2939" s="78" t="s">
        <v>453</v>
      </c>
      <c r="E2939" s="201" t="s">
        <v>383</v>
      </c>
      <c r="F2939" s="201"/>
      <c r="G2939" s="56" t="s">
        <v>224</v>
      </c>
      <c r="H2939" s="59">
        <v>5.8999999999999999E-3</v>
      </c>
      <c r="I2939" s="58">
        <v>63.61</v>
      </c>
      <c r="J2939" s="58">
        <v>0.37</v>
      </c>
    </row>
    <row r="2940" spans="1:10" ht="26.1" customHeight="1">
      <c r="A2940" s="78" t="s">
        <v>264</v>
      </c>
      <c r="B2940" s="57" t="s">
        <v>450</v>
      </c>
      <c r="C2940" s="78" t="s">
        <v>23</v>
      </c>
      <c r="D2940" s="78" t="s">
        <v>451</v>
      </c>
      <c r="E2940" s="201" t="s">
        <v>383</v>
      </c>
      <c r="F2940" s="201"/>
      <c r="G2940" s="56" t="s">
        <v>224</v>
      </c>
      <c r="H2940" s="59">
        <v>2.9399999999999999E-2</v>
      </c>
      <c r="I2940" s="58">
        <v>184.43</v>
      </c>
      <c r="J2940" s="58">
        <v>5.42</v>
      </c>
    </row>
    <row r="2941" spans="1:10" ht="26.1" customHeight="1">
      <c r="A2941" s="78" t="s">
        <v>264</v>
      </c>
      <c r="B2941" s="57" t="s">
        <v>475</v>
      </c>
      <c r="C2941" s="78" t="s">
        <v>23</v>
      </c>
      <c r="D2941" s="78" t="s">
        <v>476</v>
      </c>
      <c r="E2941" s="201" t="s">
        <v>383</v>
      </c>
      <c r="F2941" s="201"/>
      <c r="G2941" s="56" t="s">
        <v>224</v>
      </c>
      <c r="H2941" s="59">
        <v>2.9399999999999999E-2</v>
      </c>
      <c r="I2941" s="58">
        <v>275.58</v>
      </c>
      <c r="J2941" s="58">
        <v>8.1</v>
      </c>
    </row>
    <row r="2942" spans="1:10" ht="39" customHeight="1">
      <c r="A2942" s="78" t="s">
        <v>264</v>
      </c>
      <c r="B2942" s="57" t="s">
        <v>238</v>
      </c>
      <c r="C2942" s="78" t="s">
        <v>23</v>
      </c>
      <c r="D2942" s="78" t="s">
        <v>460</v>
      </c>
      <c r="E2942" s="201" t="s">
        <v>383</v>
      </c>
      <c r="F2942" s="201"/>
      <c r="G2942" s="56" t="s">
        <v>224</v>
      </c>
      <c r="H2942" s="59">
        <v>1.77E-2</v>
      </c>
      <c r="I2942" s="58">
        <v>257.94</v>
      </c>
      <c r="J2942" s="58">
        <v>4.5599999999999996</v>
      </c>
    </row>
    <row r="2943" spans="1:10" ht="39" customHeight="1">
      <c r="A2943" s="78" t="s">
        <v>264</v>
      </c>
      <c r="B2943" s="57" t="s">
        <v>465</v>
      </c>
      <c r="C2943" s="78" t="s">
        <v>23</v>
      </c>
      <c r="D2943" s="78" t="s">
        <v>466</v>
      </c>
      <c r="E2943" s="201" t="s">
        <v>383</v>
      </c>
      <c r="F2943" s="201"/>
      <c r="G2943" s="56" t="s">
        <v>224</v>
      </c>
      <c r="H2943" s="59">
        <v>1.18E-2</v>
      </c>
      <c r="I2943" s="58">
        <v>106.83</v>
      </c>
      <c r="J2943" s="58">
        <v>1.26</v>
      </c>
    </row>
    <row r="2944" spans="1:10" ht="26.1" customHeight="1">
      <c r="A2944" s="78" t="s">
        <v>264</v>
      </c>
      <c r="B2944" s="57" t="s">
        <v>1882</v>
      </c>
      <c r="C2944" s="78" t="s">
        <v>105</v>
      </c>
      <c r="D2944" s="78" t="s">
        <v>1883</v>
      </c>
      <c r="E2944" s="201" t="s">
        <v>274</v>
      </c>
      <c r="F2944" s="201"/>
      <c r="G2944" s="56" t="s">
        <v>114</v>
      </c>
      <c r="H2944" s="59">
        <v>1.3332999999999999</v>
      </c>
      <c r="I2944" s="58">
        <v>98.54</v>
      </c>
      <c r="J2944" s="58">
        <v>131.38</v>
      </c>
    </row>
    <row r="2945" spans="1:10">
      <c r="A2945" s="79"/>
      <c r="B2945" s="79"/>
      <c r="C2945" s="79"/>
      <c r="D2945" s="79"/>
      <c r="E2945" s="79"/>
      <c r="F2945" s="61"/>
      <c r="G2945" s="79"/>
      <c r="H2945" s="204"/>
      <c r="I2945" s="204"/>
      <c r="J2945" s="61"/>
    </row>
    <row r="2946" spans="1:10" ht="30" customHeight="1" thickBot="1">
      <c r="A2946" s="66"/>
      <c r="B2946" s="66"/>
      <c r="C2946" s="66"/>
      <c r="D2946" s="66"/>
      <c r="E2946" s="66"/>
      <c r="F2946" s="66"/>
      <c r="G2946" s="66"/>
      <c r="H2946" s="60"/>
      <c r="I2946" s="66"/>
      <c r="J2946" s="85"/>
    </row>
    <row r="2947" spans="1:10" ht="0.95" customHeight="1" thickTop="1">
      <c r="A2947" s="51"/>
      <c r="B2947" s="51"/>
      <c r="C2947" s="51"/>
      <c r="D2947" s="51"/>
      <c r="E2947" s="51"/>
      <c r="F2947" s="51"/>
      <c r="G2947" s="51"/>
      <c r="H2947" s="51"/>
      <c r="I2947" s="51"/>
      <c r="J2947" s="51">
        <v>0</v>
      </c>
    </row>
    <row r="2948" spans="1:10" ht="18" customHeight="1">
      <c r="A2948" s="76" t="s">
        <v>1324</v>
      </c>
      <c r="B2948" s="80" t="s">
        <v>6</v>
      </c>
      <c r="C2948" s="76" t="s">
        <v>7</v>
      </c>
      <c r="D2948" s="76" t="s">
        <v>8</v>
      </c>
      <c r="E2948" s="203" t="s">
        <v>262</v>
      </c>
      <c r="F2948" s="203"/>
      <c r="G2948" s="81" t="s">
        <v>9</v>
      </c>
      <c r="H2948" s="80" t="s">
        <v>10</v>
      </c>
      <c r="I2948" s="80" t="s">
        <v>11</v>
      </c>
      <c r="J2948" s="80" t="s">
        <v>13</v>
      </c>
    </row>
    <row r="2949" spans="1:10" ht="39" customHeight="1">
      <c r="A2949" s="77" t="s">
        <v>263</v>
      </c>
      <c r="B2949" s="48" t="s">
        <v>1325</v>
      </c>
      <c r="C2949" s="77" t="s">
        <v>78</v>
      </c>
      <c r="D2949" s="77" t="s">
        <v>1326</v>
      </c>
      <c r="E2949" s="200" t="s">
        <v>418</v>
      </c>
      <c r="F2949" s="200"/>
      <c r="G2949" s="47" t="s">
        <v>114</v>
      </c>
      <c r="H2949" s="50">
        <v>1</v>
      </c>
      <c r="I2949" s="49">
        <v>233.45999999999998</v>
      </c>
      <c r="J2949" s="49">
        <v>233.46</v>
      </c>
    </row>
    <row r="2950" spans="1:10" ht="24" customHeight="1">
      <c r="A2950" s="82" t="s">
        <v>291</v>
      </c>
      <c r="B2950" s="53" t="s">
        <v>416</v>
      </c>
      <c r="C2950" s="82" t="s">
        <v>105</v>
      </c>
      <c r="D2950" s="82" t="s">
        <v>417</v>
      </c>
      <c r="E2950" s="206" t="s">
        <v>418</v>
      </c>
      <c r="F2950" s="206"/>
      <c r="G2950" s="52" t="s">
        <v>224</v>
      </c>
      <c r="H2950" s="55">
        <v>9.0899999999999995E-2</v>
      </c>
      <c r="I2950" s="54">
        <v>18.739999999999998</v>
      </c>
      <c r="J2950" s="54">
        <v>1.7</v>
      </c>
    </row>
    <row r="2951" spans="1:10" ht="24" customHeight="1">
      <c r="A2951" s="78" t="s">
        <v>264</v>
      </c>
      <c r="B2951" s="57" t="s">
        <v>232</v>
      </c>
      <c r="C2951" s="78" t="s">
        <v>23</v>
      </c>
      <c r="D2951" s="78" t="s">
        <v>449</v>
      </c>
      <c r="E2951" s="201" t="s">
        <v>383</v>
      </c>
      <c r="F2951" s="201"/>
      <c r="G2951" s="56" t="s">
        <v>224</v>
      </c>
      <c r="H2951" s="59">
        <v>2.12E-2</v>
      </c>
      <c r="I2951" s="58">
        <v>150.96</v>
      </c>
      <c r="J2951" s="58">
        <v>3.2</v>
      </c>
    </row>
    <row r="2952" spans="1:10" ht="24" customHeight="1">
      <c r="A2952" s="78" t="s">
        <v>264</v>
      </c>
      <c r="B2952" s="57" t="s">
        <v>452</v>
      </c>
      <c r="C2952" s="78" t="s">
        <v>23</v>
      </c>
      <c r="D2952" s="78" t="s">
        <v>453</v>
      </c>
      <c r="E2952" s="201" t="s">
        <v>383</v>
      </c>
      <c r="F2952" s="201"/>
      <c r="G2952" s="56" t="s">
        <v>224</v>
      </c>
      <c r="H2952" s="59">
        <v>9.1000000000000004E-3</v>
      </c>
      <c r="I2952" s="58">
        <v>63.61</v>
      </c>
      <c r="J2952" s="58">
        <v>0.56999999999999995</v>
      </c>
    </row>
    <row r="2953" spans="1:10" ht="26.1" customHeight="1">
      <c r="A2953" s="78" t="s">
        <v>264</v>
      </c>
      <c r="B2953" s="57" t="s">
        <v>450</v>
      </c>
      <c r="C2953" s="78" t="s">
        <v>23</v>
      </c>
      <c r="D2953" s="78" t="s">
        <v>451</v>
      </c>
      <c r="E2953" s="201" t="s">
        <v>383</v>
      </c>
      <c r="F2953" s="201"/>
      <c r="G2953" s="56" t="s">
        <v>224</v>
      </c>
      <c r="H2953" s="59">
        <v>3.0300000000000001E-2</v>
      </c>
      <c r="I2953" s="58">
        <v>184.43</v>
      </c>
      <c r="J2953" s="58">
        <v>5.58</v>
      </c>
    </row>
    <row r="2954" spans="1:10" ht="26.1" customHeight="1">
      <c r="A2954" s="78" t="s">
        <v>264</v>
      </c>
      <c r="B2954" s="57" t="s">
        <v>475</v>
      </c>
      <c r="C2954" s="78" t="s">
        <v>23</v>
      </c>
      <c r="D2954" s="78" t="s">
        <v>476</v>
      </c>
      <c r="E2954" s="201" t="s">
        <v>383</v>
      </c>
      <c r="F2954" s="201"/>
      <c r="G2954" s="56" t="s">
        <v>224</v>
      </c>
      <c r="H2954" s="59">
        <v>2.4199999999999999E-2</v>
      </c>
      <c r="I2954" s="58">
        <v>275.58</v>
      </c>
      <c r="J2954" s="58">
        <v>6.66</v>
      </c>
    </row>
    <row r="2955" spans="1:10" ht="26.1" customHeight="1">
      <c r="A2955" s="78" t="s">
        <v>264</v>
      </c>
      <c r="B2955" s="57" t="s">
        <v>473</v>
      </c>
      <c r="C2955" s="78" t="s">
        <v>23</v>
      </c>
      <c r="D2955" s="78" t="s">
        <v>474</v>
      </c>
      <c r="E2955" s="201" t="s">
        <v>383</v>
      </c>
      <c r="F2955" s="201"/>
      <c r="G2955" s="56" t="s">
        <v>224</v>
      </c>
      <c r="H2955" s="59">
        <v>6.1000000000000004E-3</v>
      </c>
      <c r="I2955" s="58">
        <v>104.45</v>
      </c>
      <c r="J2955" s="58">
        <v>0.63</v>
      </c>
    </row>
    <row r="2956" spans="1:10" ht="39" customHeight="1">
      <c r="A2956" s="78" t="s">
        <v>264</v>
      </c>
      <c r="B2956" s="57" t="s">
        <v>238</v>
      </c>
      <c r="C2956" s="78" t="s">
        <v>23</v>
      </c>
      <c r="D2956" s="78" t="s">
        <v>460</v>
      </c>
      <c r="E2956" s="201" t="s">
        <v>383</v>
      </c>
      <c r="F2956" s="201"/>
      <c r="G2956" s="56" t="s">
        <v>224</v>
      </c>
      <c r="H2956" s="59">
        <v>1.52E-2</v>
      </c>
      <c r="I2956" s="58">
        <v>257.94</v>
      </c>
      <c r="J2956" s="58">
        <v>3.92</v>
      </c>
    </row>
    <row r="2957" spans="1:10" ht="39" customHeight="1">
      <c r="A2957" s="78" t="s">
        <v>264</v>
      </c>
      <c r="B2957" s="57" t="s">
        <v>465</v>
      </c>
      <c r="C2957" s="78" t="s">
        <v>23</v>
      </c>
      <c r="D2957" s="78" t="s">
        <v>466</v>
      </c>
      <c r="E2957" s="201" t="s">
        <v>383</v>
      </c>
      <c r="F2957" s="201"/>
      <c r="G2957" s="56" t="s">
        <v>224</v>
      </c>
      <c r="H2957" s="59">
        <v>1.52E-2</v>
      </c>
      <c r="I2957" s="58">
        <v>106.83</v>
      </c>
      <c r="J2957" s="58">
        <v>1.62</v>
      </c>
    </row>
    <row r="2958" spans="1:10" ht="24" customHeight="1">
      <c r="A2958" s="78" t="s">
        <v>264</v>
      </c>
      <c r="B2958" s="57" t="s">
        <v>507</v>
      </c>
      <c r="C2958" s="78" t="s">
        <v>23</v>
      </c>
      <c r="D2958" s="78" t="s">
        <v>508</v>
      </c>
      <c r="E2958" s="201" t="s">
        <v>274</v>
      </c>
      <c r="F2958" s="201"/>
      <c r="G2958" s="56" t="s">
        <v>203</v>
      </c>
      <c r="H2958" s="59">
        <v>115</v>
      </c>
      <c r="I2958" s="58">
        <v>0.68</v>
      </c>
      <c r="J2958" s="58">
        <v>78.2</v>
      </c>
    </row>
    <row r="2959" spans="1:10" ht="26.1" customHeight="1">
      <c r="A2959" s="78" t="s">
        <v>264</v>
      </c>
      <c r="B2959" s="57" t="s">
        <v>1882</v>
      </c>
      <c r="C2959" s="78" t="s">
        <v>105</v>
      </c>
      <c r="D2959" s="78" t="s">
        <v>1883</v>
      </c>
      <c r="E2959" s="201" t="s">
        <v>274</v>
      </c>
      <c r="F2959" s="201"/>
      <c r="G2959" s="56" t="s">
        <v>114</v>
      </c>
      <c r="H2959" s="59">
        <v>1.3332999999999999</v>
      </c>
      <c r="I2959" s="58">
        <v>98.54</v>
      </c>
      <c r="J2959" s="58">
        <v>131.38</v>
      </c>
    </row>
    <row r="2960" spans="1:10">
      <c r="A2960" s="79"/>
      <c r="B2960" s="79"/>
      <c r="C2960" s="79"/>
      <c r="D2960" s="79"/>
      <c r="E2960" s="79"/>
      <c r="F2960" s="61"/>
      <c r="G2960" s="79"/>
      <c r="H2960" s="204"/>
      <c r="I2960" s="204"/>
      <c r="J2960" s="61"/>
    </row>
    <row r="2961" spans="1:10" ht="30" customHeight="1" thickBot="1">
      <c r="A2961" s="66"/>
      <c r="B2961" s="66"/>
      <c r="C2961" s="66"/>
      <c r="D2961" s="66"/>
      <c r="E2961" s="66"/>
      <c r="F2961" s="66"/>
      <c r="G2961" s="66"/>
      <c r="H2961" s="60"/>
      <c r="I2961" s="66"/>
      <c r="J2961" s="85"/>
    </row>
    <row r="2962" spans="1:10" ht="0.95" customHeight="1" thickTop="1">
      <c r="A2962" s="51"/>
      <c r="B2962" s="51"/>
      <c r="C2962" s="51"/>
      <c r="D2962" s="51"/>
      <c r="E2962" s="51"/>
      <c r="F2962" s="51"/>
      <c r="G2962" s="51"/>
      <c r="H2962" s="51"/>
      <c r="I2962" s="51"/>
      <c r="J2962" s="51">
        <v>0</v>
      </c>
    </row>
    <row r="2963" spans="1:10" ht="18" customHeight="1">
      <c r="A2963" s="76" t="s">
        <v>1327</v>
      </c>
      <c r="B2963" s="80" t="s">
        <v>6</v>
      </c>
      <c r="C2963" s="76" t="s">
        <v>7</v>
      </c>
      <c r="D2963" s="76" t="s">
        <v>8</v>
      </c>
      <c r="E2963" s="203" t="s">
        <v>262</v>
      </c>
      <c r="F2963" s="203"/>
      <c r="G2963" s="81" t="s">
        <v>9</v>
      </c>
      <c r="H2963" s="80" t="s">
        <v>10</v>
      </c>
      <c r="I2963" s="80" t="s">
        <v>11</v>
      </c>
      <c r="J2963" s="80" t="s">
        <v>13</v>
      </c>
    </row>
    <row r="2964" spans="1:10" ht="26.1" customHeight="1">
      <c r="A2964" s="77" t="s">
        <v>263</v>
      </c>
      <c r="B2964" s="48" t="s">
        <v>1328</v>
      </c>
      <c r="C2964" s="77" t="s">
        <v>78</v>
      </c>
      <c r="D2964" s="77" t="s">
        <v>1329</v>
      </c>
      <c r="E2964" s="200" t="s">
        <v>418</v>
      </c>
      <c r="F2964" s="200"/>
      <c r="G2964" s="47" t="s">
        <v>114</v>
      </c>
      <c r="H2964" s="50">
        <v>1</v>
      </c>
      <c r="I2964" s="49">
        <v>156.09</v>
      </c>
      <c r="J2964" s="49">
        <v>156.09</v>
      </c>
    </row>
    <row r="2965" spans="1:10" ht="24" customHeight="1">
      <c r="A2965" s="82" t="s">
        <v>291</v>
      </c>
      <c r="B2965" s="53" t="s">
        <v>416</v>
      </c>
      <c r="C2965" s="82" t="s">
        <v>105</v>
      </c>
      <c r="D2965" s="82" t="s">
        <v>417</v>
      </c>
      <c r="E2965" s="206" t="s">
        <v>418</v>
      </c>
      <c r="F2965" s="206"/>
      <c r="G2965" s="52" t="s">
        <v>224</v>
      </c>
      <c r="H2965" s="55">
        <v>1.1728922091782279</v>
      </c>
      <c r="I2965" s="54">
        <v>18.739999999999998</v>
      </c>
      <c r="J2965" s="54">
        <v>21.98</v>
      </c>
    </row>
    <row r="2966" spans="1:10" ht="26.1" customHeight="1">
      <c r="A2966" s="78" t="s">
        <v>264</v>
      </c>
      <c r="B2966" s="57" t="s">
        <v>469</v>
      </c>
      <c r="C2966" s="78" t="s">
        <v>23</v>
      </c>
      <c r="D2966" s="78" t="s">
        <v>470</v>
      </c>
      <c r="E2966" s="201" t="s">
        <v>383</v>
      </c>
      <c r="F2966" s="201"/>
      <c r="G2966" s="56" t="s">
        <v>224</v>
      </c>
      <c r="H2966" s="59">
        <v>0.2</v>
      </c>
      <c r="I2966" s="58">
        <v>12.81</v>
      </c>
      <c r="J2966" s="58">
        <v>2.56</v>
      </c>
    </row>
    <row r="2967" spans="1:10" ht="26.1" customHeight="1">
      <c r="A2967" s="78" t="s">
        <v>264</v>
      </c>
      <c r="B2967" s="57" t="s">
        <v>467</v>
      </c>
      <c r="C2967" s="78" t="s">
        <v>23</v>
      </c>
      <c r="D2967" s="78" t="s">
        <v>468</v>
      </c>
      <c r="E2967" s="201" t="s">
        <v>383</v>
      </c>
      <c r="F2967" s="201"/>
      <c r="G2967" s="56" t="s">
        <v>224</v>
      </c>
      <c r="H2967" s="59">
        <v>0.05</v>
      </c>
      <c r="I2967" s="58">
        <v>3.55</v>
      </c>
      <c r="J2967" s="58">
        <v>0.17</v>
      </c>
    </row>
    <row r="2968" spans="1:10" ht="26.1" customHeight="1">
      <c r="A2968" s="78" t="s">
        <v>264</v>
      </c>
      <c r="B2968" s="57" t="s">
        <v>1882</v>
      </c>
      <c r="C2968" s="78" t="s">
        <v>105</v>
      </c>
      <c r="D2968" s="78" t="s">
        <v>1883</v>
      </c>
      <c r="E2968" s="201" t="s">
        <v>274</v>
      </c>
      <c r="F2968" s="201"/>
      <c r="G2968" s="56" t="s">
        <v>114</v>
      </c>
      <c r="H2968" s="59">
        <v>1.3332999999999999</v>
      </c>
      <c r="I2968" s="58">
        <v>98.54</v>
      </c>
      <c r="J2968" s="58">
        <v>131.38</v>
      </c>
    </row>
    <row r="2969" spans="1:10">
      <c r="A2969" s="79"/>
      <c r="B2969" s="79"/>
      <c r="C2969" s="79"/>
      <c r="D2969" s="79"/>
      <c r="E2969" s="79"/>
      <c r="F2969" s="61"/>
      <c r="G2969" s="79"/>
      <c r="H2969" s="204"/>
      <c r="I2969" s="204"/>
      <c r="J2969" s="61"/>
    </row>
    <row r="2970" spans="1:10" ht="30" customHeight="1" thickBot="1">
      <c r="A2970" s="66"/>
      <c r="B2970" s="66"/>
      <c r="C2970" s="66"/>
      <c r="D2970" s="66"/>
      <c r="E2970" s="66"/>
      <c r="F2970" s="66"/>
      <c r="G2970" s="66"/>
      <c r="H2970" s="60"/>
      <c r="I2970" s="66"/>
      <c r="J2970" s="85"/>
    </row>
    <row r="2971" spans="1:10" ht="0.95" customHeight="1" thickTop="1">
      <c r="A2971" s="51"/>
      <c r="B2971" s="51"/>
      <c r="C2971" s="51"/>
      <c r="D2971" s="51"/>
      <c r="E2971" s="51"/>
      <c r="F2971" s="51"/>
      <c r="G2971" s="51"/>
      <c r="H2971" s="51"/>
      <c r="I2971" s="51"/>
      <c r="J2971" s="51">
        <v>0</v>
      </c>
    </row>
    <row r="2972" spans="1:10" ht="18" customHeight="1">
      <c r="A2972" s="76" t="s">
        <v>1330</v>
      </c>
      <c r="B2972" s="80" t="s">
        <v>6</v>
      </c>
      <c r="C2972" s="76" t="s">
        <v>7</v>
      </c>
      <c r="D2972" s="76" t="s">
        <v>8</v>
      </c>
      <c r="E2972" s="203" t="s">
        <v>262</v>
      </c>
      <c r="F2972" s="203"/>
      <c r="G2972" s="81" t="s">
        <v>9</v>
      </c>
      <c r="H2972" s="80" t="s">
        <v>10</v>
      </c>
      <c r="I2972" s="80" t="s">
        <v>11</v>
      </c>
      <c r="J2972" s="80" t="s">
        <v>13</v>
      </c>
    </row>
    <row r="2973" spans="1:10" ht="24" customHeight="1">
      <c r="A2973" s="77" t="s">
        <v>263</v>
      </c>
      <c r="B2973" s="48" t="s">
        <v>157</v>
      </c>
      <c r="C2973" s="77" t="s">
        <v>23</v>
      </c>
      <c r="D2973" s="77" t="s">
        <v>158</v>
      </c>
      <c r="E2973" s="200" t="s">
        <v>447</v>
      </c>
      <c r="F2973" s="200"/>
      <c r="G2973" s="47" t="s">
        <v>159</v>
      </c>
      <c r="H2973" s="50">
        <v>1</v>
      </c>
      <c r="I2973" s="49">
        <v>0.97</v>
      </c>
      <c r="J2973" s="49">
        <v>0.97</v>
      </c>
    </row>
    <row r="2974" spans="1:10" ht="24" customHeight="1">
      <c r="A2974" s="78" t="s">
        <v>264</v>
      </c>
      <c r="B2974" s="57" t="s">
        <v>485</v>
      </c>
      <c r="C2974" s="78" t="s">
        <v>23</v>
      </c>
      <c r="D2974" s="78" t="s">
        <v>436</v>
      </c>
      <c r="E2974" s="201" t="s">
        <v>383</v>
      </c>
      <c r="F2974" s="201"/>
      <c r="G2974" s="56" t="s">
        <v>224</v>
      </c>
      <c r="H2974" s="59">
        <v>1.4999999999999999E-4</v>
      </c>
      <c r="I2974" s="58">
        <v>70.89</v>
      </c>
      <c r="J2974" s="58">
        <v>0.01</v>
      </c>
    </row>
    <row r="2975" spans="1:10" ht="24" customHeight="1">
      <c r="A2975" s="78" t="s">
        <v>264</v>
      </c>
      <c r="B2975" s="57" t="s">
        <v>226</v>
      </c>
      <c r="C2975" s="78" t="s">
        <v>23</v>
      </c>
      <c r="D2975" s="78" t="s">
        <v>440</v>
      </c>
      <c r="E2975" s="201" t="s">
        <v>383</v>
      </c>
      <c r="F2975" s="201"/>
      <c r="G2975" s="56" t="s">
        <v>224</v>
      </c>
      <c r="H2975" s="59">
        <v>5.7999999999999996E-3</v>
      </c>
      <c r="I2975" s="58">
        <v>163.18</v>
      </c>
      <c r="J2975" s="58">
        <v>0.94</v>
      </c>
    </row>
    <row r="2976" spans="1:10" ht="24" customHeight="1">
      <c r="A2976" s="78" t="s">
        <v>264</v>
      </c>
      <c r="B2976" s="57" t="s">
        <v>270</v>
      </c>
      <c r="C2976" s="78" t="s">
        <v>23</v>
      </c>
      <c r="D2976" s="78" t="s">
        <v>271</v>
      </c>
      <c r="E2976" s="201" t="s">
        <v>269</v>
      </c>
      <c r="F2976" s="201"/>
      <c r="G2976" s="56" t="s">
        <v>224</v>
      </c>
      <c r="H2976" s="59">
        <v>1.266624445851806E-3</v>
      </c>
      <c r="I2976" s="58">
        <v>15.79</v>
      </c>
      <c r="J2976" s="58">
        <v>0.02</v>
      </c>
    </row>
    <row r="2977" spans="1:10">
      <c r="A2977" s="79"/>
      <c r="B2977" s="79"/>
      <c r="C2977" s="79"/>
      <c r="D2977" s="79"/>
      <c r="E2977" s="79"/>
      <c r="F2977" s="61"/>
      <c r="G2977" s="79"/>
      <c r="H2977" s="204"/>
      <c r="I2977" s="204"/>
      <c r="J2977" s="61"/>
    </row>
    <row r="2978" spans="1:10" ht="30" customHeight="1" thickBot="1">
      <c r="A2978" s="66"/>
      <c r="B2978" s="66"/>
      <c r="C2978" s="66"/>
      <c r="D2978" s="66"/>
      <c r="E2978" s="66"/>
      <c r="F2978" s="66"/>
      <c r="G2978" s="66"/>
      <c r="H2978" s="60"/>
      <c r="I2978" s="66"/>
      <c r="J2978" s="85"/>
    </row>
    <row r="2979" spans="1:10" ht="0.95" customHeight="1" thickTop="1">
      <c r="A2979" s="51"/>
      <c r="B2979" s="51"/>
      <c r="C2979" s="51"/>
      <c r="D2979" s="51"/>
      <c r="E2979" s="51"/>
      <c r="F2979" s="51"/>
      <c r="G2979" s="51"/>
      <c r="H2979" s="51"/>
      <c r="I2979" s="51"/>
      <c r="J2979" s="51">
        <v>0</v>
      </c>
    </row>
    <row r="2980" spans="1:10" ht="18" customHeight="1">
      <c r="A2980" s="76" t="s">
        <v>1331</v>
      </c>
      <c r="B2980" s="80" t="s">
        <v>6</v>
      </c>
      <c r="C2980" s="76" t="s">
        <v>7</v>
      </c>
      <c r="D2980" s="76" t="s">
        <v>8</v>
      </c>
      <c r="E2980" s="203" t="s">
        <v>262</v>
      </c>
      <c r="F2980" s="203"/>
      <c r="G2980" s="81" t="s">
        <v>9</v>
      </c>
      <c r="H2980" s="80" t="s">
        <v>10</v>
      </c>
      <c r="I2980" s="80" t="s">
        <v>11</v>
      </c>
      <c r="J2980" s="80" t="s">
        <v>13</v>
      </c>
    </row>
    <row r="2981" spans="1:10" ht="39" customHeight="1">
      <c r="A2981" s="77" t="s">
        <v>263</v>
      </c>
      <c r="B2981" s="48" t="s">
        <v>1332</v>
      </c>
      <c r="C2981" s="77" t="s">
        <v>78</v>
      </c>
      <c r="D2981" s="77" t="s">
        <v>1333</v>
      </c>
      <c r="E2981" s="200" t="s">
        <v>383</v>
      </c>
      <c r="F2981" s="200"/>
      <c r="G2981" s="47" t="s">
        <v>20</v>
      </c>
      <c r="H2981" s="50">
        <v>1</v>
      </c>
      <c r="I2981" s="49">
        <v>3.89</v>
      </c>
      <c r="J2981" s="49">
        <v>3.89</v>
      </c>
    </row>
    <row r="2982" spans="1:10" ht="24" customHeight="1">
      <c r="A2982" s="78" t="s">
        <v>264</v>
      </c>
      <c r="B2982" s="57" t="s">
        <v>1332</v>
      </c>
      <c r="C2982" s="78" t="s">
        <v>78</v>
      </c>
      <c r="D2982" s="78" t="s">
        <v>1333</v>
      </c>
      <c r="E2982" s="201" t="s">
        <v>383</v>
      </c>
      <c r="F2982" s="201"/>
      <c r="G2982" s="56" t="s">
        <v>20</v>
      </c>
      <c r="H2982" s="59">
        <v>1</v>
      </c>
      <c r="I2982" s="58">
        <v>3.89</v>
      </c>
      <c r="J2982" s="58">
        <v>3.89</v>
      </c>
    </row>
    <row r="2983" spans="1:10">
      <c r="A2983" s="79"/>
      <c r="B2983" s="79"/>
      <c r="C2983" s="79"/>
      <c r="D2983" s="79"/>
      <c r="E2983" s="79"/>
      <c r="F2983" s="61"/>
      <c r="G2983" s="79"/>
      <c r="H2983" s="204"/>
      <c r="I2983" s="204"/>
      <c r="J2983" s="61"/>
    </row>
    <row r="2984" spans="1:10" ht="30" customHeight="1" thickBot="1">
      <c r="A2984" s="66"/>
      <c r="B2984" s="66"/>
      <c r="C2984" s="66"/>
      <c r="D2984" s="66"/>
      <c r="E2984" s="66"/>
      <c r="F2984" s="66"/>
      <c r="G2984" s="66"/>
      <c r="H2984" s="60"/>
      <c r="I2984" s="66"/>
      <c r="J2984" s="85"/>
    </row>
    <row r="2985" spans="1:10" ht="0.95" customHeight="1" thickTop="1">
      <c r="A2985" s="51"/>
      <c r="B2985" s="51"/>
      <c r="C2985" s="51"/>
      <c r="D2985" s="51"/>
      <c r="E2985" s="51"/>
      <c r="F2985" s="51"/>
      <c r="G2985" s="51"/>
      <c r="H2985" s="51"/>
      <c r="I2985" s="51"/>
      <c r="J2985" s="51">
        <v>0</v>
      </c>
    </row>
    <row r="2986" spans="1:10" ht="18" customHeight="1">
      <c r="A2986" s="76" t="s">
        <v>1334</v>
      </c>
      <c r="B2986" s="80" t="s">
        <v>6</v>
      </c>
      <c r="C2986" s="76" t="s">
        <v>7</v>
      </c>
      <c r="D2986" s="76" t="s">
        <v>8</v>
      </c>
      <c r="E2986" s="203" t="s">
        <v>262</v>
      </c>
      <c r="F2986" s="203"/>
      <c r="G2986" s="81" t="s">
        <v>9</v>
      </c>
      <c r="H2986" s="80" t="s">
        <v>10</v>
      </c>
      <c r="I2986" s="80" t="s">
        <v>11</v>
      </c>
      <c r="J2986" s="80" t="s">
        <v>13</v>
      </c>
    </row>
    <row r="2987" spans="1:10" ht="24" customHeight="1">
      <c r="A2987" s="77" t="s">
        <v>263</v>
      </c>
      <c r="B2987" s="48" t="s">
        <v>193</v>
      </c>
      <c r="C2987" s="77" t="s">
        <v>23</v>
      </c>
      <c r="D2987" s="77" t="s">
        <v>194</v>
      </c>
      <c r="E2987" s="200" t="s">
        <v>520</v>
      </c>
      <c r="F2987" s="200"/>
      <c r="G2987" s="47" t="s">
        <v>20</v>
      </c>
      <c r="H2987" s="50">
        <v>1</v>
      </c>
      <c r="I2987" s="49">
        <v>2.3200000000000003</v>
      </c>
      <c r="J2987" s="49">
        <v>2.3199999999999998</v>
      </c>
    </row>
    <row r="2988" spans="1:10" ht="24" customHeight="1">
      <c r="A2988" s="78" t="s">
        <v>264</v>
      </c>
      <c r="B2988" s="57" t="s">
        <v>516</v>
      </c>
      <c r="C2988" s="78" t="s">
        <v>23</v>
      </c>
      <c r="D2988" s="78" t="s">
        <v>517</v>
      </c>
      <c r="E2988" s="201" t="s">
        <v>383</v>
      </c>
      <c r="F2988" s="201"/>
      <c r="G2988" s="56" t="s">
        <v>224</v>
      </c>
      <c r="H2988" s="59">
        <v>3.6000000000000002E-4</v>
      </c>
      <c r="I2988" s="58">
        <v>14.44</v>
      </c>
      <c r="J2988" s="58">
        <v>0</v>
      </c>
    </row>
    <row r="2989" spans="1:10" ht="24" customHeight="1">
      <c r="A2989" s="78" t="s">
        <v>264</v>
      </c>
      <c r="B2989" s="57" t="s">
        <v>514</v>
      </c>
      <c r="C2989" s="78" t="s">
        <v>23</v>
      </c>
      <c r="D2989" s="78" t="s">
        <v>515</v>
      </c>
      <c r="E2989" s="201" t="s">
        <v>383</v>
      </c>
      <c r="F2989" s="201"/>
      <c r="G2989" s="56" t="s">
        <v>224</v>
      </c>
      <c r="H2989" s="59">
        <v>1.82E-3</v>
      </c>
      <c r="I2989" s="58">
        <v>303.36</v>
      </c>
      <c r="J2989" s="58">
        <v>0.55000000000000004</v>
      </c>
    </row>
    <row r="2990" spans="1:10" ht="39" customHeight="1">
      <c r="A2990" s="78" t="s">
        <v>264</v>
      </c>
      <c r="B2990" s="57" t="s">
        <v>458</v>
      </c>
      <c r="C2990" s="78" t="s">
        <v>23</v>
      </c>
      <c r="D2990" s="78" t="s">
        <v>459</v>
      </c>
      <c r="E2990" s="201" t="s">
        <v>383</v>
      </c>
      <c r="F2990" s="201"/>
      <c r="G2990" s="56" t="s">
        <v>224</v>
      </c>
      <c r="H2990" s="59">
        <v>1.4499999999999999E-3</v>
      </c>
      <c r="I2990" s="58">
        <v>33.74</v>
      </c>
      <c r="J2990" s="58">
        <v>0.04</v>
      </c>
    </row>
    <row r="2991" spans="1:10" ht="24" customHeight="1">
      <c r="A2991" s="78" t="s">
        <v>264</v>
      </c>
      <c r="B2991" s="57" t="s">
        <v>518</v>
      </c>
      <c r="C2991" s="78" t="s">
        <v>23</v>
      </c>
      <c r="D2991" s="78" t="s">
        <v>519</v>
      </c>
      <c r="E2991" s="201" t="s">
        <v>383</v>
      </c>
      <c r="F2991" s="201"/>
      <c r="G2991" s="56" t="s">
        <v>224</v>
      </c>
      <c r="H2991" s="59">
        <v>1.4499999999999999E-3</v>
      </c>
      <c r="I2991" s="58">
        <v>10.67</v>
      </c>
      <c r="J2991" s="58">
        <v>0.01</v>
      </c>
    </row>
    <row r="2992" spans="1:10" ht="39" customHeight="1">
      <c r="A2992" s="78" t="s">
        <v>264</v>
      </c>
      <c r="B2992" s="57" t="s">
        <v>456</v>
      </c>
      <c r="C2992" s="78" t="s">
        <v>23</v>
      </c>
      <c r="D2992" s="78" t="s">
        <v>457</v>
      </c>
      <c r="E2992" s="201" t="s">
        <v>383</v>
      </c>
      <c r="F2992" s="201"/>
      <c r="G2992" s="56" t="s">
        <v>224</v>
      </c>
      <c r="H2992" s="59">
        <v>3.6000000000000002E-4</v>
      </c>
      <c r="I2992" s="58">
        <v>165.12</v>
      </c>
      <c r="J2992" s="58">
        <v>0.05</v>
      </c>
    </row>
    <row r="2993" spans="1:10" ht="24" customHeight="1">
      <c r="A2993" s="78" t="s">
        <v>264</v>
      </c>
      <c r="B2993" s="57" t="s">
        <v>270</v>
      </c>
      <c r="C2993" s="78" t="s">
        <v>23</v>
      </c>
      <c r="D2993" s="78" t="s">
        <v>271</v>
      </c>
      <c r="E2993" s="201" t="s">
        <v>269</v>
      </c>
      <c r="F2993" s="201"/>
      <c r="G2993" s="56" t="s">
        <v>224</v>
      </c>
      <c r="H2993" s="59">
        <v>1.2666244458518201E-3</v>
      </c>
      <c r="I2993" s="58">
        <v>15.79</v>
      </c>
      <c r="J2993" s="58">
        <v>0.02</v>
      </c>
    </row>
    <row r="2994" spans="1:10" ht="39" customHeight="1">
      <c r="A2994" s="78" t="s">
        <v>264</v>
      </c>
      <c r="B2994" s="57" t="s">
        <v>521</v>
      </c>
      <c r="C2994" s="78" t="s">
        <v>23</v>
      </c>
      <c r="D2994" s="78" t="s">
        <v>522</v>
      </c>
      <c r="E2994" s="201" t="s">
        <v>274</v>
      </c>
      <c r="F2994" s="201"/>
      <c r="G2994" s="56" t="s">
        <v>149</v>
      </c>
      <c r="H2994" s="59">
        <v>5.0000000000000001E-4</v>
      </c>
      <c r="I2994" s="58">
        <v>3313.26</v>
      </c>
      <c r="J2994" s="58">
        <v>1.65</v>
      </c>
    </row>
    <row r="2995" spans="1:10">
      <c r="A2995" s="79"/>
      <c r="B2995" s="79"/>
      <c r="C2995" s="79"/>
      <c r="D2995" s="79"/>
      <c r="E2995" s="79"/>
      <c r="F2995" s="61"/>
      <c r="G2995" s="79"/>
      <c r="H2995" s="204"/>
      <c r="I2995" s="204"/>
      <c r="J2995" s="61"/>
    </row>
    <row r="2996" spans="1:10" ht="30" customHeight="1" thickBot="1">
      <c r="A2996" s="66"/>
      <c r="B2996" s="66"/>
      <c r="C2996" s="66"/>
      <c r="D2996" s="66"/>
      <c r="E2996" s="66"/>
      <c r="F2996" s="66"/>
      <c r="G2996" s="66"/>
      <c r="H2996" s="60"/>
      <c r="I2996" s="66"/>
      <c r="J2996" s="85"/>
    </row>
    <row r="2997" spans="1:10" ht="0.95" customHeight="1" thickTop="1">
      <c r="A2997" s="51"/>
      <c r="B2997" s="51"/>
      <c r="C2997" s="51"/>
      <c r="D2997" s="51"/>
      <c r="E2997" s="51"/>
      <c r="F2997" s="51"/>
      <c r="G2997" s="51"/>
      <c r="H2997" s="51"/>
      <c r="I2997" s="51"/>
      <c r="J2997" s="51">
        <v>0</v>
      </c>
    </row>
    <row r="2998" spans="1:10" ht="18" customHeight="1">
      <c r="A2998" s="76" t="s">
        <v>1335</v>
      </c>
      <c r="B2998" s="80" t="s">
        <v>6</v>
      </c>
      <c r="C2998" s="76" t="s">
        <v>7</v>
      </c>
      <c r="D2998" s="76" t="s">
        <v>8</v>
      </c>
      <c r="E2998" s="203" t="s">
        <v>262</v>
      </c>
      <c r="F2998" s="203"/>
      <c r="G2998" s="81" t="s">
        <v>9</v>
      </c>
      <c r="H2998" s="80" t="s">
        <v>10</v>
      </c>
      <c r="I2998" s="80" t="s">
        <v>11</v>
      </c>
      <c r="J2998" s="80" t="s">
        <v>13</v>
      </c>
    </row>
    <row r="2999" spans="1:10" ht="24" customHeight="1">
      <c r="A2999" s="77" t="s">
        <v>263</v>
      </c>
      <c r="B2999" s="48" t="s">
        <v>157</v>
      </c>
      <c r="C2999" s="77" t="s">
        <v>23</v>
      </c>
      <c r="D2999" s="77" t="s">
        <v>158</v>
      </c>
      <c r="E2999" s="200" t="s">
        <v>447</v>
      </c>
      <c r="F2999" s="200"/>
      <c r="G2999" s="47" t="s">
        <v>159</v>
      </c>
      <c r="H2999" s="50">
        <v>1</v>
      </c>
      <c r="I2999" s="49">
        <v>0.97</v>
      </c>
      <c r="J2999" s="49">
        <v>0.97</v>
      </c>
    </row>
    <row r="3000" spans="1:10" ht="24" customHeight="1">
      <c r="A3000" s="78" t="s">
        <v>264</v>
      </c>
      <c r="B3000" s="57" t="s">
        <v>485</v>
      </c>
      <c r="C3000" s="78" t="s">
        <v>23</v>
      </c>
      <c r="D3000" s="78" t="s">
        <v>436</v>
      </c>
      <c r="E3000" s="201" t="s">
        <v>383</v>
      </c>
      <c r="F3000" s="201"/>
      <c r="G3000" s="56" t="s">
        <v>224</v>
      </c>
      <c r="H3000" s="59">
        <v>1.4999999999999999E-4</v>
      </c>
      <c r="I3000" s="58">
        <v>70.89</v>
      </c>
      <c r="J3000" s="58">
        <v>0.01</v>
      </c>
    </row>
    <row r="3001" spans="1:10" ht="24" customHeight="1">
      <c r="A3001" s="78" t="s">
        <v>264</v>
      </c>
      <c r="B3001" s="57" t="s">
        <v>226</v>
      </c>
      <c r="C3001" s="78" t="s">
        <v>23</v>
      </c>
      <c r="D3001" s="78" t="s">
        <v>440</v>
      </c>
      <c r="E3001" s="201" t="s">
        <v>383</v>
      </c>
      <c r="F3001" s="201"/>
      <c r="G3001" s="56" t="s">
        <v>224</v>
      </c>
      <c r="H3001" s="59">
        <v>5.7999999999999996E-3</v>
      </c>
      <c r="I3001" s="58">
        <v>163.18</v>
      </c>
      <c r="J3001" s="58">
        <v>0.94</v>
      </c>
    </row>
    <row r="3002" spans="1:10" ht="24" customHeight="1">
      <c r="A3002" s="78" t="s">
        <v>264</v>
      </c>
      <c r="B3002" s="57" t="s">
        <v>270</v>
      </c>
      <c r="C3002" s="78" t="s">
        <v>23</v>
      </c>
      <c r="D3002" s="78" t="s">
        <v>271</v>
      </c>
      <c r="E3002" s="201" t="s">
        <v>269</v>
      </c>
      <c r="F3002" s="201"/>
      <c r="G3002" s="56" t="s">
        <v>224</v>
      </c>
      <c r="H3002" s="59">
        <v>1.266624445851806E-3</v>
      </c>
      <c r="I3002" s="58">
        <v>15.79</v>
      </c>
      <c r="J3002" s="58">
        <v>0.02</v>
      </c>
    </row>
    <row r="3003" spans="1:10">
      <c r="A3003" s="79"/>
      <c r="B3003" s="79"/>
      <c r="C3003" s="79"/>
      <c r="D3003" s="79"/>
      <c r="E3003" s="79"/>
      <c r="F3003" s="61"/>
      <c r="G3003" s="79"/>
      <c r="H3003" s="204"/>
      <c r="I3003" s="204"/>
      <c r="J3003" s="61"/>
    </row>
    <row r="3004" spans="1:10" ht="30" customHeight="1" thickBot="1">
      <c r="A3004" s="66"/>
      <c r="B3004" s="66"/>
      <c r="C3004" s="66"/>
      <c r="D3004" s="66"/>
      <c r="E3004" s="66"/>
      <c r="F3004" s="66"/>
      <c r="G3004" s="66"/>
      <c r="H3004" s="60"/>
      <c r="I3004" s="66"/>
      <c r="J3004" s="85"/>
    </row>
    <row r="3005" spans="1:10" ht="0.95" customHeight="1" thickTop="1">
      <c r="A3005" s="51"/>
      <c r="B3005" s="51"/>
      <c r="C3005" s="51"/>
      <c r="D3005" s="51"/>
      <c r="E3005" s="51"/>
      <c r="F3005" s="51"/>
      <c r="G3005" s="51"/>
      <c r="H3005" s="51"/>
      <c r="I3005" s="51"/>
      <c r="J3005" s="51">
        <v>0</v>
      </c>
    </row>
    <row r="3006" spans="1:10" ht="18" customHeight="1">
      <c r="A3006" s="76" t="s">
        <v>1336</v>
      </c>
      <c r="B3006" s="80" t="s">
        <v>6</v>
      </c>
      <c r="C3006" s="76" t="s">
        <v>7</v>
      </c>
      <c r="D3006" s="76" t="s">
        <v>8</v>
      </c>
      <c r="E3006" s="203" t="s">
        <v>262</v>
      </c>
      <c r="F3006" s="203"/>
      <c r="G3006" s="81" t="s">
        <v>9</v>
      </c>
      <c r="H3006" s="80" t="s">
        <v>10</v>
      </c>
      <c r="I3006" s="80" t="s">
        <v>11</v>
      </c>
      <c r="J3006" s="80" t="s">
        <v>13</v>
      </c>
    </row>
    <row r="3007" spans="1:10" ht="26.1" customHeight="1">
      <c r="A3007" s="77" t="s">
        <v>263</v>
      </c>
      <c r="B3007" s="48" t="s">
        <v>104</v>
      </c>
      <c r="C3007" s="77" t="s">
        <v>105</v>
      </c>
      <c r="D3007" s="77" t="s">
        <v>106</v>
      </c>
      <c r="E3007" s="200" t="s">
        <v>400</v>
      </c>
      <c r="F3007" s="200"/>
      <c r="G3007" s="47" t="s">
        <v>20</v>
      </c>
      <c r="H3007" s="50">
        <v>1</v>
      </c>
      <c r="I3007" s="49">
        <v>7.1000000000000005</v>
      </c>
      <c r="J3007" s="49">
        <v>7.1</v>
      </c>
    </row>
    <row r="3008" spans="1:10" ht="51.95" customHeight="1">
      <c r="A3008" s="82" t="s">
        <v>291</v>
      </c>
      <c r="B3008" s="53" t="s">
        <v>405</v>
      </c>
      <c r="C3008" s="82" t="s">
        <v>105</v>
      </c>
      <c r="D3008" s="82" t="s">
        <v>406</v>
      </c>
      <c r="E3008" s="206" t="s">
        <v>403</v>
      </c>
      <c r="F3008" s="206"/>
      <c r="G3008" s="52" t="s">
        <v>404</v>
      </c>
      <c r="H3008" s="55">
        <v>3.3999999999999998E-3</v>
      </c>
      <c r="I3008" s="54">
        <v>192.14</v>
      </c>
      <c r="J3008" s="54">
        <v>0.65</v>
      </c>
    </row>
    <row r="3009" spans="1:10" ht="51.95" customHeight="1">
      <c r="A3009" s="82" t="s">
        <v>291</v>
      </c>
      <c r="B3009" s="53" t="s">
        <v>414</v>
      </c>
      <c r="C3009" s="82" t="s">
        <v>105</v>
      </c>
      <c r="D3009" s="82" t="s">
        <v>415</v>
      </c>
      <c r="E3009" s="206" t="s">
        <v>403</v>
      </c>
      <c r="F3009" s="206"/>
      <c r="G3009" s="52" t="s">
        <v>404</v>
      </c>
      <c r="H3009" s="55">
        <v>5.9999999999999995E-4</v>
      </c>
      <c r="I3009" s="54">
        <v>250.62</v>
      </c>
      <c r="J3009" s="54">
        <v>0.15</v>
      </c>
    </row>
    <row r="3010" spans="1:10" ht="24" customHeight="1">
      <c r="A3010" s="82" t="s">
        <v>291</v>
      </c>
      <c r="B3010" s="53" t="s">
        <v>416</v>
      </c>
      <c r="C3010" s="82" t="s">
        <v>105</v>
      </c>
      <c r="D3010" s="82" t="s">
        <v>417</v>
      </c>
      <c r="E3010" s="206" t="s">
        <v>418</v>
      </c>
      <c r="F3010" s="206"/>
      <c r="G3010" s="52" t="s">
        <v>224</v>
      </c>
      <c r="H3010" s="55">
        <v>9.6051227321237633E-3</v>
      </c>
      <c r="I3010" s="54">
        <v>18.739999999999998</v>
      </c>
      <c r="J3010" s="54">
        <v>0.17</v>
      </c>
    </row>
    <row r="3011" spans="1:10" ht="39" customHeight="1">
      <c r="A3011" s="82" t="s">
        <v>291</v>
      </c>
      <c r="B3011" s="53" t="s">
        <v>407</v>
      </c>
      <c r="C3011" s="82" t="s">
        <v>105</v>
      </c>
      <c r="D3011" s="82" t="s">
        <v>408</v>
      </c>
      <c r="E3011" s="206" t="s">
        <v>403</v>
      </c>
      <c r="F3011" s="206"/>
      <c r="G3011" s="52" t="s">
        <v>404</v>
      </c>
      <c r="H3011" s="55">
        <v>3.3999999999999998E-3</v>
      </c>
      <c r="I3011" s="54">
        <v>593.44000000000005</v>
      </c>
      <c r="J3011" s="54">
        <v>2.0099999999999998</v>
      </c>
    </row>
    <row r="3012" spans="1:10" ht="39" customHeight="1">
      <c r="A3012" s="82" t="s">
        <v>291</v>
      </c>
      <c r="B3012" s="53" t="s">
        <v>412</v>
      </c>
      <c r="C3012" s="82" t="s">
        <v>105</v>
      </c>
      <c r="D3012" s="82" t="s">
        <v>413</v>
      </c>
      <c r="E3012" s="206" t="s">
        <v>403</v>
      </c>
      <c r="F3012" s="206"/>
      <c r="G3012" s="52" t="s">
        <v>411</v>
      </c>
      <c r="H3012" s="55">
        <v>6.0000000000000001E-3</v>
      </c>
      <c r="I3012" s="54">
        <v>181.41</v>
      </c>
      <c r="J3012" s="54">
        <v>1.08</v>
      </c>
    </row>
    <row r="3013" spans="1:10" ht="39" customHeight="1">
      <c r="A3013" s="82" t="s">
        <v>291</v>
      </c>
      <c r="B3013" s="53" t="s">
        <v>409</v>
      </c>
      <c r="C3013" s="82" t="s">
        <v>105</v>
      </c>
      <c r="D3013" s="82" t="s">
        <v>410</v>
      </c>
      <c r="E3013" s="206" t="s">
        <v>403</v>
      </c>
      <c r="F3013" s="206"/>
      <c r="G3013" s="52" t="s">
        <v>411</v>
      </c>
      <c r="H3013" s="55">
        <v>8.8000000000000005E-3</v>
      </c>
      <c r="I3013" s="54">
        <v>60.92</v>
      </c>
      <c r="J3013" s="54">
        <v>0.53</v>
      </c>
    </row>
    <row r="3014" spans="1:10" ht="39" customHeight="1">
      <c r="A3014" s="82" t="s">
        <v>291</v>
      </c>
      <c r="B3014" s="53" t="s">
        <v>401</v>
      </c>
      <c r="C3014" s="82" t="s">
        <v>105</v>
      </c>
      <c r="D3014" s="82" t="s">
        <v>402</v>
      </c>
      <c r="E3014" s="206" t="s">
        <v>403</v>
      </c>
      <c r="F3014" s="206"/>
      <c r="G3014" s="52" t="s">
        <v>404</v>
      </c>
      <c r="H3014" s="55">
        <v>1.5E-3</v>
      </c>
      <c r="I3014" s="54">
        <v>136.88</v>
      </c>
      <c r="J3014" s="54">
        <v>0.2</v>
      </c>
    </row>
    <row r="3015" spans="1:10" ht="24" customHeight="1">
      <c r="A3015" s="78" t="s">
        <v>264</v>
      </c>
      <c r="B3015" s="57" t="s">
        <v>423</v>
      </c>
      <c r="C3015" s="78" t="s">
        <v>105</v>
      </c>
      <c r="D3015" s="78" t="s">
        <v>424</v>
      </c>
      <c r="E3015" s="201" t="s">
        <v>383</v>
      </c>
      <c r="F3015" s="201"/>
      <c r="G3015" s="56" t="s">
        <v>40</v>
      </c>
      <c r="H3015" s="59">
        <v>1.1000000000000001E-3</v>
      </c>
      <c r="I3015" s="58">
        <v>559.44000000000005</v>
      </c>
      <c r="J3015" s="58">
        <v>0.61</v>
      </c>
    </row>
    <row r="3016" spans="1:10" ht="24" customHeight="1">
      <c r="A3016" s="78" t="s">
        <v>264</v>
      </c>
      <c r="B3016" s="57" t="s">
        <v>421</v>
      </c>
      <c r="C3016" s="78" t="s">
        <v>105</v>
      </c>
      <c r="D3016" s="78" t="s">
        <v>422</v>
      </c>
      <c r="E3016" s="201" t="s">
        <v>274</v>
      </c>
      <c r="F3016" s="201"/>
      <c r="G3016" s="56" t="s">
        <v>40</v>
      </c>
      <c r="H3016" s="59">
        <v>1.95E-2</v>
      </c>
      <c r="I3016" s="58">
        <v>59.41</v>
      </c>
      <c r="J3016" s="58">
        <v>1.1499999999999999</v>
      </c>
    </row>
    <row r="3017" spans="1:10" ht="24" customHeight="1">
      <c r="A3017" s="78" t="s">
        <v>264</v>
      </c>
      <c r="B3017" s="57" t="s">
        <v>419</v>
      </c>
      <c r="C3017" s="78" t="s">
        <v>105</v>
      </c>
      <c r="D3017" s="78" t="s">
        <v>420</v>
      </c>
      <c r="E3017" s="201" t="s">
        <v>274</v>
      </c>
      <c r="F3017" s="201"/>
      <c r="G3017" s="56" t="s">
        <v>40</v>
      </c>
      <c r="H3017" s="59">
        <v>2.0000000000000001E-4</v>
      </c>
      <c r="I3017" s="58">
        <v>2628.07</v>
      </c>
      <c r="J3017" s="58">
        <v>0.52</v>
      </c>
    </row>
    <row r="3018" spans="1:10" ht="24" customHeight="1">
      <c r="A3018" s="78" t="s">
        <v>264</v>
      </c>
      <c r="B3018" s="57" t="s">
        <v>425</v>
      </c>
      <c r="C3018" s="78" t="s">
        <v>105</v>
      </c>
      <c r="D3018" s="78" t="s">
        <v>426</v>
      </c>
      <c r="E3018" s="201" t="s">
        <v>427</v>
      </c>
      <c r="F3018" s="201"/>
      <c r="G3018" s="56" t="s">
        <v>114</v>
      </c>
      <c r="H3018" s="59">
        <v>2.8E-3</v>
      </c>
      <c r="I3018" s="58">
        <v>14</v>
      </c>
      <c r="J3018" s="58">
        <v>0.03</v>
      </c>
    </row>
    <row r="3019" spans="1:10">
      <c r="A3019" s="79"/>
      <c r="B3019" s="79"/>
      <c r="C3019" s="79"/>
      <c r="D3019" s="79"/>
      <c r="E3019" s="79"/>
      <c r="F3019" s="61"/>
      <c r="G3019" s="79"/>
      <c r="H3019" s="204"/>
      <c r="I3019" s="204"/>
      <c r="J3019" s="61"/>
    </row>
    <row r="3020" spans="1:10" ht="30" customHeight="1" thickBot="1">
      <c r="A3020" s="66"/>
      <c r="B3020" s="66"/>
      <c r="C3020" s="66"/>
      <c r="D3020" s="66"/>
      <c r="E3020" s="66"/>
      <c r="F3020" s="66"/>
      <c r="G3020" s="66"/>
      <c r="H3020" s="60"/>
      <c r="I3020" s="66"/>
      <c r="J3020" s="85"/>
    </row>
    <row r="3021" spans="1:10" ht="0.95" customHeight="1" thickTop="1">
      <c r="A3021" s="51"/>
      <c r="B3021" s="51"/>
      <c r="C3021" s="51"/>
      <c r="D3021" s="51"/>
      <c r="E3021" s="51"/>
      <c r="F3021" s="51"/>
      <c r="G3021" s="51"/>
      <c r="H3021" s="51"/>
      <c r="I3021" s="51"/>
      <c r="J3021" s="51">
        <v>0</v>
      </c>
    </row>
    <row r="3022" spans="1:10" ht="18" customHeight="1">
      <c r="A3022" s="76" t="s">
        <v>1337</v>
      </c>
      <c r="B3022" s="80" t="s">
        <v>6</v>
      </c>
      <c r="C3022" s="76" t="s">
        <v>7</v>
      </c>
      <c r="D3022" s="76" t="s">
        <v>8</v>
      </c>
      <c r="E3022" s="203" t="s">
        <v>262</v>
      </c>
      <c r="F3022" s="203"/>
      <c r="G3022" s="81" t="s">
        <v>9</v>
      </c>
      <c r="H3022" s="80" t="s">
        <v>10</v>
      </c>
      <c r="I3022" s="80" t="s">
        <v>11</v>
      </c>
      <c r="J3022" s="80" t="s">
        <v>13</v>
      </c>
    </row>
    <row r="3023" spans="1:10" ht="24" customHeight="1">
      <c r="A3023" s="77" t="s">
        <v>263</v>
      </c>
      <c r="B3023" s="48" t="s">
        <v>157</v>
      </c>
      <c r="C3023" s="77" t="s">
        <v>23</v>
      </c>
      <c r="D3023" s="77" t="s">
        <v>158</v>
      </c>
      <c r="E3023" s="200" t="s">
        <v>447</v>
      </c>
      <c r="F3023" s="200"/>
      <c r="G3023" s="47" t="s">
        <v>159</v>
      </c>
      <c r="H3023" s="50">
        <v>1</v>
      </c>
      <c r="I3023" s="49">
        <v>0.97</v>
      </c>
      <c r="J3023" s="49">
        <v>0.97</v>
      </c>
    </row>
    <row r="3024" spans="1:10" ht="24" customHeight="1">
      <c r="A3024" s="78" t="s">
        <v>264</v>
      </c>
      <c r="B3024" s="57" t="s">
        <v>485</v>
      </c>
      <c r="C3024" s="78" t="s">
        <v>23</v>
      </c>
      <c r="D3024" s="78" t="s">
        <v>436</v>
      </c>
      <c r="E3024" s="201" t="s">
        <v>383</v>
      </c>
      <c r="F3024" s="201"/>
      <c r="G3024" s="56" t="s">
        <v>224</v>
      </c>
      <c r="H3024" s="59">
        <v>1.4999999999999999E-4</v>
      </c>
      <c r="I3024" s="58">
        <v>70.89</v>
      </c>
      <c r="J3024" s="58">
        <v>0.01</v>
      </c>
    </row>
    <row r="3025" spans="1:10" ht="24" customHeight="1">
      <c r="A3025" s="78" t="s">
        <v>264</v>
      </c>
      <c r="B3025" s="57" t="s">
        <v>226</v>
      </c>
      <c r="C3025" s="78" t="s">
        <v>23</v>
      </c>
      <c r="D3025" s="78" t="s">
        <v>440</v>
      </c>
      <c r="E3025" s="201" t="s">
        <v>383</v>
      </c>
      <c r="F3025" s="201"/>
      <c r="G3025" s="56" t="s">
        <v>224</v>
      </c>
      <c r="H3025" s="59">
        <v>5.7999999999999996E-3</v>
      </c>
      <c r="I3025" s="58">
        <v>163.18</v>
      </c>
      <c r="J3025" s="58">
        <v>0.94</v>
      </c>
    </row>
    <row r="3026" spans="1:10" ht="24" customHeight="1">
      <c r="A3026" s="78" t="s">
        <v>264</v>
      </c>
      <c r="B3026" s="57" t="s">
        <v>270</v>
      </c>
      <c r="C3026" s="78" t="s">
        <v>23</v>
      </c>
      <c r="D3026" s="78" t="s">
        <v>271</v>
      </c>
      <c r="E3026" s="201" t="s">
        <v>269</v>
      </c>
      <c r="F3026" s="201"/>
      <c r="G3026" s="56" t="s">
        <v>224</v>
      </c>
      <c r="H3026" s="59">
        <v>1.266624445851806E-3</v>
      </c>
      <c r="I3026" s="58">
        <v>15.79</v>
      </c>
      <c r="J3026" s="58">
        <v>0.02</v>
      </c>
    </row>
    <row r="3027" spans="1:10">
      <c r="A3027" s="79"/>
      <c r="B3027" s="79"/>
      <c r="C3027" s="79"/>
      <c r="D3027" s="79"/>
      <c r="E3027" s="79"/>
      <c r="F3027" s="61"/>
      <c r="G3027" s="79"/>
      <c r="H3027" s="204"/>
      <c r="I3027" s="204"/>
      <c r="J3027" s="61"/>
    </row>
    <row r="3028" spans="1:10" ht="30" customHeight="1" thickBot="1">
      <c r="A3028" s="66"/>
      <c r="B3028" s="66"/>
      <c r="C3028" s="66"/>
      <c r="D3028" s="66"/>
      <c r="E3028" s="66"/>
      <c r="F3028" s="66"/>
      <c r="G3028" s="66"/>
      <c r="H3028" s="60"/>
      <c r="I3028" s="66"/>
      <c r="J3028" s="85"/>
    </row>
    <row r="3029" spans="1:10" ht="0.95" customHeight="1" thickTop="1">
      <c r="A3029" s="51"/>
      <c r="B3029" s="51"/>
      <c r="C3029" s="51"/>
      <c r="D3029" s="51"/>
      <c r="E3029" s="51"/>
      <c r="F3029" s="51"/>
      <c r="G3029" s="51"/>
      <c r="H3029" s="51"/>
      <c r="I3029" s="51"/>
      <c r="J3029" s="51">
        <v>0</v>
      </c>
    </row>
    <row r="3030" spans="1:10" ht="18" customHeight="1">
      <c r="A3030" s="76" t="s">
        <v>1338</v>
      </c>
      <c r="B3030" s="80" t="s">
        <v>6</v>
      </c>
      <c r="C3030" s="76" t="s">
        <v>7</v>
      </c>
      <c r="D3030" s="76" t="s">
        <v>8</v>
      </c>
      <c r="E3030" s="203" t="s">
        <v>262</v>
      </c>
      <c r="F3030" s="203"/>
      <c r="G3030" s="81" t="s">
        <v>9</v>
      </c>
      <c r="H3030" s="80" t="s">
        <v>10</v>
      </c>
      <c r="I3030" s="80" t="s">
        <v>11</v>
      </c>
      <c r="J3030" s="80" t="s">
        <v>13</v>
      </c>
    </row>
    <row r="3031" spans="1:10" ht="65.099999999999994" customHeight="1">
      <c r="A3031" s="77" t="s">
        <v>263</v>
      </c>
      <c r="B3031" s="48" t="s">
        <v>1340</v>
      </c>
      <c r="C3031" s="77" t="s">
        <v>78</v>
      </c>
      <c r="D3031" s="77" t="s">
        <v>1341</v>
      </c>
      <c r="E3031" s="200" t="s">
        <v>418</v>
      </c>
      <c r="F3031" s="200"/>
      <c r="G3031" s="47" t="s">
        <v>149</v>
      </c>
      <c r="H3031" s="50">
        <v>1</v>
      </c>
      <c r="I3031" s="49">
        <v>655.95999999999992</v>
      </c>
      <c r="J3031" s="49">
        <v>655.96</v>
      </c>
    </row>
    <row r="3032" spans="1:10" ht="24" customHeight="1">
      <c r="A3032" s="82" t="s">
        <v>291</v>
      </c>
      <c r="B3032" s="53" t="s">
        <v>523</v>
      </c>
      <c r="C3032" s="82" t="s">
        <v>105</v>
      </c>
      <c r="D3032" s="82" t="s">
        <v>524</v>
      </c>
      <c r="E3032" s="206" t="s">
        <v>418</v>
      </c>
      <c r="F3032" s="206"/>
      <c r="G3032" s="52" t="s">
        <v>224</v>
      </c>
      <c r="H3032" s="55">
        <v>0.22500000000000001</v>
      </c>
      <c r="I3032" s="54">
        <v>22.18</v>
      </c>
      <c r="J3032" s="54">
        <v>4.99</v>
      </c>
    </row>
    <row r="3033" spans="1:10" ht="24" customHeight="1">
      <c r="A3033" s="82" t="s">
        <v>291</v>
      </c>
      <c r="B3033" s="53" t="s">
        <v>416</v>
      </c>
      <c r="C3033" s="82" t="s">
        <v>105</v>
      </c>
      <c r="D3033" s="82" t="s">
        <v>417</v>
      </c>
      <c r="E3033" s="206" t="s">
        <v>418</v>
      </c>
      <c r="F3033" s="206"/>
      <c r="G3033" s="52" t="s">
        <v>224</v>
      </c>
      <c r="H3033" s="55">
        <v>0.68463180362860099</v>
      </c>
      <c r="I3033" s="54">
        <v>18.739999999999998</v>
      </c>
      <c r="J3033" s="54">
        <v>12.83</v>
      </c>
    </row>
    <row r="3034" spans="1:10" ht="24" customHeight="1">
      <c r="A3034" s="82" t="s">
        <v>291</v>
      </c>
      <c r="B3034" s="53" t="s">
        <v>193</v>
      </c>
      <c r="C3034" s="82" t="s">
        <v>23</v>
      </c>
      <c r="D3034" s="82" t="s">
        <v>1884</v>
      </c>
      <c r="E3034" s="206" t="s">
        <v>520</v>
      </c>
      <c r="F3034" s="206"/>
      <c r="G3034" s="52" t="s">
        <v>20</v>
      </c>
      <c r="H3034" s="55">
        <v>8.3332999999999995</v>
      </c>
      <c r="I3034" s="54">
        <v>2.4700000000000002</v>
      </c>
      <c r="J3034" s="54">
        <v>20.58</v>
      </c>
    </row>
    <row r="3035" spans="1:10" ht="39" customHeight="1">
      <c r="A3035" s="78" t="s">
        <v>264</v>
      </c>
      <c r="B3035" s="57" t="s">
        <v>525</v>
      </c>
      <c r="C3035" s="78" t="s">
        <v>105</v>
      </c>
      <c r="D3035" s="78" t="s">
        <v>526</v>
      </c>
      <c r="E3035" s="201" t="s">
        <v>274</v>
      </c>
      <c r="F3035" s="201"/>
      <c r="G3035" s="56" t="s">
        <v>149</v>
      </c>
      <c r="H3035" s="59">
        <v>1</v>
      </c>
      <c r="I3035" s="58">
        <v>580</v>
      </c>
      <c r="J3035" s="58">
        <v>580</v>
      </c>
    </row>
    <row r="3036" spans="1:10" ht="24" customHeight="1">
      <c r="A3036" s="78" t="s">
        <v>264</v>
      </c>
      <c r="B3036" s="57" t="s">
        <v>226</v>
      </c>
      <c r="C3036" s="78" t="s">
        <v>23</v>
      </c>
      <c r="D3036" s="78" t="s">
        <v>440</v>
      </c>
      <c r="E3036" s="201" t="s">
        <v>383</v>
      </c>
      <c r="F3036" s="201"/>
      <c r="G3036" s="56" t="s">
        <v>224</v>
      </c>
      <c r="H3036" s="59">
        <v>4.1700000000000001E-2</v>
      </c>
      <c r="I3036" s="58">
        <v>163.18</v>
      </c>
      <c r="J3036" s="58">
        <v>6.8</v>
      </c>
    </row>
    <row r="3037" spans="1:10" ht="24" customHeight="1">
      <c r="A3037" s="78" t="s">
        <v>264</v>
      </c>
      <c r="B3037" s="57" t="s">
        <v>485</v>
      </c>
      <c r="C3037" s="78" t="s">
        <v>23</v>
      </c>
      <c r="D3037" s="78" t="s">
        <v>436</v>
      </c>
      <c r="E3037" s="201" t="s">
        <v>383</v>
      </c>
      <c r="F3037" s="201"/>
      <c r="G3037" s="56" t="s">
        <v>224</v>
      </c>
      <c r="H3037" s="59">
        <v>0.41670000000000001</v>
      </c>
      <c r="I3037" s="58">
        <v>70.89</v>
      </c>
      <c r="J3037" s="58">
        <v>29.53</v>
      </c>
    </row>
    <row r="3038" spans="1:10" ht="26.1" customHeight="1">
      <c r="A3038" s="78" t="s">
        <v>264</v>
      </c>
      <c r="B3038" s="57" t="s">
        <v>1886</v>
      </c>
      <c r="C3038" s="78" t="s">
        <v>23</v>
      </c>
      <c r="D3038" s="78" t="s">
        <v>1887</v>
      </c>
      <c r="E3038" s="201" t="s">
        <v>383</v>
      </c>
      <c r="F3038" s="201"/>
      <c r="G3038" s="56" t="s">
        <v>224</v>
      </c>
      <c r="H3038" s="59">
        <v>0.13880000000000001</v>
      </c>
      <c r="I3038" s="58">
        <v>6.87</v>
      </c>
      <c r="J3038" s="58">
        <v>0.95</v>
      </c>
    </row>
    <row r="3039" spans="1:10" ht="26.1" customHeight="1">
      <c r="A3039" s="78" t="s">
        <v>264</v>
      </c>
      <c r="B3039" s="57" t="s">
        <v>1888</v>
      </c>
      <c r="C3039" s="78" t="s">
        <v>23</v>
      </c>
      <c r="D3039" s="78" t="s">
        <v>1889</v>
      </c>
      <c r="E3039" s="201" t="s">
        <v>383</v>
      </c>
      <c r="F3039" s="201"/>
      <c r="G3039" s="56" t="s">
        <v>224</v>
      </c>
      <c r="H3039" s="59">
        <v>0.31950000000000001</v>
      </c>
      <c r="I3039" s="58">
        <v>0.89</v>
      </c>
      <c r="J3039" s="58">
        <v>0.28000000000000003</v>
      </c>
    </row>
    <row r="3040" spans="1:10">
      <c r="A3040" s="79"/>
      <c r="B3040" s="79"/>
      <c r="C3040" s="79"/>
      <c r="D3040" s="79"/>
      <c r="E3040" s="79"/>
      <c r="F3040" s="61"/>
      <c r="G3040" s="79"/>
      <c r="H3040" s="204"/>
      <c r="I3040" s="204"/>
      <c r="J3040" s="61"/>
    </row>
    <row r="3041" spans="1:10" ht="30" customHeight="1" thickBot="1">
      <c r="A3041" s="66"/>
      <c r="B3041" s="66"/>
      <c r="C3041" s="66"/>
      <c r="D3041" s="66"/>
      <c r="E3041" s="66"/>
      <c r="F3041" s="66"/>
      <c r="G3041" s="66"/>
      <c r="H3041" s="60"/>
      <c r="I3041" s="66"/>
      <c r="J3041" s="85"/>
    </row>
    <row r="3042" spans="1:10" ht="0.95" customHeight="1" thickTop="1">
      <c r="A3042" s="51"/>
      <c r="B3042" s="51"/>
      <c r="C3042" s="51"/>
      <c r="D3042" s="51"/>
      <c r="E3042" s="51"/>
      <c r="F3042" s="51"/>
      <c r="G3042" s="51"/>
      <c r="H3042" s="51"/>
      <c r="I3042" s="51"/>
      <c r="J3042" s="51">
        <v>0</v>
      </c>
    </row>
    <row r="3043" spans="1:10" ht="18" customHeight="1">
      <c r="A3043" s="76" t="s">
        <v>1339</v>
      </c>
      <c r="B3043" s="80" t="s">
        <v>6</v>
      </c>
      <c r="C3043" s="76" t="s">
        <v>7</v>
      </c>
      <c r="D3043" s="76" t="s">
        <v>8</v>
      </c>
      <c r="E3043" s="203" t="s">
        <v>262</v>
      </c>
      <c r="F3043" s="203"/>
      <c r="G3043" s="81" t="s">
        <v>9</v>
      </c>
      <c r="H3043" s="80" t="s">
        <v>10</v>
      </c>
      <c r="I3043" s="80" t="s">
        <v>11</v>
      </c>
      <c r="J3043" s="80" t="s">
        <v>13</v>
      </c>
    </row>
    <row r="3044" spans="1:10" ht="24" customHeight="1">
      <c r="A3044" s="77" t="s">
        <v>263</v>
      </c>
      <c r="B3044" s="48" t="s">
        <v>1343</v>
      </c>
      <c r="C3044" s="77" t="s">
        <v>23</v>
      </c>
      <c r="D3044" s="77" t="s">
        <v>1344</v>
      </c>
      <c r="E3044" s="200" t="s">
        <v>1890</v>
      </c>
      <c r="F3044" s="200"/>
      <c r="G3044" s="47" t="s">
        <v>20</v>
      </c>
      <c r="H3044" s="50">
        <v>1</v>
      </c>
      <c r="I3044" s="49">
        <v>97.72</v>
      </c>
      <c r="J3044" s="49">
        <v>97.72</v>
      </c>
    </row>
    <row r="3045" spans="1:10" ht="26.1" customHeight="1">
      <c r="A3045" s="78" t="s">
        <v>264</v>
      </c>
      <c r="B3045" s="57" t="s">
        <v>469</v>
      </c>
      <c r="C3045" s="78" t="s">
        <v>23</v>
      </c>
      <c r="D3045" s="78" t="s">
        <v>470</v>
      </c>
      <c r="E3045" s="201" t="s">
        <v>383</v>
      </c>
      <c r="F3045" s="201"/>
      <c r="G3045" s="56" t="s">
        <v>224</v>
      </c>
      <c r="H3045" s="59">
        <v>3.3E-3</v>
      </c>
      <c r="I3045" s="58">
        <v>12.81</v>
      </c>
      <c r="J3045" s="58">
        <v>0.04</v>
      </c>
    </row>
    <row r="3046" spans="1:10" ht="24" customHeight="1">
      <c r="A3046" s="78" t="s">
        <v>264</v>
      </c>
      <c r="B3046" s="57" t="s">
        <v>270</v>
      </c>
      <c r="C3046" s="78" t="s">
        <v>23</v>
      </c>
      <c r="D3046" s="78" t="s">
        <v>271</v>
      </c>
      <c r="E3046" s="201" t="s">
        <v>269</v>
      </c>
      <c r="F3046" s="201"/>
      <c r="G3046" s="56" t="s">
        <v>224</v>
      </c>
      <c r="H3046" s="59">
        <v>0.74730842305256384</v>
      </c>
      <c r="I3046" s="58">
        <v>15.79</v>
      </c>
      <c r="J3046" s="58">
        <v>11.8</v>
      </c>
    </row>
    <row r="3047" spans="1:10" ht="26.1" customHeight="1">
      <c r="A3047" s="78" t="s">
        <v>264</v>
      </c>
      <c r="B3047" s="57" t="s">
        <v>467</v>
      </c>
      <c r="C3047" s="78" t="s">
        <v>23</v>
      </c>
      <c r="D3047" s="78" t="s">
        <v>468</v>
      </c>
      <c r="E3047" s="201" t="s">
        <v>383</v>
      </c>
      <c r="F3047" s="201"/>
      <c r="G3047" s="56" t="s">
        <v>224</v>
      </c>
      <c r="H3047" s="59">
        <v>0.03</v>
      </c>
      <c r="I3047" s="58">
        <v>3.55</v>
      </c>
      <c r="J3047" s="58">
        <v>0.1</v>
      </c>
    </row>
    <row r="3048" spans="1:10" ht="24" customHeight="1">
      <c r="A3048" s="78" t="s">
        <v>264</v>
      </c>
      <c r="B3048" s="57" t="s">
        <v>509</v>
      </c>
      <c r="C3048" s="78" t="s">
        <v>23</v>
      </c>
      <c r="D3048" s="78" t="s">
        <v>510</v>
      </c>
      <c r="E3048" s="201" t="s">
        <v>274</v>
      </c>
      <c r="F3048" s="201"/>
      <c r="G3048" s="56" t="s">
        <v>114</v>
      </c>
      <c r="H3048" s="59">
        <v>0.06</v>
      </c>
      <c r="I3048" s="58">
        <v>171.41</v>
      </c>
      <c r="J3048" s="58">
        <v>10.28</v>
      </c>
    </row>
    <row r="3049" spans="1:10" ht="24" customHeight="1">
      <c r="A3049" s="78" t="s">
        <v>264</v>
      </c>
      <c r="B3049" s="57" t="s">
        <v>1891</v>
      </c>
      <c r="C3049" s="78" t="s">
        <v>23</v>
      </c>
      <c r="D3049" s="78" t="s">
        <v>1892</v>
      </c>
      <c r="E3049" s="201" t="s">
        <v>269</v>
      </c>
      <c r="F3049" s="201"/>
      <c r="G3049" s="56" t="s">
        <v>224</v>
      </c>
      <c r="H3049" s="59">
        <v>0.67</v>
      </c>
      <c r="I3049" s="58">
        <v>15.4</v>
      </c>
      <c r="J3049" s="58">
        <v>10.31</v>
      </c>
    </row>
    <row r="3050" spans="1:10" ht="26.1" customHeight="1">
      <c r="A3050" s="78" t="s">
        <v>264</v>
      </c>
      <c r="B3050" s="57" t="s">
        <v>1893</v>
      </c>
      <c r="C3050" s="78" t="s">
        <v>23</v>
      </c>
      <c r="D3050" s="78" t="s">
        <v>1894</v>
      </c>
      <c r="E3050" s="201" t="s">
        <v>274</v>
      </c>
      <c r="F3050" s="201"/>
      <c r="G3050" s="56" t="s">
        <v>20</v>
      </c>
      <c r="H3050" s="59">
        <v>1.05</v>
      </c>
      <c r="I3050" s="58">
        <v>62.09</v>
      </c>
      <c r="J3050" s="58">
        <v>65.19</v>
      </c>
    </row>
    <row r="3051" spans="1:10">
      <c r="A3051" s="79"/>
      <c r="B3051" s="79"/>
      <c r="C3051" s="79"/>
      <c r="D3051" s="79"/>
      <c r="E3051" s="79"/>
      <c r="F3051" s="61"/>
      <c r="G3051" s="79"/>
      <c r="H3051" s="204"/>
      <c r="I3051" s="204"/>
      <c r="J3051" s="61"/>
    </row>
    <row r="3052" spans="1:10" ht="30" customHeight="1" thickBot="1">
      <c r="A3052" s="66"/>
      <c r="B3052" s="66"/>
      <c r="C3052" s="66"/>
      <c r="D3052" s="66"/>
      <c r="E3052" s="66"/>
      <c r="F3052" s="66"/>
      <c r="G3052" s="66"/>
      <c r="H3052" s="60"/>
      <c r="I3052" s="66"/>
      <c r="J3052" s="85"/>
    </row>
    <row r="3053" spans="1:10" ht="0.95" customHeight="1" thickTop="1">
      <c r="A3053" s="51"/>
      <c r="B3053" s="51"/>
      <c r="C3053" s="51"/>
      <c r="D3053" s="51"/>
      <c r="E3053" s="51"/>
      <c r="F3053" s="51"/>
      <c r="G3053" s="51"/>
      <c r="H3053" s="51"/>
      <c r="I3053" s="51"/>
      <c r="J3053" s="51">
        <v>0</v>
      </c>
    </row>
    <row r="3054" spans="1:10" ht="18" customHeight="1">
      <c r="A3054" s="76" t="s">
        <v>1342</v>
      </c>
      <c r="B3054" s="80" t="s">
        <v>6</v>
      </c>
      <c r="C3054" s="76" t="s">
        <v>7</v>
      </c>
      <c r="D3054" s="76" t="s">
        <v>8</v>
      </c>
      <c r="E3054" s="203" t="s">
        <v>262</v>
      </c>
      <c r="F3054" s="203"/>
      <c r="G3054" s="81" t="s">
        <v>9</v>
      </c>
      <c r="H3054" s="80" t="s">
        <v>10</v>
      </c>
      <c r="I3054" s="80" t="s">
        <v>11</v>
      </c>
      <c r="J3054" s="80" t="s">
        <v>13</v>
      </c>
    </row>
    <row r="3055" spans="1:10" ht="24" customHeight="1">
      <c r="A3055" s="77" t="s">
        <v>263</v>
      </c>
      <c r="B3055" s="48" t="s">
        <v>1345</v>
      </c>
      <c r="C3055" s="77" t="s">
        <v>23</v>
      </c>
      <c r="D3055" s="77" t="s">
        <v>1346</v>
      </c>
      <c r="E3055" s="200" t="s">
        <v>1890</v>
      </c>
      <c r="F3055" s="200"/>
      <c r="G3055" s="47" t="s">
        <v>20</v>
      </c>
      <c r="H3055" s="50">
        <v>1</v>
      </c>
      <c r="I3055" s="49">
        <v>85.53</v>
      </c>
      <c r="J3055" s="49">
        <v>85.53</v>
      </c>
    </row>
    <row r="3056" spans="1:10" ht="26.1" customHeight="1">
      <c r="A3056" s="78" t="s">
        <v>264</v>
      </c>
      <c r="B3056" s="57" t="s">
        <v>469</v>
      </c>
      <c r="C3056" s="78" t="s">
        <v>23</v>
      </c>
      <c r="D3056" s="78" t="s">
        <v>470</v>
      </c>
      <c r="E3056" s="201" t="s">
        <v>383</v>
      </c>
      <c r="F3056" s="201"/>
      <c r="G3056" s="56" t="s">
        <v>224</v>
      </c>
      <c r="H3056" s="59">
        <v>3.3E-3</v>
      </c>
      <c r="I3056" s="58">
        <v>12.81</v>
      </c>
      <c r="J3056" s="58">
        <v>0.04</v>
      </c>
    </row>
    <row r="3057" spans="1:10" ht="24" customHeight="1">
      <c r="A3057" s="78" t="s">
        <v>264</v>
      </c>
      <c r="B3057" s="57" t="s">
        <v>270</v>
      </c>
      <c r="C3057" s="78" t="s">
        <v>23</v>
      </c>
      <c r="D3057" s="78" t="s">
        <v>271</v>
      </c>
      <c r="E3057" s="201" t="s">
        <v>269</v>
      </c>
      <c r="F3057" s="201"/>
      <c r="G3057" s="56" t="s">
        <v>224</v>
      </c>
      <c r="H3057" s="59">
        <v>0.77897403419885902</v>
      </c>
      <c r="I3057" s="58">
        <v>15.79</v>
      </c>
      <c r="J3057" s="58">
        <v>12.3</v>
      </c>
    </row>
    <row r="3058" spans="1:10" ht="26.1" customHeight="1">
      <c r="A3058" s="78" t="s">
        <v>264</v>
      </c>
      <c r="B3058" s="57" t="s">
        <v>467</v>
      </c>
      <c r="C3058" s="78" t="s">
        <v>23</v>
      </c>
      <c r="D3058" s="78" t="s">
        <v>468</v>
      </c>
      <c r="E3058" s="201" t="s">
        <v>383</v>
      </c>
      <c r="F3058" s="201"/>
      <c r="G3058" s="56" t="s">
        <v>224</v>
      </c>
      <c r="H3058" s="59">
        <v>0.03</v>
      </c>
      <c r="I3058" s="58">
        <v>3.55</v>
      </c>
      <c r="J3058" s="58">
        <v>0.1</v>
      </c>
    </row>
    <row r="3059" spans="1:10" ht="24" customHeight="1">
      <c r="A3059" s="78" t="s">
        <v>264</v>
      </c>
      <c r="B3059" s="57" t="s">
        <v>509</v>
      </c>
      <c r="C3059" s="78" t="s">
        <v>23</v>
      </c>
      <c r="D3059" s="78" t="s">
        <v>510</v>
      </c>
      <c r="E3059" s="201" t="s">
        <v>274</v>
      </c>
      <c r="F3059" s="201"/>
      <c r="G3059" s="56" t="s">
        <v>114</v>
      </c>
      <c r="H3059" s="59">
        <v>0.06</v>
      </c>
      <c r="I3059" s="58">
        <v>171.41</v>
      </c>
      <c r="J3059" s="58">
        <v>10.28</v>
      </c>
    </row>
    <row r="3060" spans="1:10" ht="24" customHeight="1">
      <c r="A3060" s="78" t="s">
        <v>264</v>
      </c>
      <c r="B3060" s="57" t="s">
        <v>1891</v>
      </c>
      <c r="C3060" s="78" t="s">
        <v>23</v>
      </c>
      <c r="D3060" s="78" t="s">
        <v>1892</v>
      </c>
      <c r="E3060" s="201" t="s">
        <v>269</v>
      </c>
      <c r="F3060" s="201"/>
      <c r="G3060" s="56" t="s">
        <v>224</v>
      </c>
      <c r="H3060" s="59">
        <v>0.67</v>
      </c>
      <c r="I3060" s="58">
        <v>15.4</v>
      </c>
      <c r="J3060" s="58">
        <v>10.31</v>
      </c>
    </row>
    <row r="3061" spans="1:10" ht="26.1" customHeight="1">
      <c r="A3061" s="78" t="s">
        <v>264</v>
      </c>
      <c r="B3061" s="57" t="s">
        <v>1895</v>
      </c>
      <c r="C3061" s="78" t="s">
        <v>23</v>
      </c>
      <c r="D3061" s="78" t="s">
        <v>1896</v>
      </c>
      <c r="E3061" s="201" t="s">
        <v>274</v>
      </c>
      <c r="F3061" s="201"/>
      <c r="G3061" s="56" t="s">
        <v>20</v>
      </c>
      <c r="H3061" s="59">
        <v>1.05</v>
      </c>
      <c r="I3061" s="58">
        <v>50</v>
      </c>
      <c r="J3061" s="58">
        <v>52.5</v>
      </c>
    </row>
    <row r="3062" spans="1:10">
      <c r="A3062" s="79"/>
      <c r="B3062" s="79"/>
      <c r="C3062" s="79"/>
      <c r="D3062" s="79"/>
      <c r="E3062" s="79"/>
      <c r="F3062" s="61"/>
      <c r="G3062" s="79"/>
      <c r="H3062" s="204"/>
      <c r="I3062" s="204"/>
      <c r="J3062" s="61"/>
    </row>
    <row r="3063" spans="1:10" ht="30" customHeight="1" thickBot="1">
      <c r="A3063" s="66"/>
      <c r="B3063" s="66"/>
      <c r="C3063" s="66"/>
      <c r="D3063" s="66"/>
      <c r="E3063" s="66"/>
      <c r="F3063" s="66"/>
      <c r="G3063" s="66"/>
      <c r="H3063" s="60"/>
      <c r="I3063" s="66"/>
      <c r="J3063" s="85"/>
    </row>
    <row r="3064" spans="1:10" ht="0.95" customHeight="1" thickTop="1">
      <c r="A3064" s="51"/>
      <c r="B3064" s="51"/>
      <c r="C3064" s="51"/>
      <c r="D3064" s="51"/>
      <c r="E3064" s="51"/>
      <c r="F3064" s="51"/>
      <c r="G3064" s="51"/>
      <c r="H3064" s="51"/>
      <c r="I3064" s="51"/>
      <c r="J3064" s="51">
        <v>0</v>
      </c>
    </row>
    <row r="3065" spans="1:10" ht="24" customHeight="1">
      <c r="A3065" s="75" t="s">
        <v>1347</v>
      </c>
      <c r="B3065" s="75"/>
      <c r="C3065" s="75"/>
      <c r="D3065" s="75" t="s">
        <v>1348</v>
      </c>
      <c r="E3065" s="75"/>
      <c r="F3065" s="205"/>
      <c r="G3065" s="205"/>
      <c r="H3065" s="62"/>
      <c r="I3065" s="75"/>
      <c r="J3065" s="63"/>
    </row>
    <row r="3066" spans="1:10" ht="18" customHeight="1">
      <c r="A3066" s="76" t="s">
        <v>1349</v>
      </c>
      <c r="B3066" s="80" t="s">
        <v>6</v>
      </c>
      <c r="C3066" s="76" t="s">
        <v>7</v>
      </c>
      <c r="D3066" s="76" t="s">
        <v>8</v>
      </c>
      <c r="E3066" s="203" t="s">
        <v>262</v>
      </c>
      <c r="F3066" s="203"/>
      <c r="G3066" s="81" t="s">
        <v>9</v>
      </c>
      <c r="H3066" s="80" t="s">
        <v>10</v>
      </c>
      <c r="I3066" s="80" t="s">
        <v>11</v>
      </c>
      <c r="J3066" s="80" t="s">
        <v>13</v>
      </c>
    </row>
    <row r="3067" spans="1:10" ht="39" customHeight="1">
      <c r="A3067" s="77" t="s">
        <v>263</v>
      </c>
      <c r="B3067" s="48" t="s">
        <v>1350</v>
      </c>
      <c r="C3067" s="77" t="s">
        <v>23</v>
      </c>
      <c r="D3067" s="77" t="s">
        <v>554</v>
      </c>
      <c r="E3067" s="200">
        <v>18.71</v>
      </c>
      <c r="F3067" s="200"/>
      <c r="G3067" s="47" t="s">
        <v>27</v>
      </c>
      <c r="H3067" s="50">
        <v>1</v>
      </c>
      <c r="I3067" s="49">
        <v>43.65</v>
      </c>
      <c r="J3067" s="49">
        <v>43.65</v>
      </c>
    </row>
    <row r="3068" spans="1:10" ht="24" customHeight="1">
      <c r="A3068" s="82" t="s">
        <v>291</v>
      </c>
      <c r="B3068" s="53" t="s">
        <v>429</v>
      </c>
      <c r="C3068" s="82" t="s">
        <v>23</v>
      </c>
      <c r="D3068" s="82" t="s">
        <v>430</v>
      </c>
      <c r="E3068" s="206" t="s">
        <v>431</v>
      </c>
      <c r="F3068" s="206"/>
      <c r="G3068" s="52" t="s">
        <v>114</v>
      </c>
      <c r="H3068" s="55">
        <v>1.2999999999999999E-3</v>
      </c>
      <c r="I3068" s="54">
        <v>583.75</v>
      </c>
      <c r="J3068" s="54">
        <v>0.75</v>
      </c>
    </row>
    <row r="3069" spans="1:10" ht="24" customHeight="1">
      <c r="A3069" s="78" t="s">
        <v>264</v>
      </c>
      <c r="B3069" s="57" t="s">
        <v>270</v>
      </c>
      <c r="C3069" s="78" t="s">
        <v>23</v>
      </c>
      <c r="D3069" s="78" t="s">
        <v>271</v>
      </c>
      <c r="E3069" s="201" t="s">
        <v>269</v>
      </c>
      <c r="F3069" s="201"/>
      <c r="G3069" s="56" t="s">
        <v>224</v>
      </c>
      <c r="H3069" s="59">
        <v>0.58708043065231141</v>
      </c>
      <c r="I3069" s="58">
        <v>15.79</v>
      </c>
      <c r="J3069" s="58">
        <v>9.27</v>
      </c>
    </row>
    <row r="3070" spans="1:10" ht="24" customHeight="1">
      <c r="A3070" s="78" t="s">
        <v>264</v>
      </c>
      <c r="B3070" s="57" t="s">
        <v>300</v>
      </c>
      <c r="C3070" s="78" t="s">
        <v>23</v>
      </c>
      <c r="D3070" s="78" t="s">
        <v>301</v>
      </c>
      <c r="E3070" s="201" t="s">
        <v>269</v>
      </c>
      <c r="F3070" s="201"/>
      <c r="G3070" s="56" t="s">
        <v>224</v>
      </c>
      <c r="H3070" s="59">
        <v>0.25</v>
      </c>
      <c r="I3070" s="58">
        <v>22.52</v>
      </c>
      <c r="J3070" s="58">
        <v>5.63</v>
      </c>
    </row>
    <row r="3071" spans="1:10" ht="39" customHeight="1">
      <c r="A3071" s="78" t="s">
        <v>264</v>
      </c>
      <c r="B3071" s="57" t="s">
        <v>553</v>
      </c>
      <c r="C3071" s="78" t="s">
        <v>23</v>
      </c>
      <c r="D3071" s="78" t="s">
        <v>554</v>
      </c>
      <c r="E3071" s="201" t="s">
        <v>274</v>
      </c>
      <c r="F3071" s="201"/>
      <c r="G3071" s="56" t="s">
        <v>27</v>
      </c>
      <c r="H3071" s="59">
        <v>1</v>
      </c>
      <c r="I3071" s="58">
        <v>28</v>
      </c>
      <c r="J3071" s="58">
        <v>28</v>
      </c>
    </row>
    <row r="3072" spans="1:10">
      <c r="A3072" s="79"/>
      <c r="B3072" s="79"/>
      <c r="C3072" s="79"/>
      <c r="D3072" s="79"/>
      <c r="E3072" s="79"/>
      <c r="F3072" s="61"/>
      <c r="G3072" s="79"/>
      <c r="H3072" s="204"/>
      <c r="I3072" s="204"/>
      <c r="J3072" s="61"/>
    </row>
    <row r="3073" spans="1:10" ht="30" customHeight="1" thickBot="1">
      <c r="A3073" s="66"/>
      <c r="B3073" s="66"/>
      <c r="C3073" s="66"/>
      <c r="D3073" s="66"/>
      <c r="E3073" s="66"/>
      <c r="F3073" s="66"/>
      <c r="G3073" s="66"/>
      <c r="H3073" s="60"/>
      <c r="I3073" s="66"/>
      <c r="J3073" s="85"/>
    </row>
    <row r="3074" spans="1:10" ht="0.95" customHeight="1" thickTop="1">
      <c r="A3074" s="51"/>
      <c r="B3074" s="51"/>
      <c r="C3074" s="51"/>
      <c r="D3074" s="51"/>
      <c r="E3074" s="51"/>
      <c r="F3074" s="51"/>
      <c r="G3074" s="51"/>
      <c r="H3074" s="51"/>
      <c r="I3074" s="51"/>
      <c r="J3074" s="51">
        <v>0</v>
      </c>
    </row>
    <row r="3075" spans="1:10" ht="18" customHeight="1">
      <c r="A3075" s="76" t="s">
        <v>1351</v>
      </c>
      <c r="B3075" s="80" t="s">
        <v>6</v>
      </c>
      <c r="C3075" s="76" t="s">
        <v>7</v>
      </c>
      <c r="D3075" s="76" t="s">
        <v>8</v>
      </c>
      <c r="E3075" s="203" t="s">
        <v>262</v>
      </c>
      <c r="F3075" s="203"/>
      <c r="G3075" s="81" t="s">
        <v>9</v>
      </c>
      <c r="H3075" s="80" t="s">
        <v>10</v>
      </c>
      <c r="I3075" s="80" t="s">
        <v>11</v>
      </c>
      <c r="J3075" s="80" t="s">
        <v>13</v>
      </c>
    </row>
    <row r="3076" spans="1:10" ht="24" customHeight="1">
      <c r="A3076" s="77" t="s">
        <v>263</v>
      </c>
      <c r="B3076" s="48" t="s">
        <v>1352</v>
      </c>
      <c r="C3076" s="77" t="s">
        <v>23</v>
      </c>
      <c r="D3076" s="77" t="s">
        <v>1353</v>
      </c>
      <c r="E3076" s="200">
        <v>18.71</v>
      </c>
      <c r="F3076" s="200"/>
      <c r="G3076" s="47" t="s">
        <v>27</v>
      </c>
      <c r="H3076" s="50">
        <v>1</v>
      </c>
      <c r="I3076" s="49">
        <v>31.36</v>
      </c>
      <c r="J3076" s="49">
        <v>31.36</v>
      </c>
    </row>
    <row r="3077" spans="1:10" ht="24" customHeight="1">
      <c r="A3077" s="82" t="s">
        <v>291</v>
      </c>
      <c r="B3077" s="53" t="s">
        <v>429</v>
      </c>
      <c r="C3077" s="82" t="s">
        <v>23</v>
      </c>
      <c r="D3077" s="82" t="s">
        <v>430</v>
      </c>
      <c r="E3077" s="206" t="s">
        <v>431</v>
      </c>
      <c r="F3077" s="206"/>
      <c r="G3077" s="52" t="s">
        <v>114</v>
      </c>
      <c r="H3077" s="55">
        <v>6.8500000000000002E-3</v>
      </c>
      <c r="I3077" s="54">
        <v>583.75</v>
      </c>
      <c r="J3077" s="54">
        <v>3.99</v>
      </c>
    </row>
    <row r="3078" spans="1:10" ht="24" customHeight="1">
      <c r="A3078" s="82" t="s">
        <v>291</v>
      </c>
      <c r="B3078" s="53" t="s">
        <v>1904</v>
      </c>
      <c r="C3078" s="82" t="s">
        <v>23</v>
      </c>
      <c r="D3078" s="82" t="s">
        <v>1905</v>
      </c>
      <c r="E3078" s="206" t="s">
        <v>1899</v>
      </c>
      <c r="F3078" s="206"/>
      <c r="G3078" s="52" t="s">
        <v>20</v>
      </c>
      <c r="H3078" s="55">
        <v>0.15</v>
      </c>
      <c r="I3078" s="54">
        <v>11.73</v>
      </c>
      <c r="J3078" s="54">
        <v>1.75</v>
      </c>
    </row>
    <row r="3079" spans="1:10" ht="24" customHeight="1">
      <c r="A3079" s="82" t="s">
        <v>291</v>
      </c>
      <c r="B3079" s="53" t="s">
        <v>1616</v>
      </c>
      <c r="C3079" s="82" t="s">
        <v>23</v>
      </c>
      <c r="D3079" s="82" t="s">
        <v>1617</v>
      </c>
      <c r="E3079" s="206" t="s">
        <v>505</v>
      </c>
      <c r="F3079" s="206"/>
      <c r="G3079" s="52" t="s">
        <v>20</v>
      </c>
      <c r="H3079" s="55">
        <v>0.15</v>
      </c>
      <c r="I3079" s="54">
        <v>5.21</v>
      </c>
      <c r="J3079" s="54">
        <v>0.78</v>
      </c>
    </row>
    <row r="3080" spans="1:10" ht="24" customHeight="1">
      <c r="A3080" s="82" t="s">
        <v>291</v>
      </c>
      <c r="B3080" s="53" t="s">
        <v>1902</v>
      </c>
      <c r="C3080" s="82" t="s">
        <v>23</v>
      </c>
      <c r="D3080" s="82" t="s">
        <v>1903</v>
      </c>
      <c r="E3080" s="206" t="s">
        <v>505</v>
      </c>
      <c r="F3080" s="206"/>
      <c r="G3080" s="52" t="s">
        <v>114</v>
      </c>
      <c r="H3080" s="55">
        <v>3.0000000000000001E-3</v>
      </c>
      <c r="I3080" s="54">
        <v>47.37</v>
      </c>
      <c r="J3080" s="54">
        <v>0.14000000000000001</v>
      </c>
    </row>
    <row r="3081" spans="1:10" ht="24" customHeight="1">
      <c r="A3081" s="82" t="s">
        <v>291</v>
      </c>
      <c r="B3081" s="53" t="s">
        <v>1900</v>
      </c>
      <c r="C3081" s="82" t="s">
        <v>23</v>
      </c>
      <c r="D3081" s="82" t="s">
        <v>1901</v>
      </c>
      <c r="E3081" s="206" t="s">
        <v>1899</v>
      </c>
      <c r="F3081" s="206"/>
      <c r="G3081" s="52" t="s">
        <v>20</v>
      </c>
      <c r="H3081" s="55">
        <v>0.15</v>
      </c>
      <c r="I3081" s="54">
        <v>7.84</v>
      </c>
      <c r="J3081" s="54">
        <v>1.17</v>
      </c>
    </row>
    <row r="3082" spans="1:10" ht="24" customHeight="1">
      <c r="A3082" s="82" t="s">
        <v>291</v>
      </c>
      <c r="B3082" s="53" t="s">
        <v>1897</v>
      </c>
      <c r="C3082" s="82" t="s">
        <v>23</v>
      </c>
      <c r="D3082" s="82" t="s">
        <v>1898</v>
      </c>
      <c r="E3082" s="206" t="s">
        <v>1899</v>
      </c>
      <c r="F3082" s="206"/>
      <c r="G3082" s="52" t="s">
        <v>20</v>
      </c>
      <c r="H3082" s="55">
        <v>0.15</v>
      </c>
      <c r="I3082" s="54">
        <v>26.03</v>
      </c>
      <c r="J3082" s="54">
        <v>3.9</v>
      </c>
    </row>
    <row r="3083" spans="1:10" ht="24" customHeight="1">
      <c r="A3083" s="82" t="s">
        <v>291</v>
      </c>
      <c r="B3083" s="53" t="s">
        <v>503</v>
      </c>
      <c r="C3083" s="82" t="s">
        <v>23</v>
      </c>
      <c r="D3083" s="82" t="s">
        <v>504</v>
      </c>
      <c r="E3083" s="206" t="s">
        <v>505</v>
      </c>
      <c r="F3083" s="206"/>
      <c r="G3083" s="52" t="s">
        <v>114</v>
      </c>
      <c r="H3083" s="55">
        <v>0.08</v>
      </c>
      <c r="I3083" s="54">
        <v>47.37</v>
      </c>
      <c r="J3083" s="54">
        <v>3.78</v>
      </c>
    </row>
    <row r="3084" spans="1:10" ht="24" customHeight="1">
      <c r="A3084" s="78" t="s">
        <v>264</v>
      </c>
      <c r="B3084" s="57" t="s">
        <v>300</v>
      </c>
      <c r="C3084" s="78" t="s">
        <v>23</v>
      </c>
      <c r="D3084" s="78" t="s">
        <v>301</v>
      </c>
      <c r="E3084" s="201" t="s">
        <v>269</v>
      </c>
      <c r="F3084" s="201"/>
      <c r="G3084" s="56" t="s">
        <v>224</v>
      </c>
      <c r="H3084" s="59">
        <v>0.4</v>
      </c>
      <c r="I3084" s="58">
        <v>22.52</v>
      </c>
      <c r="J3084" s="58">
        <v>9</v>
      </c>
    </row>
    <row r="3085" spans="1:10" ht="24" customHeight="1">
      <c r="A3085" s="78" t="s">
        <v>264</v>
      </c>
      <c r="B3085" s="57" t="s">
        <v>270</v>
      </c>
      <c r="C3085" s="78" t="s">
        <v>23</v>
      </c>
      <c r="D3085" s="78" t="s">
        <v>271</v>
      </c>
      <c r="E3085" s="201" t="s">
        <v>269</v>
      </c>
      <c r="F3085" s="201"/>
      <c r="G3085" s="56" t="s">
        <v>224</v>
      </c>
      <c r="H3085" s="59">
        <v>0.3160227992400253</v>
      </c>
      <c r="I3085" s="58">
        <v>15.79</v>
      </c>
      <c r="J3085" s="58">
        <v>4.99</v>
      </c>
    </row>
    <row r="3086" spans="1:10" ht="24" customHeight="1">
      <c r="A3086" s="78" t="s">
        <v>264</v>
      </c>
      <c r="B3086" s="57" t="s">
        <v>1906</v>
      </c>
      <c r="C3086" s="78" t="s">
        <v>23</v>
      </c>
      <c r="D3086" s="78" t="s">
        <v>1907</v>
      </c>
      <c r="E3086" s="201" t="s">
        <v>274</v>
      </c>
      <c r="F3086" s="201"/>
      <c r="G3086" s="56" t="s">
        <v>40</v>
      </c>
      <c r="H3086" s="59">
        <v>4.6500000000000004</v>
      </c>
      <c r="I3086" s="58">
        <v>0.4</v>
      </c>
      <c r="J3086" s="58">
        <v>1.86</v>
      </c>
    </row>
    <row r="3087" spans="1:10">
      <c r="A3087" s="79"/>
      <c r="B3087" s="79"/>
      <c r="C3087" s="79"/>
      <c r="D3087" s="79"/>
      <c r="E3087" s="79"/>
      <c r="F3087" s="61"/>
      <c r="G3087" s="79"/>
      <c r="H3087" s="204"/>
      <c r="I3087" s="204"/>
      <c r="J3087" s="61"/>
    </row>
    <row r="3088" spans="1:10" ht="30" customHeight="1" thickBot="1">
      <c r="A3088" s="66"/>
      <c r="B3088" s="66"/>
      <c r="C3088" s="66"/>
      <c r="D3088" s="66"/>
      <c r="E3088" s="66"/>
      <c r="F3088" s="66"/>
      <c r="G3088" s="66"/>
      <c r="H3088" s="60"/>
      <c r="I3088" s="66"/>
      <c r="J3088" s="85"/>
    </row>
    <row r="3089" spans="1:10" ht="0.95" customHeight="1" thickTop="1">
      <c r="A3089" s="51"/>
      <c r="B3089" s="51"/>
      <c r="C3089" s="51"/>
      <c r="D3089" s="51"/>
      <c r="E3089" s="51"/>
      <c r="F3089" s="51"/>
      <c r="G3089" s="51"/>
      <c r="H3089" s="51"/>
      <c r="I3089" s="51"/>
      <c r="J3089" s="51">
        <v>0</v>
      </c>
    </row>
    <row r="3090" spans="1:10" ht="18" customHeight="1">
      <c r="A3090" s="76" t="s">
        <v>1354</v>
      </c>
      <c r="B3090" s="80" t="s">
        <v>6</v>
      </c>
      <c r="C3090" s="76" t="s">
        <v>7</v>
      </c>
      <c r="D3090" s="76" t="s">
        <v>8</v>
      </c>
      <c r="E3090" s="203" t="s">
        <v>262</v>
      </c>
      <c r="F3090" s="203"/>
      <c r="G3090" s="81" t="s">
        <v>9</v>
      </c>
      <c r="H3090" s="80" t="s">
        <v>10</v>
      </c>
      <c r="I3090" s="80" t="s">
        <v>11</v>
      </c>
      <c r="J3090" s="80" t="s">
        <v>13</v>
      </c>
    </row>
    <row r="3091" spans="1:10" ht="24" customHeight="1">
      <c r="A3091" s="77" t="s">
        <v>263</v>
      </c>
      <c r="B3091" s="48" t="s">
        <v>1355</v>
      </c>
      <c r="C3091" s="77" t="s">
        <v>23</v>
      </c>
      <c r="D3091" s="77" t="s">
        <v>1356</v>
      </c>
      <c r="E3091" s="200">
        <v>18.71</v>
      </c>
      <c r="F3091" s="200"/>
      <c r="G3091" s="47" t="s">
        <v>27</v>
      </c>
      <c r="H3091" s="50">
        <v>1</v>
      </c>
      <c r="I3091" s="49">
        <v>42.690000000000005</v>
      </c>
      <c r="J3091" s="49">
        <v>42.69</v>
      </c>
    </row>
    <row r="3092" spans="1:10" ht="26.1" customHeight="1">
      <c r="A3092" s="82" t="s">
        <v>291</v>
      </c>
      <c r="B3092" s="53" t="s">
        <v>206</v>
      </c>
      <c r="C3092" s="82" t="s">
        <v>23</v>
      </c>
      <c r="D3092" s="82" t="s">
        <v>490</v>
      </c>
      <c r="E3092" s="206" t="s">
        <v>491</v>
      </c>
      <c r="F3092" s="206"/>
      <c r="G3092" s="52" t="s">
        <v>114</v>
      </c>
      <c r="H3092" s="55">
        <v>8.9999999999999993E-3</v>
      </c>
      <c r="I3092" s="54">
        <v>671.33</v>
      </c>
      <c r="J3092" s="54">
        <v>6.04</v>
      </c>
    </row>
    <row r="3093" spans="1:10" ht="24" customHeight="1">
      <c r="A3093" s="82" t="s">
        <v>291</v>
      </c>
      <c r="B3093" s="53" t="s">
        <v>1908</v>
      </c>
      <c r="C3093" s="82" t="s">
        <v>23</v>
      </c>
      <c r="D3093" s="82" t="s">
        <v>1909</v>
      </c>
      <c r="E3093" s="206" t="s">
        <v>534</v>
      </c>
      <c r="F3093" s="206"/>
      <c r="G3093" s="52" t="s">
        <v>203</v>
      </c>
      <c r="H3093" s="55">
        <v>0.16</v>
      </c>
      <c r="I3093" s="54">
        <v>14.02</v>
      </c>
      <c r="J3093" s="54">
        <v>2.2400000000000002</v>
      </c>
    </row>
    <row r="3094" spans="1:10" ht="24" customHeight="1">
      <c r="A3094" s="82" t="s">
        <v>291</v>
      </c>
      <c r="B3094" s="53" t="s">
        <v>1910</v>
      </c>
      <c r="C3094" s="82" t="s">
        <v>23</v>
      </c>
      <c r="D3094" s="82" t="s">
        <v>1911</v>
      </c>
      <c r="E3094" s="206" t="s">
        <v>431</v>
      </c>
      <c r="F3094" s="206"/>
      <c r="G3094" s="52" t="s">
        <v>114</v>
      </c>
      <c r="H3094" s="55">
        <v>3.7000000000000002E-3</v>
      </c>
      <c r="I3094" s="54">
        <v>532.89</v>
      </c>
      <c r="J3094" s="54">
        <v>1.97</v>
      </c>
    </row>
    <row r="3095" spans="1:10" ht="24" customHeight="1">
      <c r="A3095" s="82" t="s">
        <v>291</v>
      </c>
      <c r="B3095" s="53" t="s">
        <v>503</v>
      </c>
      <c r="C3095" s="82" t="s">
        <v>23</v>
      </c>
      <c r="D3095" s="82" t="s">
        <v>504</v>
      </c>
      <c r="E3095" s="206" t="s">
        <v>505</v>
      </c>
      <c r="F3095" s="206"/>
      <c r="G3095" s="52" t="s">
        <v>114</v>
      </c>
      <c r="H3095" s="55">
        <v>5.6000000000000001E-2</v>
      </c>
      <c r="I3095" s="54">
        <v>47.37</v>
      </c>
      <c r="J3095" s="54">
        <v>2.65</v>
      </c>
    </row>
    <row r="3096" spans="1:10" ht="24" customHeight="1">
      <c r="A3096" s="82" t="s">
        <v>291</v>
      </c>
      <c r="B3096" s="53" t="s">
        <v>429</v>
      </c>
      <c r="C3096" s="82" t="s">
        <v>23</v>
      </c>
      <c r="D3096" s="82" t="s">
        <v>430</v>
      </c>
      <c r="E3096" s="206" t="s">
        <v>431</v>
      </c>
      <c r="F3096" s="206"/>
      <c r="G3096" s="52" t="s">
        <v>114</v>
      </c>
      <c r="H3096" s="55">
        <v>2E-3</v>
      </c>
      <c r="I3096" s="54">
        <v>583.75</v>
      </c>
      <c r="J3096" s="54">
        <v>1.1599999999999999</v>
      </c>
    </row>
    <row r="3097" spans="1:10" ht="24" customHeight="1">
      <c r="A3097" s="82" t="s">
        <v>291</v>
      </c>
      <c r="B3097" s="53" t="s">
        <v>1616</v>
      </c>
      <c r="C3097" s="82" t="s">
        <v>23</v>
      </c>
      <c r="D3097" s="82" t="s">
        <v>1617</v>
      </c>
      <c r="E3097" s="206" t="s">
        <v>505</v>
      </c>
      <c r="F3097" s="206"/>
      <c r="G3097" s="52" t="s">
        <v>20</v>
      </c>
      <c r="H3097" s="55">
        <v>0.25</v>
      </c>
      <c r="I3097" s="54">
        <v>5.21</v>
      </c>
      <c r="J3097" s="54">
        <v>1.3</v>
      </c>
    </row>
    <row r="3098" spans="1:10" ht="24" customHeight="1">
      <c r="A3098" s="82" t="s">
        <v>291</v>
      </c>
      <c r="B3098" s="53" t="s">
        <v>1902</v>
      </c>
      <c r="C3098" s="82" t="s">
        <v>23</v>
      </c>
      <c r="D3098" s="82" t="s">
        <v>1903</v>
      </c>
      <c r="E3098" s="206" t="s">
        <v>505</v>
      </c>
      <c r="F3098" s="206"/>
      <c r="G3098" s="52" t="s">
        <v>114</v>
      </c>
      <c r="H3098" s="55">
        <v>3.5999999999999997E-2</v>
      </c>
      <c r="I3098" s="54">
        <v>47.37</v>
      </c>
      <c r="J3098" s="54">
        <v>1.7</v>
      </c>
    </row>
    <row r="3099" spans="1:10" ht="26.1" customHeight="1">
      <c r="A3099" s="82" t="s">
        <v>291</v>
      </c>
      <c r="B3099" s="53" t="s">
        <v>1673</v>
      </c>
      <c r="C3099" s="82" t="s">
        <v>23</v>
      </c>
      <c r="D3099" s="82" t="s">
        <v>1674</v>
      </c>
      <c r="E3099" s="206" t="s">
        <v>297</v>
      </c>
      <c r="F3099" s="206"/>
      <c r="G3099" s="52" t="s">
        <v>114</v>
      </c>
      <c r="H3099" s="55">
        <v>9.1999999999999998E-3</v>
      </c>
      <c r="I3099" s="54">
        <v>669.63</v>
      </c>
      <c r="J3099" s="54">
        <v>6.16</v>
      </c>
    </row>
    <row r="3100" spans="1:10" ht="24" customHeight="1">
      <c r="A3100" s="82" t="s">
        <v>291</v>
      </c>
      <c r="B3100" s="53" t="s">
        <v>1912</v>
      </c>
      <c r="C3100" s="82" t="s">
        <v>23</v>
      </c>
      <c r="D3100" s="82" t="s">
        <v>1913</v>
      </c>
      <c r="E3100" s="206" t="s">
        <v>502</v>
      </c>
      <c r="F3100" s="206"/>
      <c r="G3100" s="52" t="s">
        <v>20</v>
      </c>
      <c r="H3100" s="55">
        <v>0.2</v>
      </c>
      <c r="I3100" s="54">
        <v>64.680000000000007</v>
      </c>
      <c r="J3100" s="54">
        <v>12.93</v>
      </c>
    </row>
    <row r="3101" spans="1:10" ht="24" customHeight="1">
      <c r="A3101" s="78" t="s">
        <v>264</v>
      </c>
      <c r="B3101" s="57" t="s">
        <v>270</v>
      </c>
      <c r="C3101" s="78" t="s">
        <v>23</v>
      </c>
      <c r="D3101" s="78" t="s">
        <v>271</v>
      </c>
      <c r="E3101" s="201" t="s">
        <v>269</v>
      </c>
      <c r="F3101" s="201"/>
      <c r="G3101" s="56" t="s">
        <v>224</v>
      </c>
      <c r="H3101" s="59">
        <v>0.15832805573147568</v>
      </c>
      <c r="I3101" s="58">
        <v>15.79</v>
      </c>
      <c r="J3101" s="58">
        <v>2.5</v>
      </c>
    </row>
    <row r="3102" spans="1:10" ht="24" customHeight="1">
      <c r="A3102" s="78" t="s">
        <v>264</v>
      </c>
      <c r="B3102" s="57" t="s">
        <v>300</v>
      </c>
      <c r="C3102" s="78" t="s">
        <v>23</v>
      </c>
      <c r="D3102" s="78" t="s">
        <v>301</v>
      </c>
      <c r="E3102" s="201" t="s">
        <v>269</v>
      </c>
      <c r="F3102" s="201"/>
      <c r="G3102" s="56" t="s">
        <v>224</v>
      </c>
      <c r="H3102" s="59">
        <v>0.15</v>
      </c>
      <c r="I3102" s="58">
        <v>22.52</v>
      </c>
      <c r="J3102" s="58">
        <v>3.37</v>
      </c>
    </row>
    <row r="3103" spans="1:10" ht="26.1" customHeight="1">
      <c r="A3103" s="78" t="s">
        <v>264</v>
      </c>
      <c r="B3103" s="57" t="s">
        <v>1916</v>
      </c>
      <c r="C3103" s="78" t="s">
        <v>23</v>
      </c>
      <c r="D3103" s="78" t="s">
        <v>1917</v>
      </c>
      <c r="E3103" s="201" t="s">
        <v>274</v>
      </c>
      <c r="F3103" s="201"/>
      <c r="G3103" s="56" t="s">
        <v>27</v>
      </c>
      <c r="H3103" s="59">
        <v>1.5499999999999999E-3</v>
      </c>
      <c r="I3103" s="58">
        <v>135.9</v>
      </c>
      <c r="J3103" s="58">
        <v>0.21</v>
      </c>
    </row>
    <row r="3104" spans="1:10" ht="24" customHeight="1">
      <c r="A3104" s="78" t="s">
        <v>264</v>
      </c>
      <c r="B3104" s="57" t="s">
        <v>1914</v>
      </c>
      <c r="C3104" s="78" t="s">
        <v>23</v>
      </c>
      <c r="D3104" s="78" t="s">
        <v>1915</v>
      </c>
      <c r="E3104" s="201" t="s">
        <v>274</v>
      </c>
      <c r="F3104" s="201"/>
      <c r="G3104" s="56" t="s">
        <v>27</v>
      </c>
      <c r="H3104" s="59">
        <v>1.8599999999999998E-2</v>
      </c>
      <c r="I3104" s="58">
        <v>25</v>
      </c>
      <c r="J3104" s="58">
        <v>0.46</v>
      </c>
    </row>
    <row r="3105" spans="1:10">
      <c r="A3105" s="79"/>
      <c r="B3105" s="79"/>
      <c r="C3105" s="79"/>
      <c r="D3105" s="79"/>
      <c r="E3105" s="79"/>
      <c r="F3105" s="61"/>
      <c r="G3105" s="79"/>
      <c r="H3105" s="204"/>
      <c r="I3105" s="204"/>
      <c r="J3105" s="61"/>
    </row>
    <row r="3106" spans="1:10" ht="30" customHeight="1" thickBot="1">
      <c r="A3106" s="66"/>
      <c r="B3106" s="66"/>
      <c r="C3106" s="66"/>
      <c r="D3106" s="66"/>
      <c r="E3106" s="66"/>
      <c r="F3106" s="66"/>
      <c r="G3106" s="66"/>
      <c r="H3106" s="60"/>
      <c r="I3106" s="66"/>
      <c r="J3106" s="85"/>
    </row>
    <row r="3107" spans="1:10" ht="0.95" customHeight="1" thickTop="1">
      <c r="A3107" s="51"/>
      <c r="B3107" s="51"/>
      <c r="C3107" s="51"/>
      <c r="D3107" s="51"/>
      <c r="E3107" s="51"/>
      <c r="F3107" s="51"/>
      <c r="G3107" s="51"/>
      <c r="H3107" s="51"/>
      <c r="I3107" s="51"/>
      <c r="J3107" s="51">
        <v>0</v>
      </c>
    </row>
    <row r="3108" spans="1:10" ht="18" customHeight="1">
      <c r="A3108" s="76" t="s">
        <v>1357</v>
      </c>
      <c r="B3108" s="80" t="s">
        <v>6</v>
      </c>
      <c r="C3108" s="76" t="s">
        <v>7</v>
      </c>
      <c r="D3108" s="76" t="s">
        <v>8</v>
      </c>
      <c r="E3108" s="203" t="s">
        <v>262</v>
      </c>
      <c r="F3108" s="203"/>
      <c r="G3108" s="81" t="s">
        <v>9</v>
      </c>
      <c r="H3108" s="80" t="s">
        <v>10</v>
      </c>
      <c r="I3108" s="80" t="s">
        <v>11</v>
      </c>
      <c r="J3108" s="80" t="s">
        <v>13</v>
      </c>
    </row>
    <row r="3109" spans="1:10" ht="24" customHeight="1">
      <c r="A3109" s="77" t="s">
        <v>263</v>
      </c>
      <c r="B3109" s="48" t="s">
        <v>1358</v>
      </c>
      <c r="C3109" s="77" t="s">
        <v>23</v>
      </c>
      <c r="D3109" s="77" t="s">
        <v>109</v>
      </c>
      <c r="E3109" s="200">
        <v>18.72</v>
      </c>
      <c r="F3109" s="200"/>
      <c r="G3109" s="47" t="s">
        <v>27</v>
      </c>
      <c r="H3109" s="50">
        <v>1</v>
      </c>
      <c r="I3109" s="49">
        <v>30.060000000000002</v>
      </c>
      <c r="J3109" s="49">
        <v>30.06</v>
      </c>
    </row>
    <row r="3110" spans="1:10" ht="24" customHeight="1">
      <c r="A3110" s="82" t="s">
        <v>291</v>
      </c>
      <c r="B3110" s="53" t="s">
        <v>429</v>
      </c>
      <c r="C3110" s="82" t="s">
        <v>23</v>
      </c>
      <c r="D3110" s="82" t="s">
        <v>430</v>
      </c>
      <c r="E3110" s="206" t="s">
        <v>431</v>
      </c>
      <c r="F3110" s="206"/>
      <c r="G3110" s="52" t="s">
        <v>114</v>
      </c>
      <c r="H3110" s="55">
        <v>1.5E-3</v>
      </c>
      <c r="I3110" s="54">
        <v>583.75</v>
      </c>
      <c r="J3110" s="54">
        <v>0.87</v>
      </c>
    </row>
    <row r="3111" spans="1:10" ht="24" customHeight="1">
      <c r="A3111" s="78" t="s">
        <v>264</v>
      </c>
      <c r="B3111" s="57" t="s">
        <v>270</v>
      </c>
      <c r="C3111" s="78" t="s">
        <v>23</v>
      </c>
      <c r="D3111" s="78" t="s">
        <v>271</v>
      </c>
      <c r="E3111" s="201" t="s">
        <v>269</v>
      </c>
      <c r="F3111" s="201"/>
      <c r="G3111" s="56" t="s">
        <v>224</v>
      </c>
      <c r="H3111" s="59">
        <v>1.421152628245725</v>
      </c>
      <c r="I3111" s="58">
        <v>15.79</v>
      </c>
      <c r="J3111" s="58">
        <v>22.44</v>
      </c>
    </row>
    <row r="3112" spans="1:10" ht="24" customHeight="1">
      <c r="A3112" s="78" t="s">
        <v>264</v>
      </c>
      <c r="B3112" s="57" t="s">
        <v>300</v>
      </c>
      <c r="C3112" s="78" t="s">
        <v>23</v>
      </c>
      <c r="D3112" s="78" t="s">
        <v>301</v>
      </c>
      <c r="E3112" s="201" t="s">
        <v>269</v>
      </c>
      <c r="F3112" s="201"/>
      <c r="G3112" s="56" t="s">
        <v>224</v>
      </c>
      <c r="H3112" s="59">
        <v>0.3</v>
      </c>
      <c r="I3112" s="58">
        <v>22.52</v>
      </c>
      <c r="J3112" s="58">
        <v>6.75</v>
      </c>
    </row>
    <row r="3113" spans="1:10">
      <c r="A3113" s="79"/>
      <c r="B3113" s="79"/>
      <c r="C3113" s="79"/>
      <c r="D3113" s="79"/>
      <c r="E3113" s="79"/>
      <c r="F3113" s="61"/>
      <c r="G3113" s="79"/>
      <c r="H3113" s="204"/>
      <c r="I3113" s="204"/>
      <c r="J3113" s="61"/>
    </row>
    <row r="3114" spans="1:10" ht="30" customHeight="1" thickBot="1">
      <c r="A3114" s="66"/>
      <c r="B3114" s="66"/>
      <c r="C3114" s="66"/>
      <c r="D3114" s="66"/>
      <c r="E3114" s="66"/>
      <c r="F3114" s="66"/>
      <c r="G3114" s="66"/>
      <c r="H3114" s="60"/>
      <c r="I3114" s="66"/>
      <c r="J3114" s="85"/>
    </row>
    <row r="3115" spans="1:10" ht="0.95" customHeight="1" thickTop="1">
      <c r="A3115" s="51"/>
      <c r="B3115" s="51"/>
      <c r="C3115" s="51"/>
      <c r="D3115" s="51"/>
      <c r="E3115" s="51"/>
      <c r="F3115" s="51"/>
      <c r="G3115" s="51"/>
      <c r="H3115" s="51"/>
      <c r="I3115" s="51"/>
      <c r="J3115" s="51">
        <v>0</v>
      </c>
    </row>
    <row r="3116" spans="1:10" ht="18" customHeight="1">
      <c r="A3116" s="76" t="s">
        <v>1359</v>
      </c>
      <c r="B3116" s="80" t="s">
        <v>6</v>
      </c>
      <c r="C3116" s="76" t="s">
        <v>7</v>
      </c>
      <c r="D3116" s="76" t="s">
        <v>8</v>
      </c>
      <c r="E3116" s="203" t="s">
        <v>262</v>
      </c>
      <c r="F3116" s="203"/>
      <c r="G3116" s="81" t="s">
        <v>9</v>
      </c>
      <c r="H3116" s="80" t="s">
        <v>10</v>
      </c>
      <c r="I3116" s="80" t="s">
        <v>11</v>
      </c>
      <c r="J3116" s="80" t="s">
        <v>13</v>
      </c>
    </row>
    <row r="3117" spans="1:10" ht="24" customHeight="1">
      <c r="A3117" s="77" t="s">
        <v>263</v>
      </c>
      <c r="B3117" s="48" t="s">
        <v>1360</v>
      </c>
      <c r="C3117" s="77" t="s">
        <v>23</v>
      </c>
      <c r="D3117" s="77" t="s">
        <v>1361</v>
      </c>
      <c r="E3117" s="200">
        <v>18.72</v>
      </c>
      <c r="F3117" s="200"/>
      <c r="G3117" s="47" t="s">
        <v>27</v>
      </c>
      <c r="H3117" s="50">
        <v>1</v>
      </c>
      <c r="I3117" s="49">
        <v>44.820000000000007</v>
      </c>
      <c r="J3117" s="49">
        <v>44.82</v>
      </c>
    </row>
    <row r="3118" spans="1:10" ht="24" customHeight="1">
      <c r="A3118" s="82" t="s">
        <v>291</v>
      </c>
      <c r="B3118" s="53" t="s">
        <v>429</v>
      </c>
      <c r="C3118" s="82" t="s">
        <v>23</v>
      </c>
      <c r="D3118" s="82" t="s">
        <v>430</v>
      </c>
      <c r="E3118" s="206" t="s">
        <v>431</v>
      </c>
      <c r="F3118" s="206"/>
      <c r="G3118" s="52" t="s">
        <v>114</v>
      </c>
      <c r="H3118" s="55">
        <v>1.6999999999999999E-3</v>
      </c>
      <c r="I3118" s="54">
        <v>583.75</v>
      </c>
      <c r="J3118" s="54">
        <v>0.99</v>
      </c>
    </row>
    <row r="3119" spans="1:10" ht="24" customHeight="1">
      <c r="A3119" s="78" t="s">
        <v>264</v>
      </c>
      <c r="B3119" s="57" t="s">
        <v>270</v>
      </c>
      <c r="C3119" s="78" t="s">
        <v>23</v>
      </c>
      <c r="D3119" s="78" t="s">
        <v>271</v>
      </c>
      <c r="E3119" s="201" t="s">
        <v>269</v>
      </c>
      <c r="F3119" s="201"/>
      <c r="G3119" s="56" t="s">
        <v>224</v>
      </c>
      <c r="H3119" s="59">
        <v>2.1342621912602913</v>
      </c>
      <c r="I3119" s="58">
        <v>15.79</v>
      </c>
      <c r="J3119" s="58">
        <v>33.700000000000003</v>
      </c>
    </row>
    <row r="3120" spans="1:10" ht="24" customHeight="1">
      <c r="A3120" s="78" t="s">
        <v>264</v>
      </c>
      <c r="B3120" s="57" t="s">
        <v>300</v>
      </c>
      <c r="C3120" s="78" t="s">
        <v>23</v>
      </c>
      <c r="D3120" s="78" t="s">
        <v>301</v>
      </c>
      <c r="E3120" s="201" t="s">
        <v>269</v>
      </c>
      <c r="F3120" s="201"/>
      <c r="G3120" s="56" t="s">
        <v>224</v>
      </c>
      <c r="H3120" s="59">
        <v>0.45</v>
      </c>
      <c r="I3120" s="58">
        <v>22.52</v>
      </c>
      <c r="J3120" s="58">
        <v>10.130000000000001</v>
      </c>
    </row>
    <row r="3121" spans="1:10">
      <c r="A3121" s="79"/>
      <c r="B3121" s="79"/>
      <c r="C3121" s="79"/>
      <c r="D3121" s="79"/>
      <c r="E3121" s="79"/>
      <c r="F3121" s="61"/>
      <c r="G3121" s="79"/>
      <c r="H3121" s="204"/>
      <c r="I3121" s="204"/>
      <c r="J3121" s="61"/>
    </row>
    <row r="3122" spans="1:10" ht="30" customHeight="1" thickBot="1">
      <c r="A3122" s="66"/>
      <c r="B3122" s="66"/>
      <c r="C3122" s="66"/>
      <c r="D3122" s="66"/>
      <c r="E3122" s="66"/>
      <c r="F3122" s="66"/>
      <c r="G3122" s="66"/>
      <c r="H3122" s="60"/>
      <c r="I3122" s="66"/>
      <c r="J3122" s="85"/>
    </row>
    <row r="3123" spans="1:10" ht="0.95" customHeight="1" thickTop="1">
      <c r="A3123" s="51"/>
      <c r="B3123" s="51"/>
      <c r="C3123" s="51"/>
      <c r="D3123" s="51"/>
      <c r="E3123" s="51"/>
      <c r="F3123" s="51"/>
      <c r="G3123" s="51"/>
      <c r="H3123" s="51"/>
      <c r="I3123" s="51"/>
      <c r="J3123" s="51">
        <v>0</v>
      </c>
    </row>
    <row r="3124" spans="1:10" ht="18" customHeight="1">
      <c r="A3124" s="76" t="s">
        <v>1362</v>
      </c>
      <c r="B3124" s="80" t="s">
        <v>6</v>
      </c>
      <c r="C3124" s="76" t="s">
        <v>7</v>
      </c>
      <c r="D3124" s="76" t="s">
        <v>8</v>
      </c>
      <c r="E3124" s="203" t="s">
        <v>262</v>
      </c>
      <c r="F3124" s="203"/>
      <c r="G3124" s="81" t="s">
        <v>9</v>
      </c>
      <c r="H3124" s="80" t="s">
        <v>10</v>
      </c>
      <c r="I3124" s="80" t="s">
        <v>11</v>
      </c>
      <c r="J3124" s="80" t="s">
        <v>13</v>
      </c>
    </row>
    <row r="3125" spans="1:10" ht="24" customHeight="1">
      <c r="A3125" s="77" t="s">
        <v>263</v>
      </c>
      <c r="B3125" s="48" t="s">
        <v>1363</v>
      </c>
      <c r="C3125" s="77" t="s">
        <v>23</v>
      </c>
      <c r="D3125" s="77" t="s">
        <v>213</v>
      </c>
      <c r="E3125" s="200">
        <v>15.62</v>
      </c>
      <c r="F3125" s="200"/>
      <c r="G3125" s="47" t="s">
        <v>20</v>
      </c>
      <c r="H3125" s="50">
        <v>1</v>
      </c>
      <c r="I3125" s="49">
        <v>46.52</v>
      </c>
      <c r="J3125" s="49">
        <v>46.52</v>
      </c>
    </row>
    <row r="3126" spans="1:10" ht="24" customHeight="1">
      <c r="A3126" s="82" t="s">
        <v>291</v>
      </c>
      <c r="B3126" s="53" t="s">
        <v>555</v>
      </c>
      <c r="C3126" s="82" t="s">
        <v>23</v>
      </c>
      <c r="D3126" s="82" t="s">
        <v>556</v>
      </c>
      <c r="E3126" s="206" t="s">
        <v>543</v>
      </c>
      <c r="F3126" s="206"/>
      <c r="G3126" s="52" t="s">
        <v>114</v>
      </c>
      <c r="H3126" s="55">
        <v>0.06</v>
      </c>
      <c r="I3126" s="54">
        <v>523.51</v>
      </c>
      <c r="J3126" s="54">
        <v>31.41</v>
      </c>
    </row>
    <row r="3127" spans="1:10" ht="24" customHeight="1">
      <c r="A3127" s="78" t="s">
        <v>264</v>
      </c>
      <c r="B3127" s="57" t="s">
        <v>270</v>
      </c>
      <c r="C3127" s="78" t="s">
        <v>23</v>
      </c>
      <c r="D3127" s="78" t="s">
        <v>271</v>
      </c>
      <c r="E3127" s="201" t="s">
        <v>269</v>
      </c>
      <c r="F3127" s="201"/>
      <c r="G3127" s="56" t="s">
        <v>224</v>
      </c>
      <c r="H3127" s="59">
        <v>0.27929069031032305</v>
      </c>
      <c r="I3127" s="58">
        <v>15.79</v>
      </c>
      <c r="J3127" s="58">
        <v>4.41</v>
      </c>
    </row>
    <row r="3128" spans="1:10" ht="24" customHeight="1">
      <c r="A3128" s="78" t="s">
        <v>264</v>
      </c>
      <c r="B3128" s="57" t="s">
        <v>300</v>
      </c>
      <c r="C3128" s="78" t="s">
        <v>23</v>
      </c>
      <c r="D3128" s="78" t="s">
        <v>301</v>
      </c>
      <c r="E3128" s="201" t="s">
        <v>269</v>
      </c>
      <c r="F3128" s="201"/>
      <c r="G3128" s="56" t="s">
        <v>224</v>
      </c>
      <c r="H3128" s="59">
        <v>0.4</v>
      </c>
      <c r="I3128" s="58">
        <v>22.52</v>
      </c>
      <c r="J3128" s="58">
        <v>9</v>
      </c>
    </row>
    <row r="3129" spans="1:10" ht="26.1" customHeight="1">
      <c r="A3129" s="78" t="s">
        <v>264</v>
      </c>
      <c r="B3129" s="57" t="s">
        <v>275</v>
      </c>
      <c r="C3129" s="78" t="s">
        <v>23</v>
      </c>
      <c r="D3129" s="78" t="s">
        <v>276</v>
      </c>
      <c r="E3129" s="201" t="s">
        <v>274</v>
      </c>
      <c r="F3129" s="201"/>
      <c r="G3129" s="56" t="s">
        <v>20</v>
      </c>
      <c r="H3129" s="59">
        <v>0.02</v>
      </c>
      <c r="I3129" s="58">
        <v>85</v>
      </c>
      <c r="J3129" s="58">
        <v>1.7</v>
      </c>
    </row>
    <row r="3130" spans="1:10">
      <c r="A3130" s="79"/>
      <c r="B3130" s="79"/>
      <c r="C3130" s="79"/>
      <c r="D3130" s="79"/>
      <c r="E3130" s="79"/>
      <c r="F3130" s="61"/>
      <c r="G3130" s="79"/>
      <c r="H3130" s="204"/>
      <c r="I3130" s="204"/>
      <c r="J3130" s="61"/>
    </row>
    <row r="3131" spans="1:10" ht="30" customHeight="1" thickBot="1">
      <c r="A3131" s="66"/>
      <c r="B3131" s="66"/>
      <c r="C3131" s="66"/>
      <c r="D3131" s="66"/>
      <c r="E3131" s="66"/>
      <c r="F3131" s="66"/>
      <c r="G3131" s="66"/>
      <c r="H3131" s="60"/>
      <c r="I3131" s="66"/>
      <c r="J3131" s="85"/>
    </row>
    <row r="3132" spans="1:10" ht="0.95" customHeight="1" thickTop="1">
      <c r="A3132" s="51"/>
      <c r="B3132" s="51"/>
      <c r="C3132" s="51"/>
      <c r="D3132" s="51"/>
      <c r="E3132" s="51"/>
      <c r="F3132" s="51"/>
      <c r="G3132" s="51"/>
      <c r="H3132" s="51"/>
      <c r="I3132" s="51"/>
      <c r="J3132" s="51">
        <v>0</v>
      </c>
    </row>
    <row r="3133" spans="1:10" ht="18" customHeight="1">
      <c r="A3133" s="76" t="s">
        <v>1364</v>
      </c>
      <c r="B3133" s="80" t="s">
        <v>6</v>
      </c>
      <c r="C3133" s="76" t="s">
        <v>7</v>
      </c>
      <c r="D3133" s="76" t="s">
        <v>8</v>
      </c>
      <c r="E3133" s="203" t="s">
        <v>262</v>
      </c>
      <c r="F3133" s="203"/>
      <c r="G3133" s="81" t="s">
        <v>9</v>
      </c>
      <c r="H3133" s="80" t="s">
        <v>10</v>
      </c>
      <c r="I3133" s="80" t="s">
        <v>11</v>
      </c>
      <c r="J3133" s="80" t="s">
        <v>13</v>
      </c>
    </row>
    <row r="3134" spans="1:10" ht="26.1" customHeight="1">
      <c r="A3134" s="77" t="s">
        <v>263</v>
      </c>
      <c r="B3134" s="48" t="s">
        <v>1365</v>
      </c>
      <c r="C3134" s="77" t="s">
        <v>23</v>
      </c>
      <c r="D3134" s="77" t="s">
        <v>214</v>
      </c>
      <c r="E3134" s="200">
        <v>15.62</v>
      </c>
      <c r="F3134" s="200"/>
      <c r="G3134" s="47" t="s">
        <v>20</v>
      </c>
      <c r="H3134" s="50">
        <v>1</v>
      </c>
      <c r="I3134" s="49">
        <v>65.58</v>
      </c>
      <c r="J3134" s="49">
        <v>65.58</v>
      </c>
    </row>
    <row r="3135" spans="1:10" ht="39" customHeight="1">
      <c r="A3135" s="78" t="s">
        <v>264</v>
      </c>
      <c r="B3135" s="57" t="s">
        <v>557</v>
      </c>
      <c r="C3135" s="78" t="s">
        <v>23</v>
      </c>
      <c r="D3135" s="78" t="s">
        <v>558</v>
      </c>
      <c r="E3135" s="201" t="s">
        <v>274</v>
      </c>
      <c r="F3135" s="201"/>
      <c r="G3135" s="56" t="s">
        <v>203</v>
      </c>
      <c r="H3135" s="59">
        <v>1.63</v>
      </c>
      <c r="I3135" s="58">
        <v>9.56</v>
      </c>
      <c r="J3135" s="58">
        <v>15.58</v>
      </c>
    </row>
    <row r="3136" spans="1:10" ht="26.1" customHeight="1">
      <c r="A3136" s="78" t="s">
        <v>264</v>
      </c>
      <c r="B3136" s="57" t="s">
        <v>487</v>
      </c>
      <c r="C3136" s="78" t="s">
        <v>23</v>
      </c>
      <c r="D3136" s="78" t="s">
        <v>488</v>
      </c>
      <c r="E3136" s="201" t="s">
        <v>274</v>
      </c>
      <c r="F3136" s="201"/>
      <c r="G3136" s="56" t="s">
        <v>114</v>
      </c>
      <c r="H3136" s="59">
        <v>8.4000000000000005E-2</v>
      </c>
      <c r="I3136" s="58">
        <v>500</v>
      </c>
      <c r="J3136" s="58">
        <v>42</v>
      </c>
    </row>
    <row r="3137" spans="1:10" ht="26.1" customHeight="1">
      <c r="A3137" s="78" t="s">
        <v>264</v>
      </c>
      <c r="B3137" s="57" t="s">
        <v>559</v>
      </c>
      <c r="C3137" s="78" t="s">
        <v>23</v>
      </c>
      <c r="D3137" s="78" t="s">
        <v>560</v>
      </c>
      <c r="E3137" s="201" t="s">
        <v>274</v>
      </c>
      <c r="F3137" s="201"/>
      <c r="G3137" s="56" t="s">
        <v>20</v>
      </c>
      <c r="H3137" s="59">
        <v>1</v>
      </c>
      <c r="I3137" s="58">
        <v>8</v>
      </c>
      <c r="J3137" s="58">
        <v>8</v>
      </c>
    </row>
    <row r="3138" spans="1:10">
      <c r="A3138" s="79"/>
      <c r="B3138" s="79"/>
      <c r="C3138" s="79"/>
      <c r="D3138" s="79"/>
      <c r="E3138" s="79"/>
      <c r="F3138" s="61"/>
      <c r="G3138" s="79"/>
      <c r="H3138" s="204"/>
      <c r="I3138" s="204"/>
      <c r="J3138" s="61"/>
    </row>
    <row r="3139" spans="1:10" ht="30" customHeight="1" thickBot="1">
      <c r="A3139" s="66"/>
      <c r="B3139" s="66"/>
      <c r="C3139" s="66"/>
      <c r="D3139" s="66"/>
      <c r="E3139" s="66"/>
      <c r="F3139" s="66"/>
      <c r="G3139" s="66"/>
      <c r="H3139" s="60"/>
      <c r="I3139" s="66"/>
      <c r="J3139" s="85"/>
    </row>
    <row r="3140" spans="1:10" ht="0.95" customHeight="1" thickTop="1">
      <c r="A3140" s="51"/>
      <c r="B3140" s="51"/>
      <c r="C3140" s="51"/>
      <c r="D3140" s="51"/>
      <c r="E3140" s="51"/>
      <c r="F3140" s="51"/>
      <c r="G3140" s="51"/>
      <c r="H3140" s="51"/>
      <c r="I3140" s="51"/>
      <c r="J3140" s="51">
        <v>0</v>
      </c>
    </row>
    <row r="3141" spans="1:10" ht="18" customHeight="1">
      <c r="A3141" s="76" t="s">
        <v>1366</v>
      </c>
      <c r="B3141" s="80" t="s">
        <v>6</v>
      </c>
      <c r="C3141" s="76" t="s">
        <v>7</v>
      </c>
      <c r="D3141" s="76" t="s">
        <v>8</v>
      </c>
      <c r="E3141" s="203" t="s">
        <v>262</v>
      </c>
      <c r="F3141" s="203"/>
      <c r="G3141" s="81" t="s">
        <v>9</v>
      </c>
      <c r="H3141" s="80" t="s">
        <v>10</v>
      </c>
      <c r="I3141" s="80" t="s">
        <v>11</v>
      </c>
      <c r="J3141" s="80" t="s">
        <v>13</v>
      </c>
    </row>
    <row r="3142" spans="1:10" ht="24" customHeight="1">
      <c r="A3142" s="77" t="s">
        <v>263</v>
      </c>
      <c r="B3142" s="48" t="s">
        <v>1367</v>
      </c>
      <c r="C3142" s="77" t="s">
        <v>23</v>
      </c>
      <c r="D3142" s="77" t="s">
        <v>1368</v>
      </c>
      <c r="E3142" s="200" t="s">
        <v>1918</v>
      </c>
      <c r="F3142" s="200"/>
      <c r="G3142" s="47" t="s">
        <v>27</v>
      </c>
      <c r="H3142" s="50">
        <v>1</v>
      </c>
      <c r="I3142" s="49">
        <v>9.36</v>
      </c>
      <c r="J3142" s="49">
        <v>9.36</v>
      </c>
    </row>
    <row r="3143" spans="1:10" ht="24" customHeight="1">
      <c r="A3143" s="78" t="s">
        <v>264</v>
      </c>
      <c r="B3143" s="57" t="s">
        <v>270</v>
      </c>
      <c r="C3143" s="78" t="s">
        <v>23</v>
      </c>
      <c r="D3143" s="78" t="s">
        <v>271</v>
      </c>
      <c r="E3143" s="201" t="s">
        <v>269</v>
      </c>
      <c r="F3143" s="201"/>
      <c r="G3143" s="56" t="s">
        <v>224</v>
      </c>
      <c r="H3143" s="59">
        <v>0.32552248258391386</v>
      </c>
      <c r="I3143" s="58">
        <v>15.79</v>
      </c>
      <c r="J3143" s="58">
        <v>5.14</v>
      </c>
    </row>
    <row r="3144" spans="1:10" ht="24" customHeight="1">
      <c r="A3144" s="78" t="s">
        <v>264</v>
      </c>
      <c r="B3144" s="57" t="s">
        <v>300</v>
      </c>
      <c r="C3144" s="78" t="s">
        <v>23</v>
      </c>
      <c r="D3144" s="78" t="s">
        <v>301</v>
      </c>
      <c r="E3144" s="201" t="s">
        <v>269</v>
      </c>
      <c r="F3144" s="201"/>
      <c r="G3144" s="56" t="s">
        <v>224</v>
      </c>
      <c r="H3144" s="59">
        <v>0.1</v>
      </c>
      <c r="I3144" s="58">
        <v>22.52</v>
      </c>
      <c r="J3144" s="58">
        <v>2.25</v>
      </c>
    </row>
    <row r="3145" spans="1:10" ht="26.1" customHeight="1">
      <c r="A3145" s="78" t="s">
        <v>264</v>
      </c>
      <c r="B3145" s="57" t="s">
        <v>234</v>
      </c>
      <c r="C3145" s="78" t="s">
        <v>23</v>
      </c>
      <c r="D3145" s="78" t="s">
        <v>1546</v>
      </c>
      <c r="E3145" s="201" t="s">
        <v>383</v>
      </c>
      <c r="F3145" s="201"/>
      <c r="G3145" s="56" t="s">
        <v>224</v>
      </c>
      <c r="H3145" s="59">
        <v>1.4E-2</v>
      </c>
      <c r="I3145" s="58">
        <v>140.81</v>
      </c>
      <c r="J3145" s="58">
        <v>1.97</v>
      </c>
    </row>
    <row r="3146" spans="1:10">
      <c r="A3146" s="79"/>
      <c r="B3146" s="79"/>
      <c r="C3146" s="79"/>
      <c r="D3146" s="79"/>
      <c r="E3146" s="79"/>
      <c r="F3146" s="61"/>
      <c r="G3146" s="79"/>
      <c r="H3146" s="204"/>
      <c r="I3146" s="204"/>
      <c r="J3146" s="61"/>
    </row>
    <row r="3147" spans="1:10" ht="30" customHeight="1" thickBot="1">
      <c r="A3147" s="66"/>
      <c r="B3147" s="66"/>
      <c r="C3147" s="66"/>
      <c r="D3147" s="66"/>
      <c r="E3147" s="66"/>
      <c r="F3147" s="66"/>
      <c r="G3147" s="66"/>
      <c r="H3147" s="60"/>
      <c r="I3147" s="66"/>
      <c r="J3147" s="85"/>
    </row>
    <row r="3148" spans="1:10" ht="0.95" customHeight="1" thickTop="1">
      <c r="A3148" s="51"/>
      <c r="B3148" s="51"/>
      <c r="C3148" s="51"/>
      <c r="D3148" s="51"/>
      <c r="E3148" s="51"/>
      <c r="F3148" s="51"/>
      <c r="G3148" s="51"/>
      <c r="H3148" s="51"/>
      <c r="I3148" s="51"/>
      <c r="J3148" s="51">
        <v>0</v>
      </c>
    </row>
    <row r="3149" spans="1:10" ht="18" customHeight="1">
      <c r="A3149" s="76" t="s">
        <v>1369</v>
      </c>
      <c r="B3149" s="80" t="s">
        <v>6</v>
      </c>
      <c r="C3149" s="76" t="s">
        <v>7</v>
      </c>
      <c r="D3149" s="76" t="s">
        <v>8</v>
      </c>
      <c r="E3149" s="203" t="s">
        <v>262</v>
      </c>
      <c r="F3149" s="203"/>
      <c r="G3149" s="81" t="s">
        <v>9</v>
      </c>
      <c r="H3149" s="80" t="s">
        <v>10</v>
      </c>
      <c r="I3149" s="80" t="s">
        <v>11</v>
      </c>
      <c r="J3149" s="80" t="s">
        <v>13</v>
      </c>
    </row>
    <row r="3150" spans="1:10" ht="51.95" customHeight="1">
      <c r="A3150" s="77" t="s">
        <v>263</v>
      </c>
      <c r="B3150" s="48" t="s">
        <v>1370</v>
      </c>
      <c r="C3150" s="77" t="s">
        <v>78</v>
      </c>
      <c r="D3150" s="77" t="s">
        <v>1371</v>
      </c>
      <c r="E3150" s="200" t="s">
        <v>383</v>
      </c>
      <c r="F3150" s="200"/>
      <c r="G3150" s="47" t="s">
        <v>27</v>
      </c>
      <c r="H3150" s="50">
        <v>1</v>
      </c>
      <c r="I3150" s="49">
        <v>16.57</v>
      </c>
      <c r="J3150" s="49">
        <v>16.57</v>
      </c>
    </row>
    <row r="3151" spans="1:10" ht="26.1" customHeight="1">
      <c r="A3151" s="78" t="s">
        <v>264</v>
      </c>
      <c r="B3151" s="57" t="s">
        <v>1370</v>
      </c>
      <c r="C3151" s="78" t="s">
        <v>78</v>
      </c>
      <c r="D3151" s="78" t="s">
        <v>1371</v>
      </c>
      <c r="E3151" s="201" t="s">
        <v>383</v>
      </c>
      <c r="F3151" s="201"/>
      <c r="G3151" s="56" t="s">
        <v>27</v>
      </c>
      <c r="H3151" s="59">
        <v>1</v>
      </c>
      <c r="I3151" s="58">
        <v>16.57</v>
      </c>
      <c r="J3151" s="58">
        <v>16.57</v>
      </c>
    </row>
    <row r="3152" spans="1:10">
      <c r="A3152" s="79"/>
      <c r="B3152" s="79"/>
      <c r="C3152" s="79"/>
      <c r="D3152" s="79"/>
      <c r="E3152" s="79"/>
      <c r="F3152" s="61"/>
      <c r="G3152" s="79"/>
      <c r="H3152" s="204"/>
      <c r="I3152" s="204"/>
      <c r="J3152" s="61"/>
    </row>
    <row r="3153" spans="1:10" ht="30" customHeight="1" thickBot="1">
      <c r="A3153" s="66"/>
      <c r="B3153" s="66"/>
      <c r="C3153" s="66"/>
      <c r="D3153" s="66"/>
      <c r="E3153" s="66"/>
      <c r="F3153" s="66"/>
      <c r="G3153" s="66"/>
      <c r="H3153" s="60"/>
      <c r="I3153" s="66"/>
      <c r="J3153" s="85"/>
    </row>
    <row r="3154" spans="1:10" ht="0.95" customHeight="1" thickTop="1">
      <c r="A3154" s="51"/>
      <c r="B3154" s="51"/>
      <c r="C3154" s="51"/>
      <c r="D3154" s="51"/>
      <c r="E3154" s="51"/>
      <c r="F3154" s="51"/>
      <c r="G3154" s="51"/>
      <c r="H3154" s="51"/>
      <c r="I3154" s="51"/>
      <c r="J3154" s="51">
        <v>0</v>
      </c>
    </row>
    <row r="3155" spans="1:10" ht="18" customHeight="1">
      <c r="A3155" s="76" t="s">
        <v>1372</v>
      </c>
      <c r="B3155" s="80" t="s">
        <v>6</v>
      </c>
      <c r="C3155" s="76" t="s">
        <v>7</v>
      </c>
      <c r="D3155" s="76" t="s">
        <v>8</v>
      </c>
      <c r="E3155" s="203" t="s">
        <v>262</v>
      </c>
      <c r="F3155" s="203"/>
      <c r="G3155" s="81" t="s">
        <v>9</v>
      </c>
      <c r="H3155" s="80" t="s">
        <v>10</v>
      </c>
      <c r="I3155" s="80" t="s">
        <v>11</v>
      </c>
      <c r="J3155" s="80" t="s">
        <v>13</v>
      </c>
    </row>
    <row r="3156" spans="1:10" ht="26.1" customHeight="1">
      <c r="A3156" s="77" t="s">
        <v>263</v>
      </c>
      <c r="B3156" s="48" t="s">
        <v>1373</v>
      </c>
      <c r="C3156" s="77" t="s">
        <v>23</v>
      </c>
      <c r="D3156" s="77" t="s">
        <v>1374</v>
      </c>
      <c r="E3156" s="200">
        <v>18.739999999999998</v>
      </c>
      <c r="F3156" s="200"/>
      <c r="G3156" s="47" t="s">
        <v>27</v>
      </c>
      <c r="H3156" s="50">
        <v>1</v>
      </c>
      <c r="I3156" s="49">
        <v>185.04000000000002</v>
      </c>
      <c r="J3156" s="49">
        <v>185.04</v>
      </c>
    </row>
    <row r="3157" spans="1:10" ht="26.1" customHeight="1">
      <c r="A3157" s="82" t="s">
        <v>291</v>
      </c>
      <c r="B3157" s="53" t="s">
        <v>1919</v>
      </c>
      <c r="C3157" s="82" t="s">
        <v>23</v>
      </c>
      <c r="D3157" s="82" t="s">
        <v>1920</v>
      </c>
      <c r="E3157" s="206" t="s">
        <v>1921</v>
      </c>
      <c r="F3157" s="206"/>
      <c r="G3157" s="52" t="s">
        <v>114</v>
      </c>
      <c r="H3157" s="55">
        <v>7.0000000000000007E-2</v>
      </c>
      <c r="I3157" s="54">
        <v>669.63</v>
      </c>
      <c r="J3157" s="54">
        <v>46.87</v>
      </c>
    </row>
    <row r="3158" spans="1:10" ht="24" customHeight="1">
      <c r="A3158" s="82" t="s">
        <v>291</v>
      </c>
      <c r="B3158" s="53" t="s">
        <v>1616</v>
      </c>
      <c r="C3158" s="82" t="s">
        <v>23</v>
      </c>
      <c r="D3158" s="82" t="s">
        <v>1617</v>
      </c>
      <c r="E3158" s="206" t="s">
        <v>505</v>
      </c>
      <c r="F3158" s="206"/>
      <c r="G3158" s="52" t="s">
        <v>20</v>
      </c>
      <c r="H3158" s="55">
        <v>0.3</v>
      </c>
      <c r="I3158" s="54">
        <v>5.21</v>
      </c>
      <c r="J3158" s="54">
        <v>1.56</v>
      </c>
    </row>
    <row r="3159" spans="1:10" ht="24" customHeight="1">
      <c r="A3159" s="82" t="s">
        <v>291</v>
      </c>
      <c r="B3159" s="53" t="s">
        <v>292</v>
      </c>
      <c r="C3159" s="82" t="s">
        <v>23</v>
      </c>
      <c r="D3159" s="82" t="s">
        <v>293</v>
      </c>
      <c r="E3159" s="206" t="s">
        <v>294</v>
      </c>
      <c r="F3159" s="206"/>
      <c r="G3159" s="52" t="s">
        <v>20</v>
      </c>
      <c r="H3159" s="55">
        <v>0.2</v>
      </c>
      <c r="I3159" s="54">
        <v>26.59</v>
      </c>
      <c r="J3159" s="54">
        <v>5.31</v>
      </c>
    </row>
    <row r="3160" spans="1:10" ht="24" customHeight="1">
      <c r="A3160" s="82" t="s">
        <v>291</v>
      </c>
      <c r="B3160" s="53" t="s">
        <v>503</v>
      </c>
      <c r="C3160" s="82" t="s">
        <v>23</v>
      </c>
      <c r="D3160" s="82" t="s">
        <v>504</v>
      </c>
      <c r="E3160" s="206" t="s">
        <v>505</v>
      </c>
      <c r="F3160" s="206"/>
      <c r="G3160" s="52" t="s">
        <v>114</v>
      </c>
      <c r="H3160" s="55">
        <v>5.6000000000000001E-2</v>
      </c>
      <c r="I3160" s="54">
        <v>47.37</v>
      </c>
      <c r="J3160" s="54">
        <v>2.65</v>
      </c>
    </row>
    <row r="3161" spans="1:10" ht="24" customHeight="1">
      <c r="A3161" s="78" t="s">
        <v>264</v>
      </c>
      <c r="B3161" s="57" t="s">
        <v>270</v>
      </c>
      <c r="C3161" s="78" t="s">
        <v>23</v>
      </c>
      <c r="D3161" s="78" t="s">
        <v>271</v>
      </c>
      <c r="E3161" s="201" t="s">
        <v>269</v>
      </c>
      <c r="F3161" s="201"/>
      <c r="G3161" s="56" t="s">
        <v>224</v>
      </c>
      <c r="H3161" s="59">
        <v>1.1209626345788481</v>
      </c>
      <c r="I3161" s="58">
        <v>15.79</v>
      </c>
      <c r="J3161" s="58">
        <v>17.7</v>
      </c>
    </row>
    <row r="3162" spans="1:10" ht="24" customHeight="1">
      <c r="A3162" s="78" t="s">
        <v>264</v>
      </c>
      <c r="B3162" s="57" t="s">
        <v>300</v>
      </c>
      <c r="C3162" s="78" t="s">
        <v>23</v>
      </c>
      <c r="D3162" s="78" t="s">
        <v>301</v>
      </c>
      <c r="E3162" s="201" t="s">
        <v>269</v>
      </c>
      <c r="F3162" s="201"/>
      <c r="G3162" s="56" t="s">
        <v>224</v>
      </c>
      <c r="H3162" s="59">
        <v>0.8</v>
      </c>
      <c r="I3162" s="58">
        <v>22.52</v>
      </c>
      <c r="J3162" s="58">
        <v>18.010000000000002</v>
      </c>
    </row>
    <row r="3163" spans="1:10" ht="26.1" customHeight="1">
      <c r="A3163" s="78" t="s">
        <v>264</v>
      </c>
      <c r="B3163" s="57" t="s">
        <v>1924</v>
      </c>
      <c r="C3163" s="78" t="s">
        <v>23</v>
      </c>
      <c r="D3163" s="78" t="s">
        <v>1925</v>
      </c>
      <c r="E3163" s="201" t="s">
        <v>274</v>
      </c>
      <c r="F3163" s="201"/>
      <c r="G3163" s="56" t="s">
        <v>20</v>
      </c>
      <c r="H3163" s="59">
        <v>1.57</v>
      </c>
      <c r="I3163" s="58">
        <v>35.15</v>
      </c>
      <c r="J3163" s="58">
        <v>55.18</v>
      </c>
    </row>
    <row r="3164" spans="1:10" ht="26.1" customHeight="1">
      <c r="A3164" s="78" t="s">
        <v>264</v>
      </c>
      <c r="B3164" s="57" t="s">
        <v>1926</v>
      </c>
      <c r="C3164" s="78" t="s">
        <v>23</v>
      </c>
      <c r="D3164" s="78" t="s">
        <v>1927</v>
      </c>
      <c r="E3164" s="201" t="s">
        <v>274</v>
      </c>
      <c r="F3164" s="201"/>
      <c r="G3164" s="56" t="s">
        <v>27</v>
      </c>
      <c r="H3164" s="59">
        <v>4.2</v>
      </c>
      <c r="I3164" s="58">
        <v>0.86</v>
      </c>
      <c r="J3164" s="58">
        <v>3.61</v>
      </c>
    </row>
    <row r="3165" spans="1:10" ht="24" customHeight="1">
      <c r="A3165" s="78" t="s">
        <v>264</v>
      </c>
      <c r="B3165" s="57" t="s">
        <v>309</v>
      </c>
      <c r="C3165" s="78" t="s">
        <v>23</v>
      </c>
      <c r="D3165" s="78" t="s">
        <v>310</v>
      </c>
      <c r="E3165" s="201" t="s">
        <v>274</v>
      </c>
      <c r="F3165" s="201"/>
      <c r="G3165" s="56" t="s">
        <v>203</v>
      </c>
      <c r="H3165" s="59">
        <v>7.0000000000000007E-2</v>
      </c>
      <c r="I3165" s="58">
        <v>17.5</v>
      </c>
      <c r="J3165" s="58">
        <v>1.22</v>
      </c>
    </row>
    <row r="3166" spans="1:10" ht="26.1" customHeight="1">
      <c r="A3166" s="78" t="s">
        <v>264</v>
      </c>
      <c r="B3166" s="57" t="s">
        <v>1922</v>
      </c>
      <c r="C3166" s="78" t="s">
        <v>23</v>
      </c>
      <c r="D3166" s="78" t="s">
        <v>1923</v>
      </c>
      <c r="E3166" s="201" t="s">
        <v>274</v>
      </c>
      <c r="F3166" s="201"/>
      <c r="G3166" s="56" t="s">
        <v>27</v>
      </c>
      <c r="H3166" s="59">
        <v>2.1</v>
      </c>
      <c r="I3166" s="58">
        <v>0.84</v>
      </c>
      <c r="J3166" s="58">
        <v>1.76</v>
      </c>
    </row>
    <row r="3167" spans="1:10" ht="26.1" customHeight="1">
      <c r="A3167" s="78" t="s">
        <v>264</v>
      </c>
      <c r="B3167" s="57" t="s">
        <v>1932</v>
      </c>
      <c r="C3167" s="78" t="s">
        <v>23</v>
      </c>
      <c r="D3167" s="78" t="s">
        <v>1933</v>
      </c>
      <c r="E3167" s="201" t="s">
        <v>274</v>
      </c>
      <c r="F3167" s="201"/>
      <c r="G3167" s="56" t="s">
        <v>40</v>
      </c>
      <c r="H3167" s="59">
        <v>0.35</v>
      </c>
      <c r="I3167" s="58">
        <v>63.9</v>
      </c>
      <c r="J3167" s="58">
        <v>22.36</v>
      </c>
    </row>
    <row r="3168" spans="1:10" ht="24" customHeight="1">
      <c r="A3168" s="78" t="s">
        <v>264</v>
      </c>
      <c r="B3168" s="57" t="s">
        <v>1928</v>
      </c>
      <c r="C3168" s="78" t="s">
        <v>23</v>
      </c>
      <c r="D3168" s="78" t="s">
        <v>1929</v>
      </c>
      <c r="E3168" s="201" t="s">
        <v>274</v>
      </c>
      <c r="F3168" s="201"/>
      <c r="G3168" s="56" t="s">
        <v>40</v>
      </c>
      <c r="H3168" s="59">
        <v>0.05</v>
      </c>
      <c r="I3168" s="58">
        <v>64.8</v>
      </c>
      <c r="J3168" s="58">
        <v>3.24</v>
      </c>
    </row>
    <row r="3169" spans="1:10" ht="24" customHeight="1">
      <c r="A3169" s="78" t="s">
        <v>264</v>
      </c>
      <c r="B3169" s="57" t="s">
        <v>1930</v>
      </c>
      <c r="C3169" s="78" t="s">
        <v>23</v>
      </c>
      <c r="D3169" s="78" t="s">
        <v>1931</v>
      </c>
      <c r="E3169" s="201" t="s">
        <v>274</v>
      </c>
      <c r="F3169" s="201"/>
      <c r="G3169" s="56" t="s">
        <v>40</v>
      </c>
      <c r="H3169" s="59">
        <v>0.1</v>
      </c>
      <c r="I3169" s="58">
        <v>55.7</v>
      </c>
      <c r="J3169" s="58">
        <v>5.57</v>
      </c>
    </row>
    <row r="3170" spans="1:10">
      <c r="A3170" s="79"/>
      <c r="B3170" s="79"/>
      <c r="C3170" s="79"/>
      <c r="D3170" s="79"/>
      <c r="E3170" s="79"/>
      <c r="F3170" s="61"/>
      <c r="G3170" s="79"/>
      <c r="H3170" s="204"/>
      <c r="I3170" s="204"/>
      <c r="J3170" s="61"/>
    </row>
    <row r="3171" spans="1:10" ht="30" customHeight="1" thickBot="1">
      <c r="A3171" s="66"/>
      <c r="B3171" s="66"/>
      <c r="C3171" s="66"/>
      <c r="D3171" s="66"/>
      <c r="E3171" s="66"/>
      <c r="F3171" s="66"/>
      <c r="G3171" s="66"/>
      <c r="H3171" s="60"/>
      <c r="I3171" s="66"/>
      <c r="J3171" s="85"/>
    </row>
    <row r="3172" spans="1:10" ht="0.95" customHeight="1" thickTop="1">
      <c r="A3172" s="51"/>
      <c r="B3172" s="51"/>
      <c r="C3172" s="51"/>
      <c r="D3172" s="51"/>
      <c r="E3172" s="51"/>
      <c r="F3172" s="51"/>
      <c r="G3172" s="51"/>
      <c r="H3172" s="51"/>
      <c r="I3172" s="51"/>
      <c r="J3172" s="51">
        <v>0</v>
      </c>
    </row>
    <row r="3173" spans="1:10" ht="18" customHeight="1">
      <c r="A3173" s="76" t="s">
        <v>1375</v>
      </c>
      <c r="B3173" s="80" t="s">
        <v>6</v>
      </c>
      <c r="C3173" s="76" t="s">
        <v>7</v>
      </c>
      <c r="D3173" s="76" t="s">
        <v>8</v>
      </c>
      <c r="E3173" s="203" t="s">
        <v>262</v>
      </c>
      <c r="F3173" s="203"/>
      <c r="G3173" s="81" t="s">
        <v>9</v>
      </c>
      <c r="H3173" s="80" t="s">
        <v>10</v>
      </c>
      <c r="I3173" s="80" t="s">
        <v>11</v>
      </c>
      <c r="J3173" s="80" t="s">
        <v>13</v>
      </c>
    </row>
    <row r="3174" spans="1:10" ht="51.95" customHeight="1">
      <c r="A3174" s="77" t="s">
        <v>263</v>
      </c>
      <c r="B3174" s="48" t="s">
        <v>1376</v>
      </c>
      <c r="C3174" s="77" t="s">
        <v>19</v>
      </c>
      <c r="D3174" s="77" t="s">
        <v>1377</v>
      </c>
      <c r="E3174" s="200" t="s">
        <v>653</v>
      </c>
      <c r="F3174" s="200"/>
      <c r="G3174" s="47" t="s">
        <v>27</v>
      </c>
      <c r="H3174" s="50">
        <v>1</v>
      </c>
      <c r="I3174" s="49">
        <v>284.64</v>
      </c>
      <c r="J3174" s="49">
        <v>284.64</v>
      </c>
    </row>
    <row r="3175" spans="1:10" ht="15" customHeight="1">
      <c r="A3175" s="203" t="s">
        <v>654</v>
      </c>
      <c r="B3175" s="208" t="s">
        <v>6</v>
      </c>
      <c r="C3175" s="203" t="s">
        <v>7</v>
      </c>
      <c r="D3175" s="203" t="s">
        <v>655</v>
      </c>
      <c r="E3175" s="207" t="s">
        <v>656</v>
      </c>
      <c r="F3175" s="208"/>
      <c r="G3175" s="207" t="s">
        <v>657</v>
      </c>
      <c r="H3175" s="208"/>
      <c r="I3175" s="208" t="s">
        <v>658</v>
      </c>
      <c r="J3175" s="208" t="s">
        <v>13</v>
      </c>
    </row>
    <row r="3176" spans="1:10" ht="15" customHeight="1">
      <c r="A3176" s="208"/>
      <c r="B3176" s="208"/>
      <c r="C3176" s="208"/>
      <c r="D3176" s="208"/>
      <c r="E3176" s="80" t="s">
        <v>660</v>
      </c>
      <c r="F3176" s="80" t="s">
        <v>661</v>
      </c>
      <c r="G3176" s="80" t="s">
        <v>660</v>
      </c>
      <c r="H3176" s="80" t="s">
        <v>661</v>
      </c>
      <c r="I3176" s="208"/>
      <c r="J3176" s="208" t="s">
        <v>13</v>
      </c>
    </row>
    <row r="3177" spans="1:10" ht="20.100000000000001" customHeight="1">
      <c r="A3177" s="209"/>
      <c r="B3177" s="209"/>
      <c r="C3177" s="209"/>
      <c r="D3177" s="209"/>
      <c r="E3177" s="209"/>
      <c r="F3177" s="209"/>
      <c r="G3177" s="209" t="s">
        <v>662</v>
      </c>
      <c r="H3177" s="209"/>
      <c r="I3177" s="209"/>
      <c r="J3177" s="85">
        <v>0</v>
      </c>
    </row>
    <row r="3178" spans="1:10" ht="20.100000000000001" customHeight="1">
      <c r="A3178" s="76" t="s">
        <v>663</v>
      </c>
      <c r="B3178" s="80" t="s">
        <v>6</v>
      </c>
      <c r="C3178" s="76" t="s">
        <v>7</v>
      </c>
      <c r="D3178" s="76" t="s">
        <v>269</v>
      </c>
      <c r="E3178" s="80"/>
      <c r="F3178" s="208"/>
      <c r="G3178" s="208" t="s">
        <v>664</v>
      </c>
      <c r="H3178" s="208" t="s">
        <v>665</v>
      </c>
      <c r="I3178" s="208" t="s">
        <v>658</v>
      </c>
      <c r="J3178" s="80" t="s">
        <v>13</v>
      </c>
    </row>
    <row r="3179" spans="1:10" ht="20.100000000000001" customHeight="1">
      <c r="A3179" s="209"/>
      <c r="B3179" s="209"/>
      <c r="C3179" s="209"/>
      <c r="D3179" s="209"/>
      <c r="E3179" s="209"/>
      <c r="F3179" s="209"/>
      <c r="G3179" s="209" t="s">
        <v>666</v>
      </c>
      <c r="H3179" s="209"/>
      <c r="I3179" s="209"/>
      <c r="J3179" s="85">
        <v>0</v>
      </c>
    </row>
    <row r="3180" spans="1:10" ht="20.100000000000001" customHeight="1">
      <c r="A3180" s="209"/>
      <c r="B3180" s="209"/>
      <c r="C3180" s="209"/>
      <c r="D3180" s="209"/>
      <c r="E3180" s="209"/>
      <c r="F3180" s="209"/>
      <c r="G3180" s="209" t="s">
        <v>667</v>
      </c>
      <c r="H3180" s="209"/>
      <c r="I3180" s="209"/>
      <c r="J3180" s="85">
        <v>0</v>
      </c>
    </row>
    <row r="3181" spans="1:10" ht="20.100000000000001" customHeight="1">
      <c r="A3181" s="209"/>
      <c r="B3181" s="209"/>
      <c r="C3181" s="209"/>
      <c r="D3181" s="209"/>
      <c r="E3181" s="209"/>
      <c r="F3181" s="209"/>
      <c r="G3181" s="209" t="s">
        <v>668</v>
      </c>
      <c r="H3181" s="209"/>
      <c r="I3181" s="209"/>
      <c r="J3181" s="85">
        <v>1</v>
      </c>
    </row>
    <row r="3182" spans="1:10" ht="20.100000000000001" customHeight="1">
      <c r="A3182" s="209"/>
      <c r="B3182" s="209"/>
      <c r="C3182" s="209"/>
      <c r="D3182" s="209"/>
      <c r="E3182" s="209"/>
      <c r="F3182" s="209"/>
      <c r="G3182" s="209" t="s">
        <v>669</v>
      </c>
      <c r="H3182" s="209"/>
      <c r="I3182" s="209"/>
      <c r="J3182" s="85">
        <v>0</v>
      </c>
    </row>
    <row r="3183" spans="1:10" ht="30" customHeight="1">
      <c r="A3183" s="76" t="s">
        <v>670</v>
      </c>
      <c r="B3183" s="80" t="s">
        <v>7</v>
      </c>
      <c r="C3183" s="76" t="s">
        <v>6</v>
      </c>
      <c r="D3183" s="76" t="s">
        <v>274</v>
      </c>
      <c r="E3183" s="80"/>
      <c r="F3183" s="80"/>
      <c r="G3183" s="80" t="s">
        <v>664</v>
      </c>
      <c r="H3183" s="80" t="s">
        <v>665</v>
      </c>
      <c r="I3183" s="80" t="s">
        <v>671</v>
      </c>
      <c r="J3183" s="80" t="s">
        <v>13</v>
      </c>
    </row>
    <row r="3184" spans="1:10" ht="51.95" customHeight="1">
      <c r="A3184" s="78" t="s">
        <v>264</v>
      </c>
      <c r="B3184" s="57" t="s">
        <v>19</v>
      </c>
      <c r="C3184" s="78" t="s">
        <v>1942</v>
      </c>
      <c r="D3184" s="78" t="s">
        <v>1943</v>
      </c>
      <c r="E3184" s="78"/>
      <c r="F3184" s="78"/>
      <c r="G3184" s="56" t="s">
        <v>20</v>
      </c>
      <c r="H3184" s="58">
        <v>40.17</v>
      </c>
      <c r="I3184" s="59">
        <v>2.15</v>
      </c>
      <c r="J3184" s="58">
        <v>86.365499999999997</v>
      </c>
    </row>
    <row r="3185" spans="1:10" ht="39" customHeight="1">
      <c r="A3185" s="78" t="s">
        <v>264</v>
      </c>
      <c r="B3185" s="57" t="s">
        <v>19</v>
      </c>
      <c r="C3185" s="78" t="s">
        <v>1940</v>
      </c>
      <c r="D3185" s="78" t="s">
        <v>1941</v>
      </c>
      <c r="E3185" s="78"/>
      <c r="F3185" s="78"/>
      <c r="G3185" s="56" t="s">
        <v>1087</v>
      </c>
      <c r="H3185" s="58">
        <v>57.3</v>
      </c>
      <c r="I3185" s="59">
        <v>0.4</v>
      </c>
      <c r="J3185" s="58">
        <v>22.92</v>
      </c>
    </row>
    <row r="3186" spans="1:10" ht="26.1" customHeight="1">
      <c r="A3186" s="78" t="s">
        <v>264</v>
      </c>
      <c r="B3186" s="57" t="s">
        <v>19</v>
      </c>
      <c r="C3186" s="78" t="s">
        <v>1936</v>
      </c>
      <c r="D3186" s="78" t="s">
        <v>1937</v>
      </c>
      <c r="E3186" s="78"/>
      <c r="F3186" s="78"/>
      <c r="G3186" s="56" t="s">
        <v>577</v>
      </c>
      <c r="H3186" s="58">
        <v>18.670000000000002</v>
      </c>
      <c r="I3186" s="59">
        <v>0.2</v>
      </c>
      <c r="J3186" s="58">
        <v>3.7340000000000004</v>
      </c>
    </row>
    <row r="3187" spans="1:10" ht="26.1" customHeight="1">
      <c r="A3187" s="78" t="s">
        <v>264</v>
      </c>
      <c r="B3187" s="57" t="s">
        <v>19</v>
      </c>
      <c r="C3187" s="78" t="s">
        <v>1934</v>
      </c>
      <c r="D3187" s="78" t="s">
        <v>1935</v>
      </c>
      <c r="E3187" s="78"/>
      <c r="F3187" s="78"/>
      <c r="G3187" s="56" t="s">
        <v>751</v>
      </c>
      <c r="H3187" s="58">
        <v>1.26</v>
      </c>
      <c r="I3187" s="59">
        <v>3.1</v>
      </c>
      <c r="J3187" s="58">
        <v>3.9060000000000001</v>
      </c>
    </row>
    <row r="3188" spans="1:10" ht="39" customHeight="1">
      <c r="A3188" s="78" t="s">
        <v>264</v>
      </c>
      <c r="B3188" s="57" t="s">
        <v>19</v>
      </c>
      <c r="C3188" s="78" t="s">
        <v>1938</v>
      </c>
      <c r="D3188" s="78" t="s">
        <v>1939</v>
      </c>
      <c r="E3188" s="78"/>
      <c r="F3188" s="78"/>
      <c r="G3188" s="56" t="s">
        <v>1087</v>
      </c>
      <c r="H3188" s="58">
        <v>55</v>
      </c>
      <c r="I3188" s="59">
        <v>0.02</v>
      </c>
      <c r="J3188" s="58">
        <v>1.1000000000000001</v>
      </c>
    </row>
    <row r="3189" spans="1:10" ht="20.100000000000001" customHeight="1">
      <c r="A3189" s="209"/>
      <c r="B3189" s="209"/>
      <c r="C3189" s="209"/>
      <c r="D3189" s="209"/>
      <c r="E3189" s="209"/>
      <c r="F3189" s="209"/>
      <c r="G3189" s="209" t="s">
        <v>672</v>
      </c>
      <c r="H3189" s="209"/>
      <c r="I3189" s="209"/>
      <c r="J3189" s="85">
        <v>118.02549999999999</v>
      </c>
    </row>
    <row r="3190" spans="1:10" ht="30" customHeight="1">
      <c r="A3190" s="76" t="s">
        <v>673</v>
      </c>
      <c r="B3190" s="80" t="s">
        <v>7</v>
      </c>
      <c r="C3190" s="76" t="s">
        <v>6</v>
      </c>
      <c r="D3190" s="76" t="s">
        <v>265</v>
      </c>
      <c r="E3190" s="80"/>
      <c r="F3190" s="80"/>
      <c r="G3190" s="80" t="s">
        <v>664</v>
      </c>
      <c r="H3190" s="80" t="s">
        <v>665</v>
      </c>
      <c r="I3190" s="80" t="s">
        <v>671</v>
      </c>
      <c r="J3190" s="80" t="s">
        <v>13</v>
      </c>
    </row>
    <row r="3191" spans="1:10" ht="39" customHeight="1">
      <c r="A3191" s="82" t="s">
        <v>674</v>
      </c>
      <c r="B3191" s="53" t="s">
        <v>19</v>
      </c>
      <c r="C3191" s="82" t="s">
        <v>1944</v>
      </c>
      <c r="D3191" s="82" t="s">
        <v>1945</v>
      </c>
      <c r="E3191" s="82"/>
      <c r="F3191" s="82"/>
      <c r="G3191" s="52" t="s">
        <v>114</v>
      </c>
      <c r="H3191" s="54">
        <v>516.42999999999995</v>
      </c>
      <c r="I3191" s="55">
        <v>0.19</v>
      </c>
      <c r="J3191" s="54">
        <v>98.12169999999999</v>
      </c>
    </row>
    <row r="3192" spans="1:10" ht="26.1" customHeight="1">
      <c r="A3192" s="82" t="s">
        <v>674</v>
      </c>
      <c r="B3192" s="53" t="s">
        <v>19</v>
      </c>
      <c r="C3192" s="82" t="s">
        <v>1948</v>
      </c>
      <c r="D3192" s="82" t="s">
        <v>1949</v>
      </c>
      <c r="E3192" s="82"/>
      <c r="F3192" s="82"/>
      <c r="G3192" s="52" t="s">
        <v>114</v>
      </c>
      <c r="H3192" s="54">
        <v>99.34</v>
      </c>
      <c r="I3192" s="55">
        <v>0.19</v>
      </c>
      <c r="J3192" s="54">
        <v>18.874600000000001</v>
      </c>
    </row>
    <row r="3193" spans="1:10" ht="24" customHeight="1">
      <c r="A3193" s="82" t="s">
        <v>674</v>
      </c>
      <c r="B3193" s="53" t="s">
        <v>19</v>
      </c>
      <c r="C3193" s="82" t="s">
        <v>680</v>
      </c>
      <c r="D3193" s="82" t="s">
        <v>417</v>
      </c>
      <c r="E3193" s="82"/>
      <c r="F3193" s="82"/>
      <c r="G3193" s="52" t="s">
        <v>1989</v>
      </c>
      <c r="H3193" s="54">
        <v>18.02</v>
      </c>
      <c r="I3193" s="55">
        <v>0.9575027746947834</v>
      </c>
      <c r="J3193" s="54">
        <v>17.254199999999997</v>
      </c>
    </row>
    <row r="3194" spans="1:10" ht="24" customHeight="1">
      <c r="A3194" s="82" t="s">
        <v>674</v>
      </c>
      <c r="B3194" s="53" t="s">
        <v>19</v>
      </c>
      <c r="C3194" s="82" t="s">
        <v>686</v>
      </c>
      <c r="D3194" s="82" t="s">
        <v>576</v>
      </c>
      <c r="E3194" s="82"/>
      <c r="F3194" s="82"/>
      <c r="G3194" s="52" t="s">
        <v>1989</v>
      </c>
      <c r="H3194" s="54">
        <v>25.14</v>
      </c>
      <c r="I3194" s="55">
        <v>0.8</v>
      </c>
      <c r="J3194" s="54">
        <v>20.112000000000002</v>
      </c>
    </row>
    <row r="3195" spans="1:10" ht="26.1" customHeight="1">
      <c r="A3195" s="82" t="s">
        <v>674</v>
      </c>
      <c r="B3195" s="53" t="s">
        <v>19</v>
      </c>
      <c r="C3195" s="82" t="s">
        <v>1946</v>
      </c>
      <c r="D3195" s="82" t="s">
        <v>1947</v>
      </c>
      <c r="E3195" s="82"/>
      <c r="F3195" s="82"/>
      <c r="G3195" s="52" t="s">
        <v>114</v>
      </c>
      <c r="H3195" s="54">
        <v>61.26</v>
      </c>
      <c r="I3195" s="55">
        <v>0.2</v>
      </c>
      <c r="J3195" s="54">
        <v>12.252000000000001</v>
      </c>
    </row>
    <row r="3196" spans="1:10" ht="20.100000000000001" customHeight="1">
      <c r="A3196" s="209"/>
      <c r="B3196" s="209"/>
      <c r="C3196" s="209"/>
      <c r="D3196" s="209"/>
      <c r="E3196" s="209"/>
      <c r="F3196" s="209"/>
      <c r="G3196" s="209" t="s">
        <v>679</v>
      </c>
      <c r="H3196" s="209"/>
      <c r="I3196" s="209"/>
      <c r="J3196" s="85">
        <v>166.61449999999999</v>
      </c>
    </row>
    <row r="3197" spans="1:10">
      <c r="A3197" s="79"/>
      <c r="B3197" s="79"/>
      <c r="C3197" s="79"/>
      <c r="D3197" s="79"/>
      <c r="E3197" s="79"/>
      <c r="F3197" s="61"/>
      <c r="G3197" s="79"/>
      <c r="H3197" s="204"/>
      <c r="I3197" s="204"/>
      <c r="J3197" s="61"/>
    </row>
    <row r="3198" spans="1:10" ht="30" customHeight="1" thickBot="1">
      <c r="A3198" s="66"/>
      <c r="B3198" s="66"/>
      <c r="C3198" s="66"/>
      <c r="D3198" s="66"/>
      <c r="E3198" s="66"/>
      <c r="F3198" s="66"/>
      <c r="G3198" s="66"/>
      <c r="H3198" s="60"/>
      <c r="I3198" s="66"/>
      <c r="J3198" s="85"/>
    </row>
    <row r="3199" spans="1:10" ht="0.95" customHeight="1" thickTop="1">
      <c r="A3199" s="51"/>
      <c r="B3199" s="51"/>
      <c r="C3199" s="51"/>
      <c r="D3199" s="51"/>
      <c r="E3199" s="51"/>
      <c r="F3199" s="51"/>
      <c r="G3199" s="51"/>
      <c r="H3199" s="51"/>
      <c r="I3199" s="51"/>
      <c r="J3199" s="51">
        <v>0</v>
      </c>
    </row>
    <row r="3200" spans="1:10" ht="18" customHeight="1">
      <c r="A3200" s="76" t="s">
        <v>1378</v>
      </c>
      <c r="B3200" s="80" t="s">
        <v>6</v>
      </c>
      <c r="C3200" s="76" t="s">
        <v>7</v>
      </c>
      <c r="D3200" s="76" t="s">
        <v>8</v>
      </c>
      <c r="E3200" s="203" t="s">
        <v>262</v>
      </c>
      <c r="F3200" s="203"/>
      <c r="G3200" s="81" t="s">
        <v>9</v>
      </c>
      <c r="H3200" s="80" t="s">
        <v>10</v>
      </c>
      <c r="I3200" s="80" t="s">
        <v>11</v>
      </c>
      <c r="J3200" s="80" t="s">
        <v>13</v>
      </c>
    </row>
    <row r="3201" spans="1:10" ht="24" customHeight="1">
      <c r="A3201" s="77" t="s">
        <v>263</v>
      </c>
      <c r="B3201" s="48" t="s">
        <v>1379</v>
      </c>
      <c r="C3201" s="77" t="s">
        <v>78</v>
      </c>
      <c r="D3201" s="77" t="s">
        <v>1380</v>
      </c>
      <c r="E3201" s="200">
        <v>21.29</v>
      </c>
      <c r="F3201" s="200"/>
      <c r="G3201" s="47" t="s">
        <v>27</v>
      </c>
      <c r="H3201" s="50">
        <v>1</v>
      </c>
      <c r="I3201" s="49">
        <v>450.51</v>
      </c>
      <c r="J3201" s="49">
        <v>450.51</v>
      </c>
    </row>
    <row r="3202" spans="1:10" ht="26.1" customHeight="1">
      <c r="A3202" s="82" t="s">
        <v>291</v>
      </c>
      <c r="B3202" s="53" t="s">
        <v>210</v>
      </c>
      <c r="C3202" s="82" t="s">
        <v>23</v>
      </c>
      <c r="D3202" s="82" t="s">
        <v>1950</v>
      </c>
      <c r="E3202" s="206" t="s">
        <v>548</v>
      </c>
      <c r="F3202" s="206"/>
      <c r="G3202" s="52" t="s">
        <v>114</v>
      </c>
      <c r="H3202" s="55">
        <v>0.22</v>
      </c>
      <c r="I3202" s="54">
        <v>729.68</v>
      </c>
      <c r="J3202" s="54">
        <v>160.52000000000001</v>
      </c>
    </row>
    <row r="3203" spans="1:10" ht="26.1" customHeight="1">
      <c r="A3203" s="82" t="s">
        <v>291</v>
      </c>
      <c r="B3203" s="53" t="s">
        <v>1661</v>
      </c>
      <c r="C3203" s="82" t="s">
        <v>23</v>
      </c>
      <c r="D3203" s="82" t="s">
        <v>1662</v>
      </c>
      <c r="E3203" s="206" t="s">
        <v>294</v>
      </c>
      <c r="F3203" s="206"/>
      <c r="G3203" s="52" t="s">
        <v>20</v>
      </c>
      <c r="H3203" s="55">
        <v>0.88</v>
      </c>
      <c r="I3203" s="54">
        <v>76.73</v>
      </c>
      <c r="J3203" s="54">
        <v>67.52</v>
      </c>
    </row>
    <row r="3204" spans="1:10" ht="26.1" customHeight="1">
      <c r="A3204" s="82" t="s">
        <v>291</v>
      </c>
      <c r="B3204" s="53" t="s">
        <v>1951</v>
      </c>
      <c r="C3204" s="82" t="s">
        <v>23</v>
      </c>
      <c r="D3204" s="82" t="s">
        <v>1952</v>
      </c>
      <c r="E3204" s="206" t="s">
        <v>534</v>
      </c>
      <c r="F3204" s="206"/>
      <c r="G3204" s="52" t="s">
        <v>203</v>
      </c>
      <c r="H3204" s="55">
        <v>18.68</v>
      </c>
      <c r="I3204" s="54">
        <v>11.91</v>
      </c>
      <c r="J3204" s="54">
        <v>222.47</v>
      </c>
    </row>
    <row r="3205" spans="1:10">
      <c r="A3205" s="79"/>
      <c r="B3205" s="79"/>
      <c r="C3205" s="79"/>
      <c r="D3205" s="79"/>
      <c r="E3205" s="79"/>
      <c r="F3205" s="61"/>
      <c r="G3205" s="79"/>
      <c r="H3205" s="204"/>
      <c r="I3205" s="204"/>
      <c r="J3205" s="61"/>
    </row>
    <row r="3206" spans="1:10" ht="30" customHeight="1" thickBot="1">
      <c r="A3206" s="66"/>
      <c r="B3206" s="66"/>
      <c r="C3206" s="66"/>
      <c r="D3206" s="66"/>
      <c r="E3206" s="66"/>
      <c r="F3206" s="66"/>
      <c r="G3206" s="66"/>
      <c r="H3206" s="60"/>
      <c r="I3206" s="66"/>
      <c r="J3206" s="85"/>
    </row>
    <row r="3207" spans="1:10" ht="0.95" customHeight="1" thickTop="1">
      <c r="A3207" s="51"/>
      <c r="B3207" s="51"/>
      <c r="C3207" s="51"/>
      <c r="D3207" s="51"/>
      <c r="E3207" s="51"/>
      <c r="F3207" s="51"/>
      <c r="G3207" s="51"/>
      <c r="H3207" s="51"/>
      <c r="I3207" s="51"/>
      <c r="J3207" s="51">
        <v>0</v>
      </c>
    </row>
    <row r="3208" spans="1:10" ht="18" customHeight="1">
      <c r="A3208" s="76" t="s">
        <v>1381</v>
      </c>
      <c r="B3208" s="80" t="s">
        <v>6</v>
      </c>
      <c r="C3208" s="76" t="s">
        <v>7</v>
      </c>
      <c r="D3208" s="76" t="s">
        <v>8</v>
      </c>
      <c r="E3208" s="203" t="s">
        <v>262</v>
      </c>
      <c r="F3208" s="203"/>
      <c r="G3208" s="81" t="s">
        <v>9</v>
      </c>
      <c r="H3208" s="80" t="s">
        <v>10</v>
      </c>
      <c r="I3208" s="80" t="s">
        <v>11</v>
      </c>
      <c r="J3208" s="80" t="s">
        <v>13</v>
      </c>
    </row>
    <row r="3209" spans="1:10" ht="24" customHeight="1">
      <c r="A3209" s="77" t="s">
        <v>263</v>
      </c>
      <c r="B3209" s="48" t="s">
        <v>1382</v>
      </c>
      <c r="C3209" s="77" t="s">
        <v>23</v>
      </c>
      <c r="D3209" s="77" t="s">
        <v>1383</v>
      </c>
      <c r="E3209" s="200">
        <v>15.63</v>
      </c>
      <c r="F3209" s="200"/>
      <c r="G3209" s="47" t="s">
        <v>114</v>
      </c>
      <c r="H3209" s="50">
        <v>1</v>
      </c>
      <c r="I3209" s="49">
        <v>15.17</v>
      </c>
      <c r="J3209" s="49">
        <v>15.17</v>
      </c>
    </row>
    <row r="3210" spans="1:10" ht="24" customHeight="1">
      <c r="A3210" s="78" t="s">
        <v>264</v>
      </c>
      <c r="B3210" s="57" t="s">
        <v>270</v>
      </c>
      <c r="C3210" s="78" t="s">
        <v>23</v>
      </c>
      <c r="D3210" s="78" t="s">
        <v>271</v>
      </c>
      <c r="E3210" s="201" t="s">
        <v>269</v>
      </c>
      <c r="F3210" s="201"/>
      <c r="G3210" s="56" t="s">
        <v>224</v>
      </c>
      <c r="H3210" s="59">
        <v>0.96073464217859406</v>
      </c>
      <c r="I3210" s="58">
        <v>15.79</v>
      </c>
      <c r="J3210" s="58">
        <v>15.17</v>
      </c>
    </row>
    <row r="3211" spans="1:10">
      <c r="A3211" s="79"/>
      <c r="B3211" s="79"/>
      <c r="C3211" s="79"/>
      <c r="D3211" s="79"/>
      <c r="E3211" s="79"/>
      <c r="F3211" s="61"/>
      <c r="G3211" s="79"/>
      <c r="H3211" s="204"/>
      <c r="I3211" s="204"/>
      <c r="J3211" s="61"/>
    </row>
    <row r="3212" spans="1:10" ht="30" customHeight="1" thickBot="1">
      <c r="A3212" s="66"/>
      <c r="B3212" s="66"/>
      <c r="C3212" s="66"/>
      <c r="D3212" s="66"/>
      <c r="E3212" s="66"/>
      <c r="F3212" s="66"/>
      <c r="G3212" s="66"/>
      <c r="H3212" s="60"/>
      <c r="I3212" s="66"/>
      <c r="J3212" s="85"/>
    </row>
    <row r="3213" spans="1:10" ht="0.95" customHeight="1" thickTop="1">
      <c r="A3213" s="51"/>
      <c r="B3213" s="51"/>
      <c r="C3213" s="51"/>
      <c r="D3213" s="51"/>
      <c r="E3213" s="51"/>
      <c r="F3213" s="51"/>
      <c r="G3213" s="51"/>
      <c r="H3213" s="51"/>
      <c r="I3213" s="51"/>
      <c r="J3213" s="51">
        <v>0</v>
      </c>
    </row>
    <row r="3214" spans="1:10" ht="18" customHeight="1">
      <c r="A3214" s="76" t="s">
        <v>1384</v>
      </c>
      <c r="B3214" s="80" t="s">
        <v>6</v>
      </c>
      <c r="C3214" s="76" t="s">
        <v>7</v>
      </c>
      <c r="D3214" s="76" t="s">
        <v>8</v>
      </c>
      <c r="E3214" s="203" t="s">
        <v>262</v>
      </c>
      <c r="F3214" s="203"/>
      <c r="G3214" s="81" t="s">
        <v>9</v>
      </c>
      <c r="H3214" s="80" t="s">
        <v>10</v>
      </c>
      <c r="I3214" s="80" t="s">
        <v>11</v>
      </c>
      <c r="J3214" s="80" t="s">
        <v>13</v>
      </c>
    </row>
    <row r="3215" spans="1:10" ht="51.95" customHeight="1">
      <c r="A3215" s="77" t="s">
        <v>263</v>
      </c>
      <c r="B3215" s="48" t="s">
        <v>1385</v>
      </c>
      <c r="C3215" s="77" t="s">
        <v>78</v>
      </c>
      <c r="D3215" s="77" t="s">
        <v>1386</v>
      </c>
      <c r="E3215" s="200" t="s">
        <v>418</v>
      </c>
      <c r="F3215" s="200"/>
      <c r="G3215" s="47" t="s">
        <v>20</v>
      </c>
      <c r="H3215" s="50">
        <v>1</v>
      </c>
      <c r="I3215" s="49">
        <v>160.71999999999997</v>
      </c>
      <c r="J3215" s="49">
        <v>160.72</v>
      </c>
    </row>
    <row r="3216" spans="1:10" ht="26.1" customHeight="1">
      <c r="A3216" s="82" t="s">
        <v>291</v>
      </c>
      <c r="B3216" s="53" t="s">
        <v>102</v>
      </c>
      <c r="C3216" s="82" t="s">
        <v>23</v>
      </c>
      <c r="D3216" s="82" t="s">
        <v>1885</v>
      </c>
      <c r="E3216" s="206" t="s">
        <v>393</v>
      </c>
      <c r="F3216" s="206"/>
      <c r="G3216" s="52" t="s">
        <v>27</v>
      </c>
      <c r="H3216" s="55">
        <v>0.45350000000000001</v>
      </c>
      <c r="I3216" s="54">
        <v>1.97</v>
      </c>
      <c r="J3216" s="54">
        <v>0.89</v>
      </c>
    </row>
    <row r="3217" spans="1:10" ht="24" customHeight="1">
      <c r="A3217" s="82" t="s">
        <v>291</v>
      </c>
      <c r="B3217" s="53" t="s">
        <v>94</v>
      </c>
      <c r="C3217" s="82" t="s">
        <v>23</v>
      </c>
      <c r="D3217" s="82" t="s">
        <v>1953</v>
      </c>
      <c r="E3217" s="206" t="s">
        <v>380</v>
      </c>
      <c r="F3217" s="206"/>
      <c r="G3217" s="52" t="s">
        <v>20</v>
      </c>
      <c r="H3217" s="55">
        <v>1</v>
      </c>
      <c r="I3217" s="54">
        <v>14.08</v>
      </c>
      <c r="J3217" s="54">
        <v>14.08</v>
      </c>
    </row>
    <row r="3218" spans="1:10" ht="24" customHeight="1">
      <c r="A3218" s="82" t="s">
        <v>291</v>
      </c>
      <c r="B3218" s="53" t="s">
        <v>115</v>
      </c>
      <c r="C3218" s="82" t="s">
        <v>23</v>
      </c>
      <c r="D3218" s="82" t="s">
        <v>1954</v>
      </c>
      <c r="E3218" s="206" t="s">
        <v>434</v>
      </c>
      <c r="F3218" s="206"/>
      <c r="G3218" s="52" t="s">
        <v>114</v>
      </c>
      <c r="H3218" s="55">
        <v>0.15</v>
      </c>
      <c r="I3218" s="54">
        <v>20.74</v>
      </c>
      <c r="J3218" s="54">
        <v>3.11</v>
      </c>
    </row>
    <row r="3219" spans="1:10" ht="24" customHeight="1">
      <c r="A3219" s="82" t="s">
        <v>291</v>
      </c>
      <c r="B3219" s="53" t="s">
        <v>118</v>
      </c>
      <c r="C3219" s="82" t="s">
        <v>23</v>
      </c>
      <c r="D3219" s="82" t="s">
        <v>1955</v>
      </c>
      <c r="E3219" s="206" t="s">
        <v>439</v>
      </c>
      <c r="F3219" s="206"/>
      <c r="G3219" s="52" t="s">
        <v>120</v>
      </c>
      <c r="H3219" s="55">
        <v>3</v>
      </c>
      <c r="I3219" s="54">
        <v>1.97</v>
      </c>
      <c r="J3219" s="54">
        <v>5.91</v>
      </c>
    </row>
    <row r="3220" spans="1:10" ht="39" customHeight="1">
      <c r="A3220" s="82" t="s">
        <v>291</v>
      </c>
      <c r="B3220" s="53" t="s">
        <v>1956</v>
      </c>
      <c r="C3220" s="82" t="s">
        <v>105</v>
      </c>
      <c r="D3220" s="82" t="s">
        <v>1957</v>
      </c>
      <c r="E3220" s="206" t="s">
        <v>1483</v>
      </c>
      <c r="F3220" s="206"/>
      <c r="G3220" s="52" t="s">
        <v>20</v>
      </c>
      <c r="H3220" s="55">
        <v>0.1174</v>
      </c>
      <c r="I3220" s="54">
        <v>89.35</v>
      </c>
      <c r="J3220" s="54">
        <v>10.48</v>
      </c>
    </row>
    <row r="3221" spans="1:10" ht="24" customHeight="1">
      <c r="A3221" s="82" t="s">
        <v>291</v>
      </c>
      <c r="B3221" s="53" t="s">
        <v>527</v>
      </c>
      <c r="C3221" s="82" t="s">
        <v>105</v>
      </c>
      <c r="D3221" s="82" t="s">
        <v>528</v>
      </c>
      <c r="E3221" s="206" t="s">
        <v>418</v>
      </c>
      <c r="F3221" s="206"/>
      <c r="G3221" s="52" t="s">
        <v>224</v>
      </c>
      <c r="H3221" s="55">
        <v>0.21390000000000001</v>
      </c>
      <c r="I3221" s="54">
        <v>19.989999999999998</v>
      </c>
      <c r="J3221" s="54">
        <v>4.2699999999999996</v>
      </c>
    </row>
    <row r="3222" spans="1:10" ht="24" customHeight="1">
      <c r="A3222" s="82" t="s">
        <v>291</v>
      </c>
      <c r="B3222" s="53" t="s">
        <v>416</v>
      </c>
      <c r="C3222" s="82" t="s">
        <v>105</v>
      </c>
      <c r="D3222" s="82" t="s">
        <v>417</v>
      </c>
      <c r="E3222" s="206" t="s">
        <v>418</v>
      </c>
      <c r="F3222" s="206"/>
      <c r="G3222" s="52" t="s">
        <v>224</v>
      </c>
      <c r="H3222" s="55">
        <v>1.8676627534684864E-2</v>
      </c>
      <c r="I3222" s="54">
        <v>18.739999999999998</v>
      </c>
      <c r="J3222" s="54">
        <v>0.34</v>
      </c>
    </row>
    <row r="3223" spans="1:10" ht="39" customHeight="1">
      <c r="A3223" s="82" t="s">
        <v>291</v>
      </c>
      <c r="B3223" s="53" t="s">
        <v>561</v>
      </c>
      <c r="C3223" s="82" t="s">
        <v>105</v>
      </c>
      <c r="D3223" s="82" t="s">
        <v>562</v>
      </c>
      <c r="E3223" s="206" t="s">
        <v>403</v>
      </c>
      <c r="F3223" s="206"/>
      <c r="G3223" s="52" t="s">
        <v>404</v>
      </c>
      <c r="H3223" s="55">
        <v>3.09E-2</v>
      </c>
      <c r="I3223" s="54">
        <v>7.95</v>
      </c>
      <c r="J3223" s="54">
        <v>0.24</v>
      </c>
    </row>
    <row r="3224" spans="1:10" ht="39" customHeight="1">
      <c r="A3224" s="82" t="s">
        <v>291</v>
      </c>
      <c r="B3224" s="53" t="s">
        <v>563</v>
      </c>
      <c r="C3224" s="82" t="s">
        <v>105</v>
      </c>
      <c r="D3224" s="82" t="s">
        <v>564</v>
      </c>
      <c r="E3224" s="206" t="s">
        <v>403</v>
      </c>
      <c r="F3224" s="206"/>
      <c r="G3224" s="52" t="s">
        <v>411</v>
      </c>
      <c r="H3224" s="55">
        <v>0.1089</v>
      </c>
      <c r="I3224" s="54">
        <v>0.46</v>
      </c>
      <c r="J3224" s="54">
        <v>0.05</v>
      </c>
    </row>
    <row r="3225" spans="1:10" ht="51.95" customHeight="1">
      <c r="A3225" s="82" t="s">
        <v>291</v>
      </c>
      <c r="B3225" s="53" t="s">
        <v>565</v>
      </c>
      <c r="C3225" s="82" t="s">
        <v>105</v>
      </c>
      <c r="D3225" s="82" t="s">
        <v>566</v>
      </c>
      <c r="E3225" s="206" t="s">
        <v>403</v>
      </c>
      <c r="F3225" s="206"/>
      <c r="G3225" s="52" t="s">
        <v>404</v>
      </c>
      <c r="H3225" s="55">
        <v>3.0999999999999999E-3</v>
      </c>
      <c r="I3225" s="54">
        <v>8.7100000000000009</v>
      </c>
      <c r="J3225" s="54">
        <v>0.02</v>
      </c>
    </row>
    <row r="3226" spans="1:10" ht="51.95" customHeight="1">
      <c r="A3226" s="82" t="s">
        <v>291</v>
      </c>
      <c r="B3226" s="53" t="s">
        <v>567</v>
      </c>
      <c r="C3226" s="82" t="s">
        <v>105</v>
      </c>
      <c r="D3226" s="82" t="s">
        <v>568</v>
      </c>
      <c r="E3226" s="206" t="s">
        <v>403</v>
      </c>
      <c r="F3226" s="206"/>
      <c r="G3226" s="52" t="s">
        <v>411</v>
      </c>
      <c r="H3226" s="55">
        <v>0.1038</v>
      </c>
      <c r="I3226" s="54">
        <v>0.79</v>
      </c>
      <c r="J3226" s="54">
        <v>0.08</v>
      </c>
    </row>
    <row r="3227" spans="1:10" ht="26.1" customHeight="1">
      <c r="A3227" s="78" t="s">
        <v>264</v>
      </c>
      <c r="B3227" s="57" t="s">
        <v>1958</v>
      </c>
      <c r="C3227" s="78" t="s">
        <v>105</v>
      </c>
      <c r="D3227" s="78" t="s">
        <v>1959</v>
      </c>
      <c r="E3227" s="201" t="s">
        <v>274</v>
      </c>
      <c r="F3227" s="201"/>
      <c r="G3227" s="56" t="s">
        <v>27</v>
      </c>
      <c r="H3227" s="59">
        <v>0.436</v>
      </c>
      <c r="I3227" s="58">
        <v>35.159999999999997</v>
      </c>
      <c r="J3227" s="58">
        <v>15.32</v>
      </c>
    </row>
    <row r="3228" spans="1:10" ht="26.1" customHeight="1">
      <c r="A3228" s="78" t="s">
        <v>264</v>
      </c>
      <c r="B3228" s="57" t="s">
        <v>1960</v>
      </c>
      <c r="C3228" s="78" t="s">
        <v>105</v>
      </c>
      <c r="D3228" s="78" t="s">
        <v>1961</v>
      </c>
      <c r="E3228" s="201" t="s">
        <v>274</v>
      </c>
      <c r="F3228" s="201"/>
      <c r="G3228" s="56" t="s">
        <v>203</v>
      </c>
      <c r="H3228" s="59">
        <v>1.9419</v>
      </c>
      <c r="I3228" s="58">
        <v>9.66</v>
      </c>
      <c r="J3228" s="58">
        <v>18.75</v>
      </c>
    </row>
    <row r="3229" spans="1:10" ht="39" customHeight="1">
      <c r="A3229" s="78" t="s">
        <v>264</v>
      </c>
      <c r="B3229" s="57" t="s">
        <v>1962</v>
      </c>
      <c r="C3229" s="78" t="s">
        <v>19</v>
      </c>
      <c r="D3229" s="78" t="s">
        <v>1963</v>
      </c>
      <c r="E3229" s="201" t="s">
        <v>265</v>
      </c>
      <c r="F3229" s="201"/>
      <c r="G3229" s="56" t="s">
        <v>114</v>
      </c>
      <c r="H3229" s="59">
        <v>2.2100000000000002E-2</v>
      </c>
      <c r="I3229" s="58">
        <v>564.89</v>
      </c>
      <c r="J3229" s="58">
        <v>12.48</v>
      </c>
    </row>
    <row r="3230" spans="1:10" ht="24" customHeight="1">
      <c r="A3230" s="78" t="s">
        <v>264</v>
      </c>
      <c r="B3230" s="57" t="s">
        <v>512</v>
      </c>
      <c r="C3230" s="78" t="s">
        <v>23</v>
      </c>
      <c r="D3230" s="78" t="s">
        <v>513</v>
      </c>
      <c r="E3230" s="201" t="s">
        <v>274</v>
      </c>
      <c r="F3230" s="201"/>
      <c r="G3230" s="56" t="s">
        <v>149</v>
      </c>
      <c r="H3230" s="59">
        <v>0.19689999999999999</v>
      </c>
      <c r="I3230" s="58">
        <v>83.5</v>
      </c>
      <c r="J3230" s="58">
        <v>16.440000000000001</v>
      </c>
    </row>
    <row r="3231" spans="1:10" ht="26.1" customHeight="1">
      <c r="A3231" s="78" t="s">
        <v>264</v>
      </c>
      <c r="B3231" s="57" t="s">
        <v>569</v>
      </c>
      <c r="C3231" s="78" t="s">
        <v>105</v>
      </c>
      <c r="D3231" s="78" t="s">
        <v>570</v>
      </c>
      <c r="E3231" s="201" t="s">
        <v>274</v>
      </c>
      <c r="F3231" s="201"/>
      <c r="G3231" s="56" t="s">
        <v>114</v>
      </c>
      <c r="H3231" s="59">
        <v>4.8000000000000001E-2</v>
      </c>
      <c r="I3231" s="58">
        <v>100</v>
      </c>
      <c r="J3231" s="58">
        <v>4.8</v>
      </c>
    </row>
    <row r="3232" spans="1:10" ht="26.1" customHeight="1">
      <c r="A3232" s="78" t="s">
        <v>264</v>
      </c>
      <c r="B3232" s="57" t="s">
        <v>529</v>
      </c>
      <c r="C3232" s="78" t="s">
        <v>105</v>
      </c>
      <c r="D3232" s="78" t="s">
        <v>530</v>
      </c>
      <c r="E3232" s="201" t="s">
        <v>274</v>
      </c>
      <c r="F3232" s="201"/>
      <c r="G3232" s="56" t="s">
        <v>114</v>
      </c>
      <c r="H3232" s="59">
        <v>7.4000000000000003E-3</v>
      </c>
      <c r="I3232" s="58">
        <v>105.27</v>
      </c>
      <c r="J3232" s="58">
        <v>0.77</v>
      </c>
    </row>
    <row r="3233" spans="1:10" ht="51.95" customHeight="1">
      <c r="A3233" s="78" t="s">
        <v>264</v>
      </c>
      <c r="B3233" s="57" t="s">
        <v>1964</v>
      </c>
      <c r="C3233" s="78" t="s">
        <v>105</v>
      </c>
      <c r="D3233" s="78" t="s">
        <v>1965</v>
      </c>
      <c r="E3233" s="201" t="s">
        <v>274</v>
      </c>
      <c r="F3233" s="201"/>
      <c r="G3233" s="56" t="s">
        <v>20</v>
      </c>
      <c r="H3233" s="59">
        <v>0.84760000000000002</v>
      </c>
      <c r="I3233" s="58">
        <v>62.17</v>
      </c>
      <c r="J3233" s="58">
        <v>52.69</v>
      </c>
    </row>
    <row r="3234" spans="1:10">
      <c r="A3234" s="79"/>
      <c r="B3234" s="79"/>
      <c r="C3234" s="79"/>
      <c r="D3234" s="79"/>
      <c r="E3234" s="79"/>
      <c r="F3234" s="61"/>
      <c r="G3234" s="79"/>
      <c r="H3234" s="204"/>
      <c r="I3234" s="204"/>
      <c r="J3234" s="61"/>
    </row>
    <row r="3235" spans="1:10" ht="30" customHeight="1" thickBot="1">
      <c r="A3235" s="66"/>
      <c r="B3235" s="66"/>
      <c r="C3235" s="66"/>
      <c r="D3235" s="66"/>
      <c r="E3235" s="66"/>
      <c r="F3235" s="66"/>
      <c r="G3235" s="66"/>
      <c r="H3235" s="60"/>
      <c r="I3235" s="66"/>
      <c r="J3235" s="85"/>
    </row>
    <row r="3236" spans="1:10" ht="0.95" customHeight="1" thickTop="1">
      <c r="A3236" s="51"/>
      <c r="B3236" s="51"/>
      <c r="C3236" s="51"/>
      <c r="D3236" s="51"/>
      <c r="E3236" s="51"/>
      <c r="F3236" s="51"/>
      <c r="G3236" s="51"/>
      <c r="H3236" s="51"/>
      <c r="I3236" s="51"/>
      <c r="J3236" s="51">
        <v>0</v>
      </c>
    </row>
    <row r="3237" spans="1:10" ht="18" customHeight="1">
      <c r="A3237" s="76" t="s">
        <v>1387</v>
      </c>
      <c r="B3237" s="80" t="s">
        <v>6</v>
      </c>
      <c r="C3237" s="76" t="s">
        <v>7</v>
      </c>
      <c r="D3237" s="76" t="s">
        <v>8</v>
      </c>
      <c r="E3237" s="203" t="s">
        <v>262</v>
      </c>
      <c r="F3237" s="203"/>
      <c r="G3237" s="81" t="s">
        <v>9</v>
      </c>
      <c r="H3237" s="80" t="s">
        <v>10</v>
      </c>
      <c r="I3237" s="80" t="s">
        <v>11</v>
      </c>
      <c r="J3237" s="80" t="s">
        <v>13</v>
      </c>
    </row>
    <row r="3238" spans="1:10" ht="24" customHeight="1">
      <c r="A3238" s="77" t="s">
        <v>263</v>
      </c>
      <c r="B3238" s="48" t="s">
        <v>1388</v>
      </c>
      <c r="C3238" s="77" t="s">
        <v>23</v>
      </c>
      <c r="D3238" s="77" t="s">
        <v>1389</v>
      </c>
      <c r="E3238" s="200" t="s">
        <v>571</v>
      </c>
      <c r="F3238" s="200"/>
      <c r="G3238" s="47" t="s">
        <v>20</v>
      </c>
      <c r="H3238" s="50">
        <v>1</v>
      </c>
      <c r="I3238" s="49">
        <v>21.65</v>
      </c>
      <c r="J3238" s="49">
        <v>21.65</v>
      </c>
    </row>
    <row r="3239" spans="1:10" ht="24" customHeight="1">
      <c r="A3239" s="78" t="s">
        <v>264</v>
      </c>
      <c r="B3239" s="57" t="s">
        <v>229</v>
      </c>
      <c r="C3239" s="78" t="s">
        <v>23</v>
      </c>
      <c r="D3239" s="78" t="s">
        <v>472</v>
      </c>
      <c r="E3239" s="201" t="s">
        <v>383</v>
      </c>
      <c r="F3239" s="201"/>
      <c r="G3239" s="56" t="s">
        <v>224</v>
      </c>
      <c r="H3239" s="59">
        <v>0.01</v>
      </c>
      <c r="I3239" s="58">
        <v>144.01</v>
      </c>
      <c r="J3239" s="58">
        <v>1.44</v>
      </c>
    </row>
    <row r="3240" spans="1:10" ht="24" customHeight="1">
      <c r="A3240" s="78" t="s">
        <v>264</v>
      </c>
      <c r="B3240" s="57" t="s">
        <v>270</v>
      </c>
      <c r="C3240" s="78" t="s">
        <v>23</v>
      </c>
      <c r="D3240" s="78" t="s">
        <v>271</v>
      </c>
      <c r="E3240" s="201" t="s">
        <v>269</v>
      </c>
      <c r="F3240" s="201"/>
      <c r="G3240" s="56" t="s">
        <v>224</v>
      </c>
      <c r="H3240" s="59">
        <v>0.24382520582647232</v>
      </c>
      <c r="I3240" s="58">
        <v>15.79</v>
      </c>
      <c r="J3240" s="58">
        <v>3.85</v>
      </c>
    </row>
    <row r="3241" spans="1:10" ht="24" customHeight="1">
      <c r="A3241" s="78" t="s">
        <v>264</v>
      </c>
      <c r="B3241" s="57" t="s">
        <v>574</v>
      </c>
      <c r="C3241" s="78" t="s">
        <v>23</v>
      </c>
      <c r="D3241" s="78" t="s">
        <v>575</v>
      </c>
      <c r="E3241" s="201" t="s">
        <v>274</v>
      </c>
      <c r="F3241" s="201"/>
      <c r="G3241" s="56" t="s">
        <v>114</v>
      </c>
      <c r="H3241" s="59">
        <v>0.02</v>
      </c>
      <c r="I3241" s="58">
        <v>78</v>
      </c>
      <c r="J3241" s="58">
        <v>1.56</v>
      </c>
    </row>
    <row r="3242" spans="1:10" ht="24" customHeight="1">
      <c r="A3242" s="78" t="s">
        <v>264</v>
      </c>
      <c r="B3242" s="57" t="s">
        <v>1966</v>
      </c>
      <c r="C3242" s="78" t="s">
        <v>23</v>
      </c>
      <c r="D3242" s="78" t="s">
        <v>1967</v>
      </c>
      <c r="E3242" s="201" t="s">
        <v>274</v>
      </c>
      <c r="F3242" s="201"/>
      <c r="G3242" s="56" t="s">
        <v>20</v>
      </c>
      <c r="H3242" s="59">
        <v>1</v>
      </c>
      <c r="I3242" s="58">
        <v>14.8</v>
      </c>
      <c r="J3242" s="58">
        <v>14.8</v>
      </c>
    </row>
    <row r="3243" spans="1:10">
      <c r="A3243" s="79"/>
      <c r="B3243" s="79"/>
      <c r="C3243" s="79"/>
      <c r="D3243" s="79"/>
      <c r="E3243" s="79"/>
      <c r="F3243" s="61"/>
      <c r="G3243" s="79"/>
      <c r="H3243" s="204"/>
      <c r="I3243" s="204"/>
      <c r="J3243" s="61"/>
    </row>
    <row r="3244" spans="1:10" ht="30" customHeight="1" thickBot="1">
      <c r="A3244" s="66"/>
      <c r="B3244" s="66"/>
      <c r="C3244" s="66"/>
      <c r="D3244" s="66"/>
      <c r="E3244" s="66"/>
      <c r="F3244" s="66"/>
      <c r="G3244" s="66"/>
      <c r="H3244" s="60"/>
      <c r="I3244" s="66"/>
      <c r="J3244" s="85"/>
    </row>
    <row r="3245" spans="1:10" ht="0.95" customHeight="1" thickTop="1">
      <c r="A3245" s="51"/>
      <c r="B3245" s="51"/>
      <c r="C3245" s="51"/>
      <c r="D3245" s="51"/>
      <c r="E3245" s="51"/>
      <c r="F3245" s="51"/>
      <c r="G3245" s="51"/>
      <c r="H3245" s="51"/>
      <c r="I3245" s="51"/>
      <c r="J3245" s="51">
        <v>0</v>
      </c>
    </row>
    <row r="3246" spans="1:10" ht="18" customHeight="1">
      <c r="A3246" s="76" t="s">
        <v>1390</v>
      </c>
      <c r="B3246" s="80" t="s">
        <v>6</v>
      </c>
      <c r="C3246" s="76" t="s">
        <v>7</v>
      </c>
      <c r="D3246" s="76" t="s">
        <v>8</v>
      </c>
      <c r="E3246" s="203" t="s">
        <v>262</v>
      </c>
      <c r="F3246" s="203"/>
      <c r="G3246" s="81" t="s">
        <v>9</v>
      </c>
      <c r="H3246" s="80" t="s">
        <v>10</v>
      </c>
      <c r="I3246" s="80" t="s">
        <v>11</v>
      </c>
      <c r="J3246" s="80" t="s">
        <v>13</v>
      </c>
    </row>
    <row r="3247" spans="1:10" ht="24" customHeight="1">
      <c r="A3247" s="77" t="s">
        <v>263</v>
      </c>
      <c r="B3247" s="48" t="s">
        <v>215</v>
      </c>
      <c r="C3247" s="77" t="s">
        <v>23</v>
      </c>
      <c r="D3247" s="77" t="s">
        <v>216</v>
      </c>
      <c r="E3247" s="200" t="s">
        <v>571</v>
      </c>
      <c r="F3247" s="200"/>
      <c r="G3247" s="47" t="s">
        <v>20</v>
      </c>
      <c r="H3247" s="50">
        <v>1</v>
      </c>
      <c r="I3247" s="49">
        <v>19.059999999999999</v>
      </c>
      <c r="J3247" s="49">
        <v>19.059999999999999</v>
      </c>
    </row>
    <row r="3248" spans="1:10" ht="24" customHeight="1">
      <c r="A3248" s="78" t="s">
        <v>264</v>
      </c>
      <c r="B3248" s="57" t="s">
        <v>270</v>
      </c>
      <c r="C3248" s="78" t="s">
        <v>23</v>
      </c>
      <c r="D3248" s="78" t="s">
        <v>271</v>
      </c>
      <c r="E3248" s="201" t="s">
        <v>269</v>
      </c>
      <c r="F3248" s="201"/>
      <c r="G3248" s="56" t="s">
        <v>224</v>
      </c>
      <c r="H3248" s="59">
        <v>0.25079164027865725</v>
      </c>
      <c r="I3248" s="58">
        <v>15.79</v>
      </c>
      <c r="J3248" s="58">
        <v>3.96</v>
      </c>
    </row>
    <row r="3249" spans="1:10" ht="24" customHeight="1">
      <c r="A3249" s="78" t="s">
        <v>264</v>
      </c>
      <c r="B3249" s="57" t="s">
        <v>229</v>
      </c>
      <c r="C3249" s="78" t="s">
        <v>23</v>
      </c>
      <c r="D3249" s="78" t="s">
        <v>472</v>
      </c>
      <c r="E3249" s="201" t="s">
        <v>383</v>
      </c>
      <c r="F3249" s="201"/>
      <c r="G3249" s="56" t="s">
        <v>224</v>
      </c>
      <c r="H3249" s="59">
        <v>0.01</v>
      </c>
      <c r="I3249" s="58">
        <v>144.01</v>
      </c>
      <c r="J3249" s="58">
        <v>1.44</v>
      </c>
    </row>
    <row r="3250" spans="1:10" ht="26.1" customHeight="1">
      <c r="A3250" s="78" t="s">
        <v>264</v>
      </c>
      <c r="B3250" s="57" t="s">
        <v>572</v>
      </c>
      <c r="C3250" s="78" t="s">
        <v>23</v>
      </c>
      <c r="D3250" s="78" t="s">
        <v>573</v>
      </c>
      <c r="E3250" s="201" t="s">
        <v>274</v>
      </c>
      <c r="F3250" s="201"/>
      <c r="G3250" s="56" t="s">
        <v>20</v>
      </c>
      <c r="H3250" s="59">
        <v>1</v>
      </c>
      <c r="I3250" s="58">
        <v>12.1</v>
      </c>
      <c r="J3250" s="58">
        <v>12.1</v>
      </c>
    </row>
    <row r="3251" spans="1:10" ht="24" customHeight="1">
      <c r="A3251" s="78" t="s">
        <v>264</v>
      </c>
      <c r="B3251" s="57" t="s">
        <v>574</v>
      </c>
      <c r="C3251" s="78" t="s">
        <v>23</v>
      </c>
      <c r="D3251" s="78" t="s">
        <v>575</v>
      </c>
      <c r="E3251" s="201" t="s">
        <v>274</v>
      </c>
      <c r="F3251" s="201"/>
      <c r="G3251" s="56" t="s">
        <v>114</v>
      </c>
      <c r="H3251" s="59">
        <v>0.02</v>
      </c>
      <c r="I3251" s="58">
        <v>78</v>
      </c>
      <c r="J3251" s="58">
        <v>1.56</v>
      </c>
    </row>
    <row r="3252" spans="1:10">
      <c r="A3252" s="79"/>
      <c r="B3252" s="79"/>
      <c r="C3252" s="79"/>
      <c r="D3252" s="79"/>
      <c r="E3252" s="79"/>
      <c r="F3252" s="61"/>
      <c r="G3252" s="79"/>
      <c r="H3252" s="204"/>
      <c r="I3252" s="204"/>
      <c r="J3252" s="61"/>
    </row>
    <row r="3253" spans="1:10" ht="30" customHeight="1" thickBot="1">
      <c r="A3253" s="66"/>
      <c r="B3253" s="66"/>
      <c r="C3253" s="66"/>
      <c r="D3253" s="66"/>
      <c r="E3253" s="66"/>
      <c r="F3253" s="66"/>
      <c r="G3253" s="66"/>
      <c r="H3253" s="60"/>
      <c r="I3253" s="66"/>
      <c r="J3253" s="85"/>
    </row>
    <row r="3254" spans="1:10" ht="0.95" customHeight="1" thickTop="1">
      <c r="A3254" s="51"/>
      <c r="B3254" s="51"/>
      <c r="C3254" s="51"/>
      <c r="D3254" s="51"/>
      <c r="E3254" s="51"/>
      <c r="F3254" s="51"/>
      <c r="G3254" s="51"/>
      <c r="H3254" s="51"/>
      <c r="I3254" s="51"/>
      <c r="J3254" s="51">
        <v>0</v>
      </c>
    </row>
    <row r="3255" spans="1:10" ht="18" customHeight="1">
      <c r="A3255" s="76" t="s">
        <v>1391</v>
      </c>
      <c r="B3255" s="80" t="s">
        <v>6</v>
      </c>
      <c r="C3255" s="76" t="s">
        <v>7</v>
      </c>
      <c r="D3255" s="76" t="s">
        <v>8</v>
      </c>
      <c r="E3255" s="203" t="s">
        <v>262</v>
      </c>
      <c r="F3255" s="203"/>
      <c r="G3255" s="81" t="s">
        <v>9</v>
      </c>
      <c r="H3255" s="80" t="s">
        <v>10</v>
      </c>
      <c r="I3255" s="80" t="s">
        <v>11</v>
      </c>
      <c r="J3255" s="80" t="s">
        <v>13</v>
      </c>
    </row>
    <row r="3256" spans="1:10" ht="51.95" customHeight="1">
      <c r="A3256" s="77" t="s">
        <v>263</v>
      </c>
      <c r="B3256" s="48" t="s">
        <v>651</v>
      </c>
      <c r="C3256" s="77" t="s">
        <v>19</v>
      </c>
      <c r="D3256" s="77" t="s">
        <v>217</v>
      </c>
      <c r="E3256" s="200" t="s">
        <v>653</v>
      </c>
      <c r="F3256" s="200"/>
      <c r="G3256" s="47" t="s">
        <v>20</v>
      </c>
      <c r="H3256" s="50">
        <v>1</v>
      </c>
      <c r="I3256" s="49">
        <v>118.88999999999999</v>
      </c>
      <c r="J3256" s="49">
        <v>118.89</v>
      </c>
    </row>
    <row r="3257" spans="1:10" ht="15" customHeight="1">
      <c r="A3257" s="203" t="s">
        <v>654</v>
      </c>
      <c r="B3257" s="208" t="s">
        <v>6</v>
      </c>
      <c r="C3257" s="203" t="s">
        <v>7</v>
      </c>
      <c r="D3257" s="203" t="s">
        <v>655</v>
      </c>
      <c r="E3257" s="207" t="s">
        <v>656</v>
      </c>
      <c r="F3257" s="208"/>
      <c r="G3257" s="207" t="s">
        <v>657</v>
      </c>
      <c r="H3257" s="208"/>
      <c r="I3257" s="208" t="s">
        <v>658</v>
      </c>
      <c r="J3257" s="208" t="s">
        <v>13</v>
      </c>
    </row>
    <row r="3258" spans="1:10" ht="15" customHeight="1">
      <c r="A3258" s="208"/>
      <c r="B3258" s="208"/>
      <c r="C3258" s="208"/>
      <c r="D3258" s="208"/>
      <c r="E3258" s="80" t="s">
        <v>660</v>
      </c>
      <c r="F3258" s="80" t="s">
        <v>661</v>
      </c>
      <c r="G3258" s="80" t="s">
        <v>660</v>
      </c>
      <c r="H3258" s="80" t="s">
        <v>661</v>
      </c>
      <c r="I3258" s="208"/>
      <c r="J3258" s="208" t="s">
        <v>13</v>
      </c>
    </row>
    <row r="3259" spans="1:10" ht="20.100000000000001" customHeight="1">
      <c r="A3259" s="209"/>
      <c r="B3259" s="209"/>
      <c r="C3259" s="209"/>
      <c r="D3259" s="209"/>
      <c r="E3259" s="209"/>
      <c r="F3259" s="209"/>
      <c r="G3259" s="209" t="s">
        <v>662</v>
      </c>
      <c r="H3259" s="209"/>
      <c r="I3259" s="209"/>
      <c r="J3259" s="85">
        <v>0</v>
      </c>
    </row>
    <row r="3260" spans="1:10" ht="20.100000000000001" customHeight="1">
      <c r="A3260" s="76" t="s">
        <v>663</v>
      </c>
      <c r="B3260" s="80" t="s">
        <v>6</v>
      </c>
      <c r="C3260" s="76" t="s">
        <v>7</v>
      </c>
      <c r="D3260" s="76" t="s">
        <v>269</v>
      </c>
      <c r="E3260" s="80"/>
      <c r="F3260" s="208"/>
      <c r="G3260" s="208" t="s">
        <v>664</v>
      </c>
      <c r="H3260" s="208" t="s">
        <v>665</v>
      </c>
      <c r="I3260" s="208" t="s">
        <v>658</v>
      </c>
      <c r="J3260" s="80" t="s">
        <v>13</v>
      </c>
    </row>
    <row r="3261" spans="1:10" ht="20.100000000000001" customHeight="1">
      <c r="A3261" s="209"/>
      <c r="B3261" s="209"/>
      <c r="C3261" s="209"/>
      <c r="D3261" s="209"/>
      <c r="E3261" s="209"/>
      <c r="F3261" s="209"/>
      <c r="G3261" s="209" t="s">
        <v>666</v>
      </c>
      <c r="H3261" s="209"/>
      <c r="I3261" s="209"/>
      <c r="J3261" s="85">
        <v>0</v>
      </c>
    </row>
    <row r="3262" spans="1:10" ht="20.100000000000001" customHeight="1">
      <c r="A3262" s="209"/>
      <c r="B3262" s="209"/>
      <c r="C3262" s="209"/>
      <c r="D3262" s="209"/>
      <c r="E3262" s="209"/>
      <c r="F3262" s="209"/>
      <c r="G3262" s="209" t="s">
        <v>667</v>
      </c>
      <c r="H3262" s="209"/>
      <c r="I3262" s="209"/>
      <c r="J3262" s="85">
        <v>0</v>
      </c>
    </row>
    <row r="3263" spans="1:10" ht="20.100000000000001" customHeight="1">
      <c r="A3263" s="209"/>
      <c r="B3263" s="209"/>
      <c r="C3263" s="209"/>
      <c r="D3263" s="209"/>
      <c r="E3263" s="209"/>
      <c r="F3263" s="209"/>
      <c r="G3263" s="209" t="s">
        <v>668</v>
      </c>
      <c r="H3263" s="209"/>
      <c r="I3263" s="209"/>
      <c r="J3263" s="85">
        <v>0</v>
      </c>
    </row>
    <row r="3264" spans="1:10" ht="20.100000000000001" customHeight="1">
      <c r="A3264" s="209"/>
      <c r="B3264" s="209"/>
      <c r="C3264" s="209"/>
      <c r="D3264" s="209"/>
      <c r="E3264" s="209"/>
      <c r="F3264" s="209"/>
      <c r="G3264" s="209" t="s">
        <v>669</v>
      </c>
      <c r="H3264" s="209"/>
      <c r="I3264" s="209"/>
      <c r="J3264" s="85">
        <v>0</v>
      </c>
    </row>
    <row r="3265" spans="1:10" ht="30" customHeight="1">
      <c r="A3265" s="76" t="s">
        <v>670</v>
      </c>
      <c r="B3265" s="80" t="s">
        <v>7</v>
      </c>
      <c r="C3265" s="76" t="s">
        <v>6</v>
      </c>
      <c r="D3265" s="76" t="s">
        <v>274</v>
      </c>
      <c r="E3265" s="80"/>
      <c r="F3265" s="80"/>
      <c r="G3265" s="80" t="s">
        <v>664</v>
      </c>
      <c r="H3265" s="80" t="s">
        <v>665</v>
      </c>
      <c r="I3265" s="80" t="s">
        <v>671</v>
      </c>
      <c r="J3265" s="80" t="s">
        <v>13</v>
      </c>
    </row>
    <row r="3266" spans="1:10" ht="26.1" customHeight="1">
      <c r="A3266" s="78" t="s">
        <v>264</v>
      </c>
      <c r="B3266" s="57" t="s">
        <v>19</v>
      </c>
      <c r="C3266" s="78" t="s">
        <v>682</v>
      </c>
      <c r="D3266" s="78" t="s">
        <v>683</v>
      </c>
      <c r="E3266" s="78"/>
      <c r="F3266" s="78"/>
      <c r="G3266" s="56" t="s">
        <v>577</v>
      </c>
      <c r="H3266" s="58">
        <v>1.95</v>
      </c>
      <c r="I3266" s="59">
        <v>8</v>
      </c>
      <c r="J3266" s="58">
        <v>15.6</v>
      </c>
    </row>
    <row r="3267" spans="1:10" ht="51.95" customHeight="1">
      <c r="A3267" s="78" t="s">
        <v>264</v>
      </c>
      <c r="B3267" s="57" t="s">
        <v>19</v>
      </c>
      <c r="C3267" s="78" t="s">
        <v>684</v>
      </c>
      <c r="D3267" s="78" t="s">
        <v>685</v>
      </c>
      <c r="E3267" s="78"/>
      <c r="F3267" s="78"/>
      <c r="G3267" s="56" t="s">
        <v>20</v>
      </c>
      <c r="H3267" s="58">
        <v>74.95</v>
      </c>
      <c r="I3267" s="59">
        <v>1.05</v>
      </c>
      <c r="J3267" s="58">
        <v>78.69</v>
      </c>
    </row>
    <row r="3268" spans="1:10" ht="20.100000000000001" customHeight="1">
      <c r="A3268" s="209"/>
      <c r="B3268" s="209"/>
      <c r="C3268" s="209"/>
      <c r="D3268" s="209"/>
      <c r="E3268" s="209"/>
      <c r="F3268" s="209"/>
      <c r="G3268" s="209" t="s">
        <v>672</v>
      </c>
      <c r="H3268" s="209"/>
      <c r="I3268" s="209"/>
      <c r="J3268" s="85">
        <v>94.289999999999992</v>
      </c>
    </row>
    <row r="3269" spans="1:10" ht="30" customHeight="1">
      <c r="A3269" s="76" t="s">
        <v>673</v>
      </c>
      <c r="B3269" s="80" t="s">
        <v>7</v>
      </c>
      <c r="C3269" s="76" t="s">
        <v>6</v>
      </c>
      <c r="D3269" s="76" t="s">
        <v>265</v>
      </c>
      <c r="E3269" s="80"/>
      <c r="F3269" s="80"/>
      <c r="G3269" s="80" t="s">
        <v>664</v>
      </c>
      <c r="H3269" s="80" t="s">
        <v>665</v>
      </c>
      <c r="I3269" s="80" t="s">
        <v>671</v>
      </c>
      <c r="J3269" s="80" t="s">
        <v>13</v>
      </c>
    </row>
    <row r="3270" spans="1:10" ht="24" customHeight="1">
      <c r="A3270" s="82" t="s">
        <v>674</v>
      </c>
      <c r="B3270" s="53" t="s">
        <v>19</v>
      </c>
      <c r="C3270" s="82" t="s">
        <v>680</v>
      </c>
      <c r="D3270" s="82" t="s">
        <v>417</v>
      </c>
      <c r="E3270" s="82"/>
      <c r="F3270" s="82"/>
      <c r="G3270" s="52" t="s">
        <v>681</v>
      </c>
      <c r="H3270" s="54">
        <v>18.02</v>
      </c>
      <c r="I3270" s="55">
        <v>0.16204217536071042</v>
      </c>
      <c r="J3270" s="54">
        <v>2.92</v>
      </c>
    </row>
    <row r="3271" spans="1:10" ht="24" customHeight="1">
      <c r="A3271" s="82" t="s">
        <v>674</v>
      </c>
      <c r="B3271" s="53" t="s">
        <v>19</v>
      </c>
      <c r="C3271" s="82" t="s">
        <v>686</v>
      </c>
      <c r="D3271" s="82" t="s">
        <v>576</v>
      </c>
      <c r="E3271" s="82"/>
      <c r="F3271" s="82"/>
      <c r="G3271" s="52" t="s">
        <v>681</v>
      </c>
      <c r="H3271" s="54">
        <v>25.14</v>
      </c>
      <c r="I3271" s="55">
        <v>0.86274510000000004</v>
      </c>
      <c r="J3271" s="54">
        <v>21.68</v>
      </c>
    </row>
    <row r="3272" spans="1:10" ht="20.100000000000001" customHeight="1">
      <c r="A3272" s="209"/>
      <c r="B3272" s="209"/>
      <c r="C3272" s="209"/>
      <c r="D3272" s="209"/>
      <c r="E3272" s="209"/>
      <c r="F3272" s="209"/>
      <c r="G3272" s="209" t="s">
        <v>679</v>
      </c>
      <c r="H3272" s="209"/>
      <c r="I3272" s="209"/>
      <c r="J3272" s="85">
        <v>24.6</v>
      </c>
    </row>
    <row r="3273" spans="1:10">
      <c r="A3273" s="79"/>
      <c r="B3273" s="79"/>
      <c r="C3273" s="79"/>
      <c r="D3273" s="79"/>
      <c r="E3273" s="79"/>
      <c r="F3273" s="61"/>
      <c r="G3273" s="79"/>
      <c r="H3273" s="204"/>
      <c r="I3273" s="204"/>
      <c r="J3273" s="61"/>
    </row>
    <row r="3274" spans="1:10" ht="30" customHeight="1" thickBot="1">
      <c r="A3274" s="66"/>
      <c r="B3274" s="66"/>
      <c r="C3274" s="66"/>
      <c r="D3274" s="66"/>
      <c r="E3274" s="66"/>
      <c r="F3274" s="66"/>
      <c r="G3274" s="66"/>
      <c r="H3274" s="60"/>
      <c r="I3274" s="66"/>
      <c r="J3274" s="85"/>
    </row>
    <row r="3275" spans="1:10" ht="0.95" customHeight="1" thickTop="1">
      <c r="A3275" s="51"/>
      <c r="B3275" s="51"/>
      <c r="C3275" s="51"/>
      <c r="D3275" s="51"/>
      <c r="E3275" s="51"/>
      <c r="F3275" s="51"/>
      <c r="G3275" s="51"/>
      <c r="H3275" s="51"/>
      <c r="I3275" s="51"/>
      <c r="J3275" s="51">
        <v>0</v>
      </c>
    </row>
    <row r="3276" spans="1:10" ht="18" customHeight="1">
      <c r="A3276" s="76" t="s">
        <v>1392</v>
      </c>
      <c r="B3276" s="80" t="s">
        <v>6</v>
      </c>
      <c r="C3276" s="76" t="s">
        <v>7</v>
      </c>
      <c r="D3276" s="76" t="s">
        <v>8</v>
      </c>
      <c r="E3276" s="203" t="s">
        <v>262</v>
      </c>
      <c r="F3276" s="203"/>
      <c r="G3276" s="81" t="s">
        <v>9</v>
      </c>
      <c r="H3276" s="80" t="s">
        <v>10</v>
      </c>
      <c r="I3276" s="80" t="s">
        <v>11</v>
      </c>
      <c r="J3276" s="80" t="s">
        <v>13</v>
      </c>
    </row>
    <row r="3277" spans="1:10" ht="51.95" customHeight="1">
      <c r="A3277" s="77" t="s">
        <v>263</v>
      </c>
      <c r="B3277" s="48" t="s">
        <v>652</v>
      </c>
      <c r="C3277" s="77" t="s">
        <v>19</v>
      </c>
      <c r="D3277" s="77" t="s">
        <v>218</v>
      </c>
      <c r="E3277" s="200" t="s">
        <v>653</v>
      </c>
      <c r="F3277" s="200"/>
      <c r="G3277" s="47" t="s">
        <v>20</v>
      </c>
      <c r="H3277" s="50">
        <v>1</v>
      </c>
      <c r="I3277" s="49">
        <v>118.46</v>
      </c>
      <c r="J3277" s="49">
        <v>118.46</v>
      </c>
    </row>
    <row r="3278" spans="1:10" ht="15" customHeight="1">
      <c r="A3278" s="203" t="s">
        <v>654</v>
      </c>
      <c r="B3278" s="208" t="s">
        <v>6</v>
      </c>
      <c r="C3278" s="203" t="s">
        <v>7</v>
      </c>
      <c r="D3278" s="203" t="s">
        <v>655</v>
      </c>
      <c r="E3278" s="207" t="s">
        <v>656</v>
      </c>
      <c r="F3278" s="208"/>
      <c r="G3278" s="207" t="s">
        <v>657</v>
      </c>
      <c r="H3278" s="208"/>
      <c r="I3278" s="208" t="s">
        <v>658</v>
      </c>
      <c r="J3278" s="208" t="s">
        <v>13</v>
      </c>
    </row>
    <row r="3279" spans="1:10" ht="15" customHeight="1">
      <c r="A3279" s="208"/>
      <c r="B3279" s="208"/>
      <c r="C3279" s="208"/>
      <c r="D3279" s="208"/>
      <c r="E3279" s="80" t="s">
        <v>660</v>
      </c>
      <c r="F3279" s="80" t="s">
        <v>661</v>
      </c>
      <c r="G3279" s="80" t="s">
        <v>660</v>
      </c>
      <c r="H3279" s="80" t="s">
        <v>661</v>
      </c>
      <c r="I3279" s="208"/>
      <c r="J3279" s="208" t="s">
        <v>13</v>
      </c>
    </row>
    <row r="3280" spans="1:10" ht="20.100000000000001" customHeight="1">
      <c r="A3280" s="209"/>
      <c r="B3280" s="209"/>
      <c r="C3280" s="209"/>
      <c r="D3280" s="209"/>
      <c r="E3280" s="209"/>
      <c r="F3280" s="209"/>
      <c r="G3280" s="209" t="s">
        <v>662</v>
      </c>
      <c r="H3280" s="209"/>
      <c r="I3280" s="209"/>
      <c r="J3280" s="85">
        <v>0</v>
      </c>
    </row>
    <row r="3281" spans="1:10" ht="20.100000000000001" customHeight="1">
      <c r="A3281" s="76" t="s">
        <v>663</v>
      </c>
      <c r="B3281" s="80" t="s">
        <v>6</v>
      </c>
      <c r="C3281" s="76" t="s">
        <v>7</v>
      </c>
      <c r="D3281" s="76" t="s">
        <v>269</v>
      </c>
      <c r="E3281" s="80"/>
      <c r="F3281" s="208"/>
      <c r="G3281" s="208" t="s">
        <v>664</v>
      </c>
      <c r="H3281" s="208" t="s">
        <v>665</v>
      </c>
      <c r="I3281" s="208" t="s">
        <v>658</v>
      </c>
      <c r="J3281" s="80" t="s">
        <v>13</v>
      </c>
    </row>
    <row r="3282" spans="1:10" ht="20.100000000000001" customHeight="1">
      <c r="A3282" s="209"/>
      <c r="B3282" s="209"/>
      <c r="C3282" s="209"/>
      <c r="D3282" s="209"/>
      <c r="E3282" s="209"/>
      <c r="F3282" s="209"/>
      <c r="G3282" s="209" t="s">
        <v>666</v>
      </c>
      <c r="H3282" s="209"/>
      <c r="I3282" s="209"/>
      <c r="J3282" s="85">
        <v>0</v>
      </c>
    </row>
    <row r="3283" spans="1:10" ht="20.100000000000001" customHeight="1">
      <c r="A3283" s="209"/>
      <c r="B3283" s="209"/>
      <c r="C3283" s="209"/>
      <c r="D3283" s="209"/>
      <c r="E3283" s="209"/>
      <c r="F3283" s="209"/>
      <c r="G3283" s="209" t="s">
        <v>667</v>
      </c>
      <c r="H3283" s="209"/>
      <c r="I3283" s="209"/>
      <c r="J3283" s="85">
        <v>0</v>
      </c>
    </row>
    <row r="3284" spans="1:10" ht="20.100000000000001" customHeight="1">
      <c r="A3284" s="209"/>
      <c r="B3284" s="209"/>
      <c r="C3284" s="209"/>
      <c r="D3284" s="209"/>
      <c r="E3284" s="209"/>
      <c r="F3284" s="209"/>
      <c r="G3284" s="209" t="s">
        <v>668</v>
      </c>
      <c r="H3284" s="209"/>
      <c r="I3284" s="209"/>
      <c r="J3284" s="85">
        <v>1</v>
      </c>
    </row>
    <row r="3285" spans="1:10" ht="20.100000000000001" customHeight="1">
      <c r="A3285" s="209"/>
      <c r="B3285" s="209"/>
      <c r="C3285" s="209"/>
      <c r="D3285" s="209"/>
      <c r="E3285" s="209"/>
      <c r="F3285" s="209"/>
      <c r="G3285" s="209" t="s">
        <v>669</v>
      </c>
      <c r="H3285" s="209"/>
      <c r="I3285" s="209"/>
      <c r="J3285" s="85">
        <v>0</v>
      </c>
    </row>
    <row r="3286" spans="1:10" ht="30" customHeight="1">
      <c r="A3286" s="76" t="s">
        <v>670</v>
      </c>
      <c r="B3286" s="80" t="s">
        <v>7</v>
      </c>
      <c r="C3286" s="76" t="s">
        <v>6</v>
      </c>
      <c r="D3286" s="76" t="s">
        <v>274</v>
      </c>
      <c r="E3286" s="80"/>
      <c r="F3286" s="80"/>
      <c r="G3286" s="80" t="s">
        <v>664</v>
      </c>
      <c r="H3286" s="80" t="s">
        <v>665</v>
      </c>
      <c r="I3286" s="80" t="s">
        <v>671</v>
      </c>
      <c r="J3286" s="80" t="s">
        <v>13</v>
      </c>
    </row>
    <row r="3287" spans="1:10" ht="26.1" customHeight="1">
      <c r="A3287" s="78" t="s">
        <v>264</v>
      </c>
      <c r="B3287" s="57" t="s">
        <v>19</v>
      </c>
      <c r="C3287" s="78" t="s">
        <v>682</v>
      </c>
      <c r="D3287" s="78" t="s">
        <v>683</v>
      </c>
      <c r="E3287" s="78"/>
      <c r="F3287" s="78"/>
      <c r="G3287" s="56" t="s">
        <v>577</v>
      </c>
      <c r="H3287" s="58">
        <v>1.95</v>
      </c>
      <c r="I3287" s="59">
        <v>8</v>
      </c>
      <c r="J3287" s="58">
        <v>15.6</v>
      </c>
    </row>
    <row r="3288" spans="1:10" ht="51.95" customHeight="1">
      <c r="A3288" s="78" t="s">
        <v>264</v>
      </c>
      <c r="B3288" s="57" t="s">
        <v>19</v>
      </c>
      <c r="C3288" s="78" t="s">
        <v>687</v>
      </c>
      <c r="D3288" s="78" t="s">
        <v>688</v>
      </c>
      <c r="E3288" s="78"/>
      <c r="F3288" s="78"/>
      <c r="G3288" s="56" t="s">
        <v>20</v>
      </c>
      <c r="H3288" s="58">
        <v>74.53</v>
      </c>
      <c r="I3288" s="59">
        <v>1.05</v>
      </c>
      <c r="J3288" s="58">
        <v>78.25</v>
      </c>
    </row>
    <row r="3289" spans="1:10" ht="20.100000000000001" customHeight="1">
      <c r="A3289" s="209"/>
      <c r="B3289" s="209"/>
      <c r="C3289" s="209"/>
      <c r="D3289" s="209"/>
      <c r="E3289" s="209"/>
      <c r="F3289" s="209"/>
      <c r="G3289" s="209" t="s">
        <v>672</v>
      </c>
      <c r="H3289" s="209"/>
      <c r="I3289" s="209"/>
      <c r="J3289" s="85">
        <v>93.85</v>
      </c>
    </row>
    <row r="3290" spans="1:10" ht="30" customHeight="1">
      <c r="A3290" s="76" t="s">
        <v>673</v>
      </c>
      <c r="B3290" s="80" t="s">
        <v>7</v>
      </c>
      <c r="C3290" s="76" t="s">
        <v>6</v>
      </c>
      <c r="D3290" s="76" t="s">
        <v>265</v>
      </c>
      <c r="E3290" s="80"/>
      <c r="F3290" s="80"/>
      <c r="G3290" s="80" t="s">
        <v>664</v>
      </c>
      <c r="H3290" s="80" t="s">
        <v>665</v>
      </c>
      <c r="I3290" s="80" t="s">
        <v>671</v>
      </c>
      <c r="J3290" s="80" t="s">
        <v>13</v>
      </c>
    </row>
    <row r="3291" spans="1:10" ht="24" customHeight="1">
      <c r="A3291" s="82" t="s">
        <v>674</v>
      </c>
      <c r="B3291" s="53" t="s">
        <v>19</v>
      </c>
      <c r="C3291" s="82" t="s">
        <v>680</v>
      </c>
      <c r="D3291" s="82" t="s">
        <v>417</v>
      </c>
      <c r="E3291" s="82"/>
      <c r="F3291" s="82"/>
      <c r="G3291" s="52" t="s">
        <v>681</v>
      </c>
      <c r="H3291" s="54">
        <v>18.02</v>
      </c>
      <c r="I3291" s="55">
        <v>0.39012208657047653</v>
      </c>
      <c r="J3291" s="54">
        <v>7.02</v>
      </c>
    </row>
    <row r="3292" spans="1:10" ht="24" customHeight="1">
      <c r="A3292" s="82" t="s">
        <v>674</v>
      </c>
      <c r="B3292" s="53" t="s">
        <v>19</v>
      </c>
      <c r="C3292" s="82" t="s">
        <v>686</v>
      </c>
      <c r="D3292" s="82" t="s">
        <v>576</v>
      </c>
      <c r="E3292" s="82"/>
      <c r="F3292" s="82"/>
      <c r="G3292" s="52" t="s">
        <v>681</v>
      </c>
      <c r="H3292" s="54">
        <v>25.14</v>
      </c>
      <c r="I3292" s="55">
        <v>0.7</v>
      </c>
      <c r="J3292" s="54">
        <v>17.59</v>
      </c>
    </row>
    <row r="3293" spans="1:10" ht="20.100000000000001" customHeight="1">
      <c r="A3293" s="209"/>
      <c r="B3293" s="209"/>
      <c r="C3293" s="209"/>
      <c r="D3293" s="209"/>
      <c r="E3293" s="209"/>
      <c r="F3293" s="209"/>
      <c r="G3293" s="209" t="s">
        <v>679</v>
      </c>
      <c r="H3293" s="209"/>
      <c r="I3293" s="209"/>
      <c r="J3293" s="85">
        <v>24.61</v>
      </c>
    </row>
    <row r="3294" spans="1:10">
      <c r="A3294" s="79"/>
      <c r="B3294" s="79"/>
      <c r="C3294" s="79"/>
      <c r="D3294" s="79"/>
      <c r="E3294" s="79"/>
      <c r="F3294" s="61"/>
      <c r="G3294" s="79"/>
      <c r="H3294" s="204"/>
      <c r="I3294" s="204"/>
      <c r="J3294" s="61"/>
    </row>
    <row r="3295" spans="1:10" ht="30" customHeight="1" thickBot="1">
      <c r="A3295" s="66"/>
      <c r="B3295" s="66"/>
      <c r="C3295" s="66"/>
      <c r="D3295" s="66"/>
      <c r="E3295" s="66"/>
      <c r="F3295" s="66"/>
      <c r="G3295" s="66"/>
      <c r="H3295" s="60"/>
      <c r="I3295" s="66"/>
      <c r="J3295" s="85"/>
    </row>
    <row r="3296" spans="1:10" ht="0.95" customHeight="1" thickTop="1">
      <c r="A3296" s="51"/>
      <c r="B3296" s="51"/>
      <c r="C3296" s="51"/>
      <c r="D3296" s="51"/>
      <c r="E3296" s="51"/>
      <c r="F3296" s="51"/>
      <c r="G3296" s="51"/>
      <c r="H3296" s="51"/>
      <c r="I3296" s="51"/>
      <c r="J3296" s="51">
        <v>0</v>
      </c>
    </row>
    <row r="3297" spans="1:10" ht="18" customHeight="1">
      <c r="A3297" s="76" t="s">
        <v>2018</v>
      </c>
      <c r="B3297" s="80" t="s">
        <v>6</v>
      </c>
      <c r="C3297" s="76" t="s">
        <v>7</v>
      </c>
      <c r="D3297" s="76" t="s">
        <v>8</v>
      </c>
      <c r="E3297" s="203" t="s">
        <v>262</v>
      </c>
      <c r="F3297" s="203"/>
      <c r="G3297" s="81" t="s">
        <v>9</v>
      </c>
      <c r="H3297" s="80" t="s">
        <v>10</v>
      </c>
      <c r="I3297" s="80" t="s">
        <v>11</v>
      </c>
      <c r="J3297" s="80" t="s">
        <v>13</v>
      </c>
    </row>
    <row r="3298" spans="1:10" ht="39" customHeight="1">
      <c r="A3298" s="77" t="s">
        <v>263</v>
      </c>
      <c r="B3298" s="48" t="s">
        <v>2019</v>
      </c>
      <c r="C3298" s="77" t="s">
        <v>78</v>
      </c>
      <c r="D3298" s="77" t="s">
        <v>2020</v>
      </c>
      <c r="E3298" s="200" t="s">
        <v>383</v>
      </c>
      <c r="F3298" s="200"/>
      <c r="G3298" s="47" t="s">
        <v>27</v>
      </c>
      <c r="H3298" s="50">
        <v>1</v>
      </c>
      <c r="I3298" s="49">
        <v>374.53</v>
      </c>
      <c r="J3298" s="49">
        <v>374.53</v>
      </c>
    </row>
    <row r="3299" spans="1:10" ht="51.95" customHeight="1">
      <c r="A3299" s="78" t="s">
        <v>264</v>
      </c>
      <c r="B3299" s="57" t="s">
        <v>2019</v>
      </c>
      <c r="C3299" s="78" t="s">
        <v>78</v>
      </c>
      <c r="D3299" s="78" t="s">
        <v>2020</v>
      </c>
      <c r="E3299" s="78" t="s">
        <v>383</v>
      </c>
      <c r="F3299" s="78"/>
      <c r="G3299" s="56" t="s">
        <v>27</v>
      </c>
      <c r="H3299" s="58">
        <v>1</v>
      </c>
      <c r="I3299" s="59">
        <v>374.53</v>
      </c>
      <c r="J3299" s="58">
        <v>374.53</v>
      </c>
    </row>
    <row r="3300" spans="1:10">
      <c r="A3300" s="79"/>
      <c r="B3300" s="79"/>
      <c r="C3300" s="79"/>
      <c r="D3300" s="79"/>
      <c r="E3300" s="79"/>
      <c r="F3300" s="61"/>
      <c r="G3300" s="79"/>
      <c r="H3300" s="204"/>
      <c r="I3300" s="204"/>
      <c r="J3300" s="61"/>
    </row>
    <row r="3301" spans="1:10" ht="30" customHeight="1" thickBot="1">
      <c r="A3301" s="66"/>
      <c r="B3301" s="66"/>
      <c r="C3301" s="66"/>
      <c r="D3301" s="66"/>
      <c r="E3301" s="66"/>
      <c r="F3301" s="66"/>
      <c r="G3301" s="66"/>
      <c r="H3301" s="60"/>
      <c r="I3301" s="66"/>
      <c r="J3301" s="85"/>
    </row>
    <row r="3302" spans="1:10" ht="0.95" customHeight="1" thickTop="1">
      <c r="A3302" s="51"/>
      <c r="B3302" s="51"/>
      <c r="C3302" s="51"/>
      <c r="D3302" s="51"/>
      <c r="E3302" s="51"/>
      <c r="F3302" s="51"/>
      <c r="G3302" s="51"/>
      <c r="H3302" s="51"/>
      <c r="I3302" s="51"/>
      <c r="J3302" s="51">
        <v>0</v>
      </c>
    </row>
    <row r="3303" spans="1:10" ht="26.1" customHeight="1">
      <c r="A3303" s="75" t="s">
        <v>1393</v>
      </c>
      <c r="B3303" s="75"/>
      <c r="C3303" s="75"/>
      <c r="D3303" s="75" t="s">
        <v>1394</v>
      </c>
      <c r="E3303" s="75"/>
      <c r="F3303" s="205"/>
      <c r="G3303" s="205"/>
      <c r="H3303" s="62"/>
      <c r="I3303" s="75"/>
      <c r="J3303" s="63">
        <v>0</v>
      </c>
    </row>
    <row r="3304" spans="1:10" ht="18" customHeight="1">
      <c r="A3304" s="76" t="s">
        <v>1395</v>
      </c>
      <c r="B3304" s="80" t="s">
        <v>6</v>
      </c>
      <c r="C3304" s="76" t="s">
        <v>7</v>
      </c>
      <c r="D3304" s="76" t="s">
        <v>8</v>
      </c>
      <c r="E3304" s="203" t="s">
        <v>262</v>
      </c>
      <c r="F3304" s="203"/>
      <c r="G3304" s="81" t="s">
        <v>9</v>
      </c>
      <c r="H3304" s="80" t="s">
        <v>10</v>
      </c>
      <c r="I3304" s="80" t="s">
        <v>11</v>
      </c>
      <c r="J3304" s="80" t="s">
        <v>13</v>
      </c>
    </row>
    <row r="3305" spans="1:10" ht="51.95" customHeight="1">
      <c r="A3305" s="77" t="s">
        <v>263</v>
      </c>
      <c r="B3305" s="48" t="s">
        <v>1396</v>
      </c>
      <c r="C3305" s="77" t="s">
        <v>749</v>
      </c>
      <c r="D3305" s="77" t="s">
        <v>1397</v>
      </c>
      <c r="E3305" s="200" t="s">
        <v>1516</v>
      </c>
      <c r="F3305" s="200"/>
      <c r="G3305" s="47" t="s">
        <v>114</v>
      </c>
      <c r="H3305" s="50">
        <v>1</v>
      </c>
      <c r="I3305" s="49">
        <v>22.670763846365976</v>
      </c>
      <c r="J3305" s="49">
        <v>22.67</v>
      </c>
    </row>
    <row r="3306" spans="1:10" ht="15" customHeight="1">
      <c r="A3306" s="203" t="s">
        <v>654</v>
      </c>
      <c r="B3306" s="208" t="s">
        <v>6</v>
      </c>
      <c r="C3306" s="203" t="s">
        <v>7</v>
      </c>
      <c r="D3306" s="203" t="s">
        <v>655</v>
      </c>
      <c r="E3306" s="208" t="s">
        <v>671</v>
      </c>
      <c r="F3306" s="207" t="s">
        <v>656</v>
      </c>
      <c r="G3306" s="208"/>
      <c r="H3306" s="207" t="s">
        <v>657</v>
      </c>
      <c r="I3306" s="208"/>
      <c r="J3306" s="208" t="s">
        <v>13</v>
      </c>
    </row>
    <row r="3307" spans="1:10" ht="15" customHeight="1">
      <c r="A3307" s="208"/>
      <c r="B3307" s="208"/>
      <c r="C3307" s="208"/>
      <c r="D3307" s="208"/>
      <c r="E3307" s="208"/>
      <c r="F3307" s="80" t="s">
        <v>660</v>
      </c>
      <c r="G3307" s="80" t="s">
        <v>661</v>
      </c>
      <c r="H3307" s="80" t="s">
        <v>660</v>
      </c>
      <c r="I3307" s="80" t="s">
        <v>661</v>
      </c>
      <c r="J3307" s="208" t="s">
        <v>13</v>
      </c>
    </row>
    <row r="3308" spans="1:10" ht="26.1" customHeight="1">
      <c r="A3308" s="78" t="s">
        <v>264</v>
      </c>
      <c r="B3308" s="57" t="s">
        <v>1968</v>
      </c>
      <c r="C3308" s="78" t="s">
        <v>749</v>
      </c>
      <c r="D3308" s="78" t="s">
        <v>1969</v>
      </c>
      <c r="E3308" s="59">
        <v>3</v>
      </c>
      <c r="F3308" s="58">
        <v>0.72</v>
      </c>
      <c r="G3308" s="58">
        <v>0.28000000000000003</v>
      </c>
      <c r="H3308" s="83">
        <v>317.56439999999998</v>
      </c>
      <c r="I3308" s="83">
        <v>82.809100000000001</v>
      </c>
      <c r="J3308" s="83">
        <v>755.49874799999986</v>
      </c>
    </row>
    <row r="3309" spans="1:10" ht="26.1" customHeight="1">
      <c r="A3309" s="78" t="s">
        <v>264</v>
      </c>
      <c r="B3309" s="57" t="s">
        <v>1970</v>
      </c>
      <c r="C3309" s="78" t="s">
        <v>749</v>
      </c>
      <c r="D3309" s="78" t="s">
        <v>1971</v>
      </c>
      <c r="E3309" s="59">
        <v>1</v>
      </c>
      <c r="F3309" s="58">
        <v>0.47</v>
      </c>
      <c r="G3309" s="58">
        <v>0.53</v>
      </c>
      <c r="H3309" s="83">
        <v>199.16540000000001</v>
      </c>
      <c r="I3309" s="83">
        <v>88.8964</v>
      </c>
      <c r="J3309" s="83">
        <v>140.72282999999999</v>
      </c>
    </row>
    <row r="3310" spans="1:10" ht="26.1" customHeight="1">
      <c r="A3310" s="78" t="s">
        <v>264</v>
      </c>
      <c r="B3310" s="57" t="s">
        <v>1972</v>
      </c>
      <c r="C3310" s="78" t="s">
        <v>749</v>
      </c>
      <c r="D3310" s="78" t="s">
        <v>1973</v>
      </c>
      <c r="E3310" s="59">
        <v>1</v>
      </c>
      <c r="F3310" s="58">
        <v>1</v>
      </c>
      <c r="G3310" s="58">
        <v>0</v>
      </c>
      <c r="H3310" s="83">
        <v>485.21210000000002</v>
      </c>
      <c r="I3310" s="83">
        <v>217.81020000000001</v>
      </c>
      <c r="J3310" s="83">
        <v>485.21210000000002</v>
      </c>
    </row>
    <row r="3311" spans="1:10" ht="20.100000000000001" customHeight="1">
      <c r="A3311" s="209"/>
      <c r="B3311" s="209"/>
      <c r="C3311" s="209"/>
      <c r="D3311" s="209"/>
      <c r="E3311" s="209"/>
      <c r="F3311" s="209"/>
      <c r="G3311" s="209" t="s">
        <v>1519</v>
      </c>
      <c r="H3311" s="209"/>
      <c r="I3311" s="209"/>
      <c r="J3311" s="64">
        <v>1381.4336779999999</v>
      </c>
    </row>
    <row r="3312" spans="1:10" ht="20.100000000000001" customHeight="1">
      <c r="A3312" s="209"/>
      <c r="B3312" s="209"/>
      <c r="C3312" s="209"/>
      <c r="D3312" s="209"/>
      <c r="E3312" s="209"/>
      <c r="F3312" s="209"/>
      <c r="G3312" s="209" t="s">
        <v>1525</v>
      </c>
      <c r="H3312" s="209"/>
      <c r="I3312" s="209"/>
      <c r="J3312" s="64">
        <v>1381.4336779999999</v>
      </c>
    </row>
    <row r="3313" spans="1:10" ht="20.100000000000001" customHeight="1">
      <c r="A3313" s="209"/>
      <c r="B3313" s="209"/>
      <c r="C3313" s="209"/>
      <c r="D3313" s="209"/>
      <c r="E3313" s="209"/>
      <c r="F3313" s="209"/>
      <c r="G3313" s="209" t="s">
        <v>1526</v>
      </c>
      <c r="H3313" s="209"/>
      <c r="I3313" s="209"/>
      <c r="J3313" s="64">
        <v>0</v>
      </c>
    </row>
    <row r="3314" spans="1:10" ht="20.100000000000001" customHeight="1">
      <c r="A3314" s="209"/>
      <c r="B3314" s="209"/>
      <c r="C3314" s="209"/>
      <c r="D3314" s="209"/>
      <c r="E3314" s="209"/>
      <c r="F3314" s="209"/>
      <c r="G3314" s="209" t="s">
        <v>1527</v>
      </c>
      <c r="H3314" s="209"/>
      <c r="I3314" s="209"/>
      <c r="J3314" s="64">
        <v>0</v>
      </c>
    </row>
    <row r="3315" spans="1:10" ht="20.100000000000001" customHeight="1">
      <c r="A3315" s="209"/>
      <c r="B3315" s="209"/>
      <c r="C3315" s="209"/>
      <c r="D3315" s="209"/>
      <c r="E3315" s="209"/>
      <c r="F3315" s="209"/>
      <c r="G3315" s="209" t="s">
        <v>1528</v>
      </c>
      <c r="H3315" s="209"/>
      <c r="I3315" s="209"/>
      <c r="J3315" s="64">
        <v>60.934589031125114</v>
      </c>
    </row>
    <row r="3316" spans="1:10" ht="20.100000000000001" customHeight="1">
      <c r="A3316" s="209"/>
      <c r="B3316" s="209"/>
      <c r="C3316" s="209"/>
      <c r="D3316" s="209"/>
      <c r="E3316" s="209"/>
      <c r="F3316" s="209"/>
      <c r="G3316" s="209" t="s">
        <v>1529</v>
      </c>
      <c r="H3316" s="209"/>
      <c r="I3316" s="209"/>
      <c r="J3316" s="64">
        <v>22.670763846365976</v>
      </c>
    </row>
    <row r="3317" spans="1:10">
      <c r="A3317" s="79"/>
      <c r="B3317" s="79"/>
      <c r="C3317" s="79"/>
      <c r="D3317" s="79"/>
      <c r="E3317" s="79"/>
      <c r="F3317" s="61"/>
      <c r="G3317" s="79"/>
      <c r="H3317" s="204"/>
      <c r="I3317" s="204"/>
      <c r="J3317" s="61"/>
    </row>
    <row r="3318" spans="1:10" ht="30" customHeight="1" thickBot="1">
      <c r="A3318" s="66"/>
      <c r="B3318" s="66"/>
      <c r="C3318" s="66"/>
      <c r="D3318" s="66"/>
      <c r="E3318" s="66"/>
      <c r="F3318" s="66"/>
      <c r="G3318" s="66"/>
      <c r="H3318" s="60"/>
      <c r="I3318" s="66"/>
      <c r="J3318" s="85"/>
    </row>
    <row r="3319" spans="1:10" ht="0.95" customHeight="1" thickTop="1">
      <c r="A3319" s="51"/>
      <c r="B3319" s="51"/>
      <c r="C3319" s="51"/>
      <c r="D3319" s="51"/>
      <c r="E3319" s="51"/>
      <c r="F3319" s="51"/>
      <c r="G3319" s="51"/>
      <c r="H3319" s="51"/>
      <c r="I3319" s="51"/>
      <c r="J3319" s="51">
        <v>0</v>
      </c>
    </row>
    <row r="3320" spans="1:10" ht="18" customHeight="1">
      <c r="A3320" s="76" t="s">
        <v>1398</v>
      </c>
      <c r="B3320" s="80" t="s">
        <v>6</v>
      </c>
      <c r="C3320" s="76" t="s">
        <v>7</v>
      </c>
      <c r="D3320" s="76" t="s">
        <v>8</v>
      </c>
      <c r="E3320" s="203" t="s">
        <v>262</v>
      </c>
      <c r="F3320" s="203"/>
      <c r="G3320" s="81" t="s">
        <v>9</v>
      </c>
      <c r="H3320" s="80" t="s">
        <v>10</v>
      </c>
      <c r="I3320" s="80" t="s">
        <v>11</v>
      </c>
      <c r="J3320" s="80" t="s">
        <v>13</v>
      </c>
    </row>
    <row r="3321" spans="1:10" ht="24" customHeight="1">
      <c r="A3321" s="77" t="s">
        <v>263</v>
      </c>
      <c r="B3321" s="48" t="s">
        <v>1399</v>
      </c>
      <c r="C3321" s="77" t="s">
        <v>23</v>
      </c>
      <c r="D3321" s="77" t="s">
        <v>1400</v>
      </c>
      <c r="E3321" s="200" t="s">
        <v>439</v>
      </c>
      <c r="F3321" s="200"/>
      <c r="G3321" s="47" t="s">
        <v>120</v>
      </c>
      <c r="H3321" s="50">
        <v>1</v>
      </c>
      <c r="I3321" s="49">
        <v>3.15</v>
      </c>
      <c r="J3321" s="49">
        <v>3.15</v>
      </c>
    </row>
    <row r="3322" spans="1:10" ht="24" customHeight="1">
      <c r="A3322" s="78" t="s">
        <v>264</v>
      </c>
      <c r="B3322" s="57" t="s">
        <v>222</v>
      </c>
      <c r="C3322" s="78" t="s">
        <v>23</v>
      </c>
      <c r="D3322" s="78" t="s">
        <v>440</v>
      </c>
      <c r="E3322" s="201" t="s">
        <v>383</v>
      </c>
      <c r="F3322" s="201"/>
      <c r="G3322" s="56" t="s">
        <v>224</v>
      </c>
      <c r="H3322" s="59">
        <v>2.282E-2</v>
      </c>
      <c r="I3322" s="58">
        <v>137.01</v>
      </c>
      <c r="J3322" s="58">
        <v>3.12</v>
      </c>
    </row>
    <row r="3323" spans="1:10" ht="24" customHeight="1">
      <c r="A3323" s="78" t="s">
        <v>264</v>
      </c>
      <c r="B3323" s="57" t="s">
        <v>435</v>
      </c>
      <c r="C3323" s="78" t="s">
        <v>23</v>
      </c>
      <c r="D3323" s="78" t="s">
        <v>436</v>
      </c>
      <c r="E3323" s="201" t="s">
        <v>383</v>
      </c>
      <c r="F3323" s="201"/>
      <c r="G3323" s="56" t="s">
        <v>224</v>
      </c>
      <c r="H3323" s="59">
        <v>4.9398979087765928E-4</v>
      </c>
      <c r="I3323" s="58">
        <v>60.73</v>
      </c>
      <c r="J3323" s="58">
        <v>0.03</v>
      </c>
    </row>
    <row r="3324" spans="1:10">
      <c r="A3324" s="79"/>
      <c r="B3324" s="79"/>
      <c r="C3324" s="79"/>
      <c r="D3324" s="79"/>
      <c r="E3324" s="79"/>
      <c r="F3324" s="61"/>
      <c r="G3324" s="79"/>
      <c r="H3324" s="204"/>
      <c r="I3324" s="204"/>
      <c r="J3324" s="61"/>
    </row>
    <row r="3325" spans="1:10" ht="30" customHeight="1" thickBot="1">
      <c r="A3325" s="66"/>
      <c r="B3325" s="66"/>
      <c r="C3325" s="66"/>
      <c r="D3325" s="66"/>
      <c r="E3325" s="66"/>
      <c r="F3325" s="66"/>
      <c r="G3325" s="66"/>
      <c r="H3325" s="60"/>
      <c r="I3325" s="66"/>
      <c r="J3325" s="85"/>
    </row>
    <row r="3326" spans="1:10" ht="0.95" customHeight="1" thickTop="1">
      <c r="A3326" s="51"/>
      <c r="B3326" s="51"/>
      <c r="C3326" s="51"/>
      <c r="D3326" s="51"/>
      <c r="E3326" s="51"/>
      <c r="F3326" s="51"/>
      <c r="G3326" s="51"/>
      <c r="H3326" s="51"/>
      <c r="I3326" s="51"/>
      <c r="J3326" s="51">
        <v>0</v>
      </c>
    </row>
    <row r="3327" spans="1:10" ht="18" customHeight="1">
      <c r="A3327" s="76" t="s">
        <v>1401</v>
      </c>
      <c r="B3327" s="80" t="s">
        <v>6</v>
      </c>
      <c r="C3327" s="76" t="s">
        <v>7</v>
      </c>
      <c r="D3327" s="76" t="s">
        <v>8</v>
      </c>
      <c r="E3327" s="203" t="s">
        <v>262</v>
      </c>
      <c r="F3327" s="203"/>
      <c r="G3327" s="81" t="s">
        <v>9</v>
      </c>
      <c r="H3327" s="80" t="s">
        <v>10</v>
      </c>
      <c r="I3327" s="80" t="s">
        <v>11</v>
      </c>
      <c r="J3327" s="80" t="s">
        <v>13</v>
      </c>
    </row>
    <row r="3328" spans="1:10" ht="24" customHeight="1">
      <c r="A3328" s="77" t="s">
        <v>263</v>
      </c>
      <c r="B3328" s="48" t="s">
        <v>118</v>
      </c>
      <c r="C3328" s="77" t="s">
        <v>23</v>
      </c>
      <c r="D3328" s="77" t="s">
        <v>119</v>
      </c>
      <c r="E3328" s="200" t="s">
        <v>439</v>
      </c>
      <c r="F3328" s="200"/>
      <c r="G3328" s="47" t="s">
        <v>120</v>
      </c>
      <c r="H3328" s="50">
        <v>1</v>
      </c>
      <c r="I3328" s="49">
        <v>1.87</v>
      </c>
      <c r="J3328" s="49">
        <v>1.87</v>
      </c>
    </row>
    <row r="3329" spans="1:10" ht="24" customHeight="1">
      <c r="A3329" s="78" t="s">
        <v>264</v>
      </c>
      <c r="B3329" s="57" t="s">
        <v>222</v>
      </c>
      <c r="C3329" s="78" t="s">
        <v>23</v>
      </c>
      <c r="D3329" s="78" t="s">
        <v>440</v>
      </c>
      <c r="E3329" s="201" t="s">
        <v>383</v>
      </c>
      <c r="F3329" s="201"/>
      <c r="G3329" s="56" t="s">
        <v>224</v>
      </c>
      <c r="H3329" s="59">
        <v>1.35E-2</v>
      </c>
      <c r="I3329" s="58">
        <v>137.01</v>
      </c>
      <c r="J3329" s="58">
        <v>1.84</v>
      </c>
    </row>
    <row r="3330" spans="1:10" ht="24" customHeight="1">
      <c r="A3330" s="78" t="s">
        <v>264</v>
      </c>
      <c r="B3330" s="57" t="s">
        <v>435</v>
      </c>
      <c r="C3330" s="78" t="s">
        <v>23</v>
      </c>
      <c r="D3330" s="78" t="s">
        <v>436</v>
      </c>
      <c r="E3330" s="201" t="s">
        <v>383</v>
      </c>
      <c r="F3330" s="201"/>
      <c r="G3330" s="56" t="s">
        <v>224</v>
      </c>
      <c r="H3330" s="59">
        <v>6.5865305450353725E-4</v>
      </c>
      <c r="I3330" s="58">
        <v>60.73</v>
      </c>
      <c r="J3330" s="58">
        <v>0.03</v>
      </c>
    </row>
    <row r="3331" spans="1:10">
      <c r="A3331" s="79"/>
      <c r="B3331" s="79"/>
      <c r="C3331" s="79"/>
      <c r="D3331" s="79"/>
      <c r="E3331" s="79"/>
      <c r="F3331" s="61"/>
      <c r="G3331" s="79"/>
      <c r="H3331" s="204"/>
      <c r="I3331" s="204"/>
      <c r="J3331" s="61"/>
    </row>
    <row r="3332" spans="1:10" ht="30" customHeight="1" thickBot="1">
      <c r="A3332" s="66"/>
      <c r="B3332" s="66"/>
      <c r="C3332" s="66"/>
      <c r="D3332" s="66"/>
      <c r="E3332" s="66"/>
      <c r="F3332" s="66"/>
      <c r="G3332" s="66"/>
      <c r="H3332" s="60"/>
      <c r="I3332" s="66"/>
      <c r="J3332" s="85"/>
    </row>
    <row r="3333" spans="1:10" ht="0.95" customHeight="1" thickTop="1">
      <c r="A3333" s="51"/>
      <c r="B3333" s="51"/>
      <c r="C3333" s="51"/>
      <c r="D3333" s="51"/>
      <c r="E3333" s="51"/>
      <c r="F3333" s="51"/>
      <c r="G3333" s="51"/>
      <c r="H3333" s="51"/>
      <c r="I3333" s="51"/>
      <c r="J3333" s="51">
        <v>0</v>
      </c>
    </row>
    <row r="3334" spans="1:10" ht="24" customHeight="1">
      <c r="A3334" s="75" t="s">
        <v>1402</v>
      </c>
      <c r="B3334" s="75"/>
      <c r="C3334" s="75"/>
      <c r="D3334" s="75" t="s">
        <v>220</v>
      </c>
      <c r="E3334" s="75"/>
      <c r="F3334" s="205"/>
      <c r="G3334" s="205"/>
      <c r="H3334" s="62"/>
      <c r="I3334" s="75"/>
      <c r="J3334" s="63">
        <v>0</v>
      </c>
    </row>
    <row r="3335" spans="1:10" ht="18" customHeight="1">
      <c r="A3335" s="76" t="s">
        <v>1403</v>
      </c>
      <c r="B3335" s="80" t="s">
        <v>6</v>
      </c>
      <c r="C3335" s="76" t="s">
        <v>7</v>
      </c>
      <c r="D3335" s="76" t="s">
        <v>8</v>
      </c>
      <c r="E3335" s="203" t="s">
        <v>262</v>
      </c>
      <c r="F3335" s="203"/>
      <c r="G3335" s="81" t="s">
        <v>9</v>
      </c>
      <c r="H3335" s="80" t="s">
        <v>10</v>
      </c>
      <c r="I3335" s="80" t="s">
        <v>11</v>
      </c>
      <c r="J3335" s="80" t="s">
        <v>13</v>
      </c>
    </row>
    <row r="3336" spans="1:10" ht="26.1" customHeight="1">
      <c r="A3336" s="77" t="s">
        <v>263</v>
      </c>
      <c r="B3336" s="48" t="s">
        <v>1404</v>
      </c>
      <c r="C3336" s="77" t="s">
        <v>23</v>
      </c>
      <c r="D3336" s="77" t="s">
        <v>1405</v>
      </c>
      <c r="E3336" s="200" t="s">
        <v>1974</v>
      </c>
      <c r="F3336" s="200"/>
      <c r="G3336" s="47" t="s">
        <v>224</v>
      </c>
      <c r="H3336" s="50">
        <v>1</v>
      </c>
      <c r="I3336" s="49">
        <v>7.9</v>
      </c>
      <c r="J3336" s="49">
        <v>7.9</v>
      </c>
    </row>
    <row r="3337" spans="1:10" ht="24" customHeight="1">
      <c r="A3337" s="78" t="s">
        <v>264</v>
      </c>
      <c r="B3337" s="57" t="s">
        <v>270</v>
      </c>
      <c r="C3337" s="78" t="s">
        <v>23</v>
      </c>
      <c r="D3337" s="78" t="s">
        <v>271</v>
      </c>
      <c r="E3337" s="201" t="s">
        <v>269</v>
      </c>
      <c r="F3337" s="201"/>
      <c r="G3337" s="56" t="s">
        <v>224</v>
      </c>
      <c r="H3337" s="59">
        <v>0.27802406586447115</v>
      </c>
      <c r="I3337" s="58">
        <v>15.79</v>
      </c>
      <c r="J3337" s="58">
        <v>4.3899999999999997</v>
      </c>
    </row>
    <row r="3338" spans="1:10" ht="26.1" customHeight="1">
      <c r="A3338" s="78" t="s">
        <v>264</v>
      </c>
      <c r="B3338" s="57" t="s">
        <v>1975</v>
      </c>
      <c r="C3338" s="78" t="s">
        <v>23</v>
      </c>
      <c r="D3338" s="78" t="s">
        <v>1976</v>
      </c>
      <c r="E3338" s="201" t="s">
        <v>383</v>
      </c>
      <c r="F3338" s="201"/>
      <c r="G3338" s="56" t="s">
        <v>40</v>
      </c>
      <c r="H3338" s="59">
        <v>2.7999999999999998E-4</v>
      </c>
      <c r="I3338" s="58">
        <v>6345.74</v>
      </c>
      <c r="J3338" s="58">
        <v>1.77</v>
      </c>
    </row>
    <row r="3339" spans="1:10" ht="24" customHeight="1">
      <c r="A3339" s="78" t="s">
        <v>264</v>
      </c>
      <c r="B3339" s="57" t="s">
        <v>1977</v>
      </c>
      <c r="C3339" s="78" t="s">
        <v>23</v>
      </c>
      <c r="D3339" s="78" t="s">
        <v>1978</v>
      </c>
      <c r="E3339" s="201" t="s">
        <v>274</v>
      </c>
      <c r="F3339" s="201"/>
      <c r="G3339" s="56" t="s">
        <v>27</v>
      </c>
      <c r="H3339" s="59">
        <v>5.5999999999999999E-3</v>
      </c>
      <c r="I3339" s="58">
        <v>34.81</v>
      </c>
      <c r="J3339" s="58">
        <v>0.19</v>
      </c>
    </row>
    <row r="3340" spans="1:10" ht="26.1" customHeight="1">
      <c r="A3340" s="78" t="s">
        <v>264</v>
      </c>
      <c r="B3340" s="57" t="s">
        <v>390</v>
      </c>
      <c r="C3340" s="78" t="s">
        <v>23</v>
      </c>
      <c r="D3340" s="78" t="s">
        <v>391</v>
      </c>
      <c r="E3340" s="201" t="s">
        <v>274</v>
      </c>
      <c r="F3340" s="201"/>
      <c r="G3340" s="56" t="s">
        <v>392</v>
      </c>
      <c r="H3340" s="59">
        <v>1.79</v>
      </c>
      <c r="I3340" s="58">
        <v>0.87</v>
      </c>
      <c r="J3340" s="58">
        <v>1.55</v>
      </c>
    </row>
    <row r="3341" spans="1:10">
      <c r="A3341" s="79"/>
      <c r="B3341" s="79"/>
      <c r="C3341" s="79"/>
      <c r="D3341" s="79"/>
      <c r="E3341" s="79"/>
      <c r="F3341" s="61"/>
      <c r="G3341" s="79"/>
      <c r="H3341" s="204"/>
      <c r="I3341" s="204"/>
      <c r="J3341" s="61"/>
    </row>
    <row r="3342" spans="1:10" ht="30" customHeight="1" thickBot="1">
      <c r="A3342" s="66"/>
      <c r="B3342" s="66"/>
      <c r="C3342" s="66"/>
      <c r="D3342" s="66"/>
      <c r="E3342" s="66"/>
      <c r="F3342" s="66"/>
      <c r="G3342" s="66"/>
      <c r="H3342" s="60"/>
      <c r="I3342" s="66"/>
      <c r="J3342" s="85"/>
    </row>
    <row r="3343" spans="1:10" ht="0.95" customHeight="1" thickTop="1">
      <c r="A3343" s="51"/>
      <c r="B3343" s="51"/>
      <c r="C3343" s="51"/>
      <c r="D3343" s="51"/>
      <c r="E3343" s="51"/>
      <c r="F3343" s="51"/>
      <c r="G3343" s="51"/>
      <c r="H3343" s="51"/>
      <c r="I3343" s="51"/>
      <c r="J3343" s="51">
        <v>0</v>
      </c>
    </row>
    <row r="3344" spans="1:10" ht="18" customHeight="1">
      <c r="A3344" s="76" t="s">
        <v>1406</v>
      </c>
      <c r="B3344" s="80" t="s">
        <v>6</v>
      </c>
      <c r="C3344" s="76" t="s">
        <v>7</v>
      </c>
      <c r="D3344" s="76" t="s">
        <v>8</v>
      </c>
      <c r="E3344" s="203" t="s">
        <v>262</v>
      </c>
      <c r="F3344" s="203"/>
      <c r="G3344" s="81" t="s">
        <v>9</v>
      </c>
      <c r="H3344" s="80" t="s">
        <v>10</v>
      </c>
      <c r="I3344" s="80" t="s">
        <v>11</v>
      </c>
      <c r="J3344" s="80" t="s">
        <v>13</v>
      </c>
    </row>
    <row r="3345" spans="1:10" ht="24" customHeight="1">
      <c r="A3345" s="77" t="s">
        <v>263</v>
      </c>
      <c r="B3345" s="48" t="s">
        <v>1407</v>
      </c>
      <c r="C3345" s="77" t="s">
        <v>23</v>
      </c>
      <c r="D3345" s="77" t="s">
        <v>1408</v>
      </c>
      <c r="E3345" s="200" t="s">
        <v>1974</v>
      </c>
      <c r="F3345" s="200"/>
      <c r="G3345" s="47" t="s">
        <v>224</v>
      </c>
      <c r="H3345" s="50">
        <v>1</v>
      </c>
      <c r="I3345" s="49">
        <v>5.8599999999999994</v>
      </c>
      <c r="J3345" s="49">
        <v>5.86</v>
      </c>
    </row>
    <row r="3346" spans="1:10" ht="26.1" customHeight="1">
      <c r="A3346" s="78" t="s">
        <v>264</v>
      </c>
      <c r="B3346" s="57" t="s">
        <v>1975</v>
      </c>
      <c r="C3346" s="78" t="s">
        <v>23</v>
      </c>
      <c r="D3346" s="78" t="s">
        <v>1976</v>
      </c>
      <c r="E3346" s="201" t="s">
        <v>383</v>
      </c>
      <c r="F3346" s="201"/>
      <c r="G3346" s="56" t="s">
        <v>40</v>
      </c>
      <c r="H3346" s="59">
        <v>2.0000000000000001E-4</v>
      </c>
      <c r="I3346" s="58">
        <v>6345.74</v>
      </c>
      <c r="J3346" s="58">
        <v>1.26</v>
      </c>
    </row>
    <row r="3347" spans="1:10" ht="24" customHeight="1">
      <c r="A3347" s="78" t="s">
        <v>264</v>
      </c>
      <c r="B3347" s="57" t="s">
        <v>270</v>
      </c>
      <c r="C3347" s="78" t="s">
        <v>23</v>
      </c>
      <c r="D3347" s="78" t="s">
        <v>271</v>
      </c>
      <c r="E3347" s="201" t="s">
        <v>269</v>
      </c>
      <c r="F3347" s="201"/>
      <c r="G3347" s="56" t="s">
        <v>224</v>
      </c>
      <c r="H3347" s="59">
        <v>0.28309056364787838</v>
      </c>
      <c r="I3347" s="58">
        <v>15.79</v>
      </c>
      <c r="J3347" s="58">
        <v>4.47</v>
      </c>
    </row>
    <row r="3348" spans="1:10" ht="24" customHeight="1">
      <c r="A3348" s="78" t="s">
        <v>264</v>
      </c>
      <c r="B3348" s="57" t="s">
        <v>1977</v>
      </c>
      <c r="C3348" s="78" t="s">
        <v>23</v>
      </c>
      <c r="D3348" s="78" t="s">
        <v>1978</v>
      </c>
      <c r="E3348" s="201" t="s">
        <v>274</v>
      </c>
      <c r="F3348" s="201"/>
      <c r="G3348" s="56" t="s">
        <v>27</v>
      </c>
      <c r="H3348" s="59">
        <v>4.0000000000000001E-3</v>
      </c>
      <c r="I3348" s="58">
        <v>34.81</v>
      </c>
      <c r="J3348" s="58">
        <v>0.13</v>
      </c>
    </row>
    <row r="3349" spans="1:10">
      <c r="A3349" s="79"/>
      <c r="B3349" s="79"/>
      <c r="C3349" s="79"/>
      <c r="D3349" s="79"/>
      <c r="E3349" s="79"/>
      <c r="F3349" s="61"/>
      <c r="G3349" s="79"/>
      <c r="H3349" s="204"/>
      <c r="I3349" s="204"/>
      <c r="J3349" s="61"/>
    </row>
    <row r="3350" spans="1:10" ht="30" customHeight="1" thickBot="1">
      <c r="A3350" s="66"/>
      <c r="B3350" s="66"/>
      <c r="C3350" s="66"/>
      <c r="D3350" s="66"/>
      <c r="E3350" s="66"/>
      <c r="F3350" s="66"/>
      <c r="G3350" s="66"/>
      <c r="H3350" s="60"/>
      <c r="I3350" s="66"/>
      <c r="J3350" s="85"/>
    </row>
    <row r="3351" spans="1:10" ht="0.95" customHeight="1" thickTop="1">
      <c r="A3351" s="51"/>
      <c r="B3351" s="51"/>
      <c r="C3351" s="51"/>
      <c r="D3351" s="51"/>
      <c r="E3351" s="51"/>
      <c r="F3351" s="51"/>
      <c r="G3351" s="51"/>
      <c r="H3351" s="51"/>
      <c r="I3351" s="51"/>
      <c r="J3351" s="51">
        <v>0</v>
      </c>
    </row>
    <row r="3352" spans="1:10" ht="18" customHeight="1">
      <c r="A3352" s="76" t="s">
        <v>1409</v>
      </c>
      <c r="B3352" s="80" t="s">
        <v>6</v>
      </c>
      <c r="C3352" s="76" t="s">
        <v>7</v>
      </c>
      <c r="D3352" s="76" t="s">
        <v>8</v>
      </c>
      <c r="E3352" s="203" t="s">
        <v>262</v>
      </c>
      <c r="F3352" s="203"/>
      <c r="G3352" s="81" t="s">
        <v>9</v>
      </c>
      <c r="H3352" s="80" t="s">
        <v>10</v>
      </c>
      <c r="I3352" s="80" t="s">
        <v>11</v>
      </c>
      <c r="J3352" s="80" t="s">
        <v>13</v>
      </c>
    </row>
    <row r="3353" spans="1:10" ht="26.1" customHeight="1">
      <c r="A3353" s="77" t="s">
        <v>263</v>
      </c>
      <c r="B3353" s="48" t="s">
        <v>1410</v>
      </c>
      <c r="C3353" s="77" t="s">
        <v>23</v>
      </c>
      <c r="D3353" s="77" t="s">
        <v>1411</v>
      </c>
      <c r="E3353" s="200" t="s">
        <v>1974</v>
      </c>
      <c r="F3353" s="200"/>
      <c r="G3353" s="47" t="s">
        <v>224</v>
      </c>
      <c r="H3353" s="50">
        <v>1</v>
      </c>
      <c r="I3353" s="49">
        <v>9.91</v>
      </c>
      <c r="J3353" s="49">
        <v>9.91</v>
      </c>
    </row>
    <row r="3354" spans="1:10" ht="26.1" customHeight="1">
      <c r="A3354" s="78" t="s">
        <v>264</v>
      </c>
      <c r="B3354" s="57" t="s">
        <v>1979</v>
      </c>
      <c r="C3354" s="78" t="s">
        <v>23</v>
      </c>
      <c r="D3354" s="78" t="s">
        <v>1980</v>
      </c>
      <c r="E3354" s="201" t="s">
        <v>383</v>
      </c>
      <c r="F3354" s="201"/>
      <c r="G3354" s="56" t="s">
        <v>40</v>
      </c>
      <c r="H3354" s="59">
        <v>2.7999999999999998E-4</v>
      </c>
      <c r="I3354" s="58">
        <v>7431.15</v>
      </c>
      <c r="J3354" s="58">
        <v>2.08</v>
      </c>
    </row>
    <row r="3355" spans="1:10" ht="24" customHeight="1">
      <c r="A3355" s="78" t="s">
        <v>264</v>
      </c>
      <c r="B3355" s="57" t="s">
        <v>270</v>
      </c>
      <c r="C3355" s="78" t="s">
        <v>23</v>
      </c>
      <c r="D3355" s="78" t="s">
        <v>271</v>
      </c>
      <c r="E3355" s="201" t="s">
        <v>269</v>
      </c>
      <c r="F3355" s="201"/>
      <c r="G3355" s="56" t="s">
        <v>224</v>
      </c>
      <c r="H3355" s="59">
        <v>0.27295756808106397</v>
      </c>
      <c r="I3355" s="58">
        <v>15.79</v>
      </c>
      <c r="J3355" s="58">
        <v>4.3099999999999996</v>
      </c>
    </row>
    <row r="3356" spans="1:10" ht="24" customHeight="1">
      <c r="A3356" s="78" t="s">
        <v>264</v>
      </c>
      <c r="B3356" s="57" t="s">
        <v>1981</v>
      </c>
      <c r="C3356" s="78" t="s">
        <v>23</v>
      </c>
      <c r="D3356" s="78" t="s">
        <v>1982</v>
      </c>
      <c r="E3356" s="201" t="s">
        <v>274</v>
      </c>
      <c r="F3356" s="201"/>
      <c r="G3356" s="56" t="s">
        <v>27</v>
      </c>
      <c r="H3356" s="59">
        <v>5.5999999999999999E-3</v>
      </c>
      <c r="I3356" s="58">
        <v>74.47</v>
      </c>
      <c r="J3356" s="58">
        <v>0.41</v>
      </c>
    </row>
    <row r="3357" spans="1:10" ht="26.1" customHeight="1">
      <c r="A3357" s="78" t="s">
        <v>264</v>
      </c>
      <c r="B3357" s="57" t="s">
        <v>390</v>
      </c>
      <c r="C3357" s="78" t="s">
        <v>23</v>
      </c>
      <c r="D3357" s="78" t="s">
        <v>391</v>
      </c>
      <c r="E3357" s="201" t="s">
        <v>274</v>
      </c>
      <c r="F3357" s="201"/>
      <c r="G3357" s="56" t="s">
        <v>392</v>
      </c>
      <c r="H3357" s="59">
        <v>3.581</v>
      </c>
      <c r="I3357" s="58">
        <v>0.87</v>
      </c>
      <c r="J3357" s="58">
        <v>3.11</v>
      </c>
    </row>
    <row r="3358" spans="1:10">
      <c r="A3358" s="79"/>
      <c r="B3358" s="79"/>
      <c r="C3358" s="79"/>
      <c r="D3358" s="79"/>
      <c r="E3358" s="79"/>
      <c r="F3358" s="61"/>
      <c r="G3358" s="79"/>
      <c r="H3358" s="204"/>
      <c r="I3358" s="204"/>
      <c r="J3358" s="61"/>
    </row>
    <row r="3359" spans="1:10" ht="30" customHeight="1" thickBot="1">
      <c r="A3359" s="66"/>
      <c r="B3359" s="66"/>
      <c r="C3359" s="66"/>
      <c r="D3359" s="66"/>
      <c r="E3359" s="66"/>
      <c r="F3359" s="66"/>
      <c r="G3359" s="66"/>
      <c r="H3359" s="60"/>
      <c r="I3359" s="66"/>
      <c r="J3359" s="85"/>
    </row>
    <row r="3360" spans="1:10" ht="0.95" customHeight="1" thickTop="1">
      <c r="A3360" s="51"/>
      <c r="B3360" s="51"/>
      <c r="C3360" s="51"/>
      <c r="D3360" s="51"/>
      <c r="E3360" s="51"/>
      <c r="F3360" s="51"/>
      <c r="G3360" s="51"/>
      <c r="H3360" s="51"/>
      <c r="I3360" s="51"/>
      <c r="J3360" s="51">
        <v>0</v>
      </c>
    </row>
    <row r="3361" spans="1:10" ht="18" customHeight="1">
      <c r="A3361" s="76" t="s">
        <v>1412</v>
      </c>
      <c r="B3361" s="80" t="s">
        <v>6</v>
      </c>
      <c r="C3361" s="76" t="s">
        <v>7</v>
      </c>
      <c r="D3361" s="76" t="s">
        <v>8</v>
      </c>
      <c r="E3361" s="203" t="s">
        <v>262</v>
      </c>
      <c r="F3361" s="203"/>
      <c r="G3361" s="81" t="s">
        <v>9</v>
      </c>
      <c r="H3361" s="80" t="s">
        <v>10</v>
      </c>
      <c r="I3361" s="80" t="s">
        <v>11</v>
      </c>
      <c r="J3361" s="80" t="s">
        <v>13</v>
      </c>
    </row>
    <row r="3362" spans="1:10" ht="26.1" customHeight="1">
      <c r="A3362" s="77" t="s">
        <v>263</v>
      </c>
      <c r="B3362" s="48" t="s">
        <v>1413</v>
      </c>
      <c r="C3362" s="77" t="s">
        <v>23</v>
      </c>
      <c r="D3362" s="77" t="s">
        <v>1414</v>
      </c>
      <c r="E3362" s="200" t="s">
        <v>1974</v>
      </c>
      <c r="F3362" s="200"/>
      <c r="G3362" s="47" t="s">
        <v>224</v>
      </c>
      <c r="H3362" s="50">
        <v>1</v>
      </c>
      <c r="I3362" s="49">
        <v>6.2299999999999995</v>
      </c>
      <c r="J3362" s="49">
        <v>6.23</v>
      </c>
    </row>
    <row r="3363" spans="1:10" ht="26.1" customHeight="1">
      <c r="A3363" s="78" t="s">
        <v>264</v>
      </c>
      <c r="B3363" s="57" t="s">
        <v>1979</v>
      </c>
      <c r="C3363" s="78" t="s">
        <v>23</v>
      </c>
      <c r="D3363" s="78" t="s">
        <v>1980</v>
      </c>
      <c r="E3363" s="201" t="s">
        <v>383</v>
      </c>
      <c r="F3363" s="201"/>
      <c r="G3363" s="56" t="s">
        <v>40</v>
      </c>
      <c r="H3363" s="59">
        <v>2.0000000000000001E-4</v>
      </c>
      <c r="I3363" s="58">
        <v>7431.15</v>
      </c>
      <c r="J3363" s="58">
        <v>1.48</v>
      </c>
    </row>
    <row r="3364" spans="1:10" ht="24" customHeight="1">
      <c r="A3364" s="78" t="s">
        <v>264</v>
      </c>
      <c r="B3364" s="57" t="s">
        <v>270</v>
      </c>
      <c r="C3364" s="78" t="s">
        <v>23</v>
      </c>
      <c r="D3364" s="78" t="s">
        <v>271</v>
      </c>
      <c r="E3364" s="201" t="s">
        <v>269</v>
      </c>
      <c r="F3364" s="201"/>
      <c r="G3364" s="56" t="s">
        <v>224</v>
      </c>
      <c r="H3364" s="59">
        <v>0.28245725142495254</v>
      </c>
      <c r="I3364" s="58">
        <v>15.79</v>
      </c>
      <c r="J3364" s="58">
        <v>4.46</v>
      </c>
    </row>
    <row r="3365" spans="1:10" ht="24" customHeight="1">
      <c r="A3365" s="78" t="s">
        <v>264</v>
      </c>
      <c r="B3365" s="57" t="s">
        <v>1981</v>
      </c>
      <c r="C3365" s="78" t="s">
        <v>23</v>
      </c>
      <c r="D3365" s="78" t="s">
        <v>1982</v>
      </c>
      <c r="E3365" s="201" t="s">
        <v>274</v>
      </c>
      <c r="F3365" s="201"/>
      <c r="G3365" s="56" t="s">
        <v>27</v>
      </c>
      <c r="H3365" s="59">
        <v>4.0000000000000001E-3</v>
      </c>
      <c r="I3365" s="58">
        <v>74.47</v>
      </c>
      <c r="J3365" s="58">
        <v>0.28999999999999998</v>
      </c>
    </row>
    <row r="3366" spans="1:10">
      <c r="A3366" s="79"/>
      <c r="B3366" s="79"/>
      <c r="C3366" s="79"/>
      <c r="D3366" s="79"/>
      <c r="E3366" s="79"/>
      <c r="F3366" s="61"/>
      <c r="G3366" s="79"/>
      <c r="H3366" s="204"/>
      <c r="I3366" s="204"/>
      <c r="J3366" s="61"/>
    </row>
    <row r="3367" spans="1:10" ht="30" customHeight="1" thickBot="1">
      <c r="A3367" s="66"/>
      <c r="B3367" s="66"/>
      <c r="C3367" s="66"/>
      <c r="D3367" s="66"/>
      <c r="E3367" s="66"/>
      <c r="F3367" s="66"/>
      <c r="G3367" s="66"/>
      <c r="H3367" s="60"/>
      <c r="I3367" s="66"/>
      <c r="J3367" s="85"/>
    </row>
    <row r="3368" spans="1:10" ht="0.95" customHeight="1" thickTop="1">
      <c r="A3368" s="51"/>
      <c r="B3368" s="51"/>
      <c r="C3368" s="51"/>
      <c r="D3368" s="51"/>
      <c r="E3368" s="51"/>
      <c r="F3368" s="51"/>
      <c r="G3368" s="51"/>
      <c r="H3368" s="51"/>
      <c r="I3368" s="51"/>
      <c r="J3368" s="51">
        <v>0</v>
      </c>
    </row>
    <row r="3369" spans="1:10" ht="18" customHeight="1">
      <c r="A3369" s="76" t="s">
        <v>1415</v>
      </c>
      <c r="B3369" s="80" t="s">
        <v>6</v>
      </c>
      <c r="C3369" s="76" t="s">
        <v>7</v>
      </c>
      <c r="D3369" s="76" t="s">
        <v>8</v>
      </c>
      <c r="E3369" s="203" t="s">
        <v>262</v>
      </c>
      <c r="F3369" s="203"/>
      <c r="G3369" s="81" t="s">
        <v>9</v>
      </c>
      <c r="H3369" s="80" t="s">
        <v>10</v>
      </c>
      <c r="I3369" s="80" t="s">
        <v>11</v>
      </c>
      <c r="J3369" s="80" t="s">
        <v>13</v>
      </c>
    </row>
    <row r="3370" spans="1:10" ht="24" customHeight="1">
      <c r="A3370" s="77" t="s">
        <v>263</v>
      </c>
      <c r="B3370" s="48" t="s">
        <v>222</v>
      </c>
      <c r="C3370" s="77" t="s">
        <v>23</v>
      </c>
      <c r="D3370" s="77" t="s">
        <v>223</v>
      </c>
      <c r="E3370" s="200" t="s">
        <v>578</v>
      </c>
      <c r="F3370" s="200"/>
      <c r="G3370" s="47" t="s">
        <v>224</v>
      </c>
      <c r="H3370" s="50">
        <v>1</v>
      </c>
      <c r="I3370" s="49">
        <v>131.63</v>
      </c>
      <c r="J3370" s="49">
        <v>131.63</v>
      </c>
    </row>
    <row r="3371" spans="1:10" ht="24" customHeight="1">
      <c r="A3371" s="78" t="s">
        <v>264</v>
      </c>
      <c r="B3371" s="57" t="s">
        <v>581</v>
      </c>
      <c r="C3371" s="78" t="s">
        <v>23</v>
      </c>
      <c r="D3371" s="78" t="s">
        <v>582</v>
      </c>
      <c r="E3371" s="201" t="s">
        <v>269</v>
      </c>
      <c r="F3371" s="201"/>
      <c r="G3371" s="56" t="s">
        <v>224</v>
      </c>
      <c r="H3371" s="59">
        <v>1</v>
      </c>
      <c r="I3371" s="58">
        <v>21</v>
      </c>
      <c r="J3371" s="58">
        <v>21</v>
      </c>
    </row>
    <row r="3372" spans="1:10" ht="24" customHeight="1">
      <c r="A3372" s="78" t="s">
        <v>264</v>
      </c>
      <c r="B3372" s="57" t="s">
        <v>583</v>
      </c>
      <c r="C3372" s="78" t="s">
        <v>23</v>
      </c>
      <c r="D3372" s="78" t="s">
        <v>584</v>
      </c>
      <c r="E3372" s="201" t="s">
        <v>274</v>
      </c>
      <c r="F3372" s="201"/>
      <c r="G3372" s="56" t="s">
        <v>533</v>
      </c>
      <c r="H3372" s="59">
        <v>8.6300000000000008</v>
      </c>
      <c r="I3372" s="58">
        <v>6.28</v>
      </c>
      <c r="J3372" s="58">
        <v>54.19</v>
      </c>
    </row>
    <row r="3373" spans="1:10" ht="51.95" customHeight="1">
      <c r="A3373" s="78" t="s">
        <v>264</v>
      </c>
      <c r="B3373" s="57" t="s">
        <v>579</v>
      </c>
      <c r="C3373" s="78" t="s">
        <v>23</v>
      </c>
      <c r="D3373" s="78" t="s">
        <v>580</v>
      </c>
      <c r="E3373" s="201" t="s">
        <v>383</v>
      </c>
      <c r="F3373" s="201"/>
      <c r="G3373" s="56" t="s">
        <v>40</v>
      </c>
      <c r="H3373" s="59">
        <v>1.3999999999999999E-4</v>
      </c>
      <c r="I3373" s="58">
        <v>341714.2857142858</v>
      </c>
      <c r="J3373" s="58">
        <v>47.84</v>
      </c>
    </row>
    <row r="3374" spans="1:10" ht="24" customHeight="1">
      <c r="A3374" s="78" t="s">
        <v>264</v>
      </c>
      <c r="B3374" s="57" t="s">
        <v>585</v>
      </c>
      <c r="C3374" s="78" t="s">
        <v>23</v>
      </c>
      <c r="D3374" s="78" t="s">
        <v>586</v>
      </c>
      <c r="E3374" s="201" t="s">
        <v>274</v>
      </c>
      <c r="F3374" s="201"/>
      <c r="G3374" s="56" t="s">
        <v>40</v>
      </c>
      <c r="H3374" s="59">
        <v>1.3999999999999999E-4</v>
      </c>
      <c r="I3374" s="58">
        <v>61483.9</v>
      </c>
      <c r="J3374" s="58">
        <v>8.6</v>
      </c>
    </row>
    <row r="3375" spans="1:10">
      <c r="A3375" s="79"/>
      <c r="B3375" s="79"/>
      <c r="C3375" s="79"/>
      <c r="D3375" s="79"/>
      <c r="E3375" s="79"/>
      <c r="F3375" s="61"/>
      <c r="G3375" s="79"/>
      <c r="H3375" s="204"/>
      <c r="I3375" s="204"/>
      <c r="J3375" s="61"/>
    </row>
    <row r="3376" spans="1:10" ht="30" customHeight="1" thickBot="1">
      <c r="A3376" s="66"/>
      <c r="B3376" s="66"/>
      <c r="C3376" s="66"/>
      <c r="D3376" s="66"/>
      <c r="E3376" s="66"/>
      <c r="F3376" s="66"/>
      <c r="G3376" s="66"/>
      <c r="H3376" s="60"/>
      <c r="I3376" s="66"/>
      <c r="J3376" s="85"/>
    </row>
    <row r="3377" spans="1:10" ht="0.95" customHeight="1" thickTop="1">
      <c r="A3377" s="51"/>
      <c r="B3377" s="51"/>
      <c r="C3377" s="51"/>
      <c r="D3377" s="51"/>
      <c r="E3377" s="51"/>
      <c r="F3377" s="51"/>
      <c r="G3377" s="51"/>
      <c r="H3377" s="51"/>
      <c r="I3377" s="51"/>
      <c r="J3377" s="51">
        <v>0</v>
      </c>
    </row>
    <row r="3378" spans="1:10" ht="18" customHeight="1">
      <c r="A3378" s="76" t="s">
        <v>1416</v>
      </c>
      <c r="B3378" s="80" t="s">
        <v>6</v>
      </c>
      <c r="C3378" s="76" t="s">
        <v>7</v>
      </c>
      <c r="D3378" s="76" t="s">
        <v>8</v>
      </c>
      <c r="E3378" s="203" t="s">
        <v>262</v>
      </c>
      <c r="F3378" s="203"/>
      <c r="G3378" s="81" t="s">
        <v>9</v>
      </c>
      <c r="H3378" s="80" t="s">
        <v>10</v>
      </c>
      <c r="I3378" s="80" t="s">
        <v>11</v>
      </c>
      <c r="J3378" s="80" t="s">
        <v>13</v>
      </c>
    </row>
    <row r="3379" spans="1:10" ht="24" customHeight="1">
      <c r="A3379" s="77" t="s">
        <v>263</v>
      </c>
      <c r="B3379" s="48" t="s">
        <v>226</v>
      </c>
      <c r="C3379" s="77" t="s">
        <v>23</v>
      </c>
      <c r="D3379" s="77" t="s">
        <v>227</v>
      </c>
      <c r="E3379" s="200" t="s">
        <v>578</v>
      </c>
      <c r="F3379" s="200"/>
      <c r="G3379" s="47" t="s">
        <v>224</v>
      </c>
      <c r="H3379" s="50">
        <v>1</v>
      </c>
      <c r="I3379" s="49">
        <v>156.78</v>
      </c>
      <c r="J3379" s="49">
        <v>156.78</v>
      </c>
    </row>
    <row r="3380" spans="1:10" ht="51.95" customHeight="1">
      <c r="A3380" s="78" t="s">
        <v>264</v>
      </c>
      <c r="B3380" s="57" t="s">
        <v>587</v>
      </c>
      <c r="C3380" s="78" t="s">
        <v>23</v>
      </c>
      <c r="D3380" s="78" t="s">
        <v>588</v>
      </c>
      <c r="E3380" s="201" t="s">
        <v>383</v>
      </c>
      <c r="F3380" s="201"/>
      <c r="G3380" s="56" t="s">
        <v>40</v>
      </c>
      <c r="H3380" s="59">
        <v>1.3999999999999999E-4</v>
      </c>
      <c r="I3380" s="58">
        <v>447357.14285714296</v>
      </c>
      <c r="J3380" s="58">
        <v>62.63</v>
      </c>
    </row>
    <row r="3381" spans="1:10" ht="24" customHeight="1">
      <c r="A3381" s="78" t="s">
        <v>264</v>
      </c>
      <c r="B3381" s="57" t="s">
        <v>583</v>
      </c>
      <c r="C3381" s="78" t="s">
        <v>23</v>
      </c>
      <c r="D3381" s="78" t="s">
        <v>584</v>
      </c>
      <c r="E3381" s="201" t="s">
        <v>274</v>
      </c>
      <c r="F3381" s="201"/>
      <c r="G3381" s="56" t="s">
        <v>533</v>
      </c>
      <c r="H3381" s="59">
        <v>10.28</v>
      </c>
      <c r="I3381" s="58">
        <v>6.28</v>
      </c>
      <c r="J3381" s="58">
        <v>64.55</v>
      </c>
    </row>
    <row r="3382" spans="1:10" ht="24" customHeight="1">
      <c r="A3382" s="78" t="s">
        <v>264</v>
      </c>
      <c r="B3382" s="57" t="s">
        <v>581</v>
      </c>
      <c r="C3382" s="78" t="s">
        <v>23</v>
      </c>
      <c r="D3382" s="78" t="s">
        <v>582</v>
      </c>
      <c r="E3382" s="201" t="s">
        <v>269</v>
      </c>
      <c r="F3382" s="201"/>
      <c r="G3382" s="56" t="s">
        <v>224</v>
      </c>
      <c r="H3382" s="59">
        <v>1</v>
      </c>
      <c r="I3382" s="58">
        <v>21</v>
      </c>
      <c r="J3382" s="58">
        <v>21</v>
      </c>
    </row>
    <row r="3383" spans="1:10" ht="24" customHeight="1">
      <c r="A3383" s="78" t="s">
        <v>264</v>
      </c>
      <c r="B3383" s="57" t="s">
        <v>585</v>
      </c>
      <c r="C3383" s="78" t="s">
        <v>23</v>
      </c>
      <c r="D3383" s="78" t="s">
        <v>586</v>
      </c>
      <c r="E3383" s="201" t="s">
        <v>274</v>
      </c>
      <c r="F3383" s="201"/>
      <c r="G3383" s="56" t="s">
        <v>40</v>
      </c>
      <c r="H3383" s="59">
        <v>1.3999999999999999E-4</v>
      </c>
      <c r="I3383" s="58">
        <v>61483.9</v>
      </c>
      <c r="J3383" s="58">
        <v>8.6</v>
      </c>
    </row>
    <row r="3384" spans="1:10">
      <c r="A3384" s="79"/>
      <c r="B3384" s="79"/>
      <c r="C3384" s="79"/>
      <c r="D3384" s="79"/>
      <c r="E3384" s="79"/>
      <c r="F3384" s="61"/>
      <c r="G3384" s="79"/>
      <c r="H3384" s="204"/>
      <c r="I3384" s="204"/>
      <c r="J3384" s="61"/>
    </row>
    <row r="3385" spans="1:10" ht="30" customHeight="1" thickBot="1">
      <c r="A3385" s="66"/>
      <c r="B3385" s="66"/>
      <c r="C3385" s="66"/>
      <c r="D3385" s="66"/>
      <c r="E3385" s="66"/>
      <c r="F3385" s="66"/>
      <c r="G3385" s="66"/>
      <c r="H3385" s="60"/>
      <c r="I3385" s="66"/>
      <c r="J3385" s="85"/>
    </row>
    <row r="3386" spans="1:10" ht="0.95" customHeight="1" thickTop="1">
      <c r="A3386" s="51"/>
      <c r="B3386" s="51"/>
      <c r="C3386" s="51"/>
      <c r="D3386" s="51"/>
      <c r="E3386" s="51"/>
      <c r="F3386" s="51"/>
      <c r="G3386" s="51"/>
      <c r="H3386" s="51"/>
      <c r="I3386" s="51"/>
      <c r="J3386" s="51">
        <v>0</v>
      </c>
    </row>
    <row r="3387" spans="1:10" ht="18" customHeight="1">
      <c r="A3387" s="76" t="s">
        <v>1417</v>
      </c>
      <c r="B3387" s="80" t="s">
        <v>6</v>
      </c>
      <c r="C3387" s="76" t="s">
        <v>7</v>
      </c>
      <c r="D3387" s="76" t="s">
        <v>8</v>
      </c>
      <c r="E3387" s="203" t="s">
        <v>262</v>
      </c>
      <c r="F3387" s="203"/>
      <c r="G3387" s="81" t="s">
        <v>9</v>
      </c>
      <c r="H3387" s="80" t="s">
        <v>10</v>
      </c>
      <c r="I3387" s="80" t="s">
        <v>11</v>
      </c>
      <c r="J3387" s="80" t="s">
        <v>13</v>
      </c>
    </row>
    <row r="3388" spans="1:10" ht="24" customHeight="1">
      <c r="A3388" s="77" t="s">
        <v>263</v>
      </c>
      <c r="B3388" s="48" t="s">
        <v>229</v>
      </c>
      <c r="C3388" s="77" t="s">
        <v>23</v>
      </c>
      <c r="D3388" s="77" t="s">
        <v>230</v>
      </c>
      <c r="E3388" s="200" t="s">
        <v>578</v>
      </c>
      <c r="F3388" s="200"/>
      <c r="G3388" s="47" t="s">
        <v>224</v>
      </c>
      <c r="H3388" s="50">
        <v>1</v>
      </c>
      <c r="I3388" s="49">
        <v>138.36000000000001</v>
      </c>
      <c r="J3388" s="49">
        <v>138.36000000000001</v>
      </c>
    </row>
    <row r="3389" spans="1:10" ht="24" customHeight="1">
      <c r="A3389" s="78" t="s">
        <v>264</v>
      </c>
      <c r="B3389" s="57" t="s">
        <v>581</v>
      </c>
      <c r="C3389" s="78" t="s">
        <v>23</v>
      </c>
      <c r="D3389" s="78" t="s">
        <v>582</v>
      </c>
      <c r="E3389" s="201" t="s">
        <v>269</v>
      </c>
      <c r="F3389" s="201"/>
      <c r="G3389" s="56" t="s">
        <v>224</v>
      </c>
      <c r="H3389" s="59">
        <v>1</v>
      </c>
      <c r="I3389" s="58">
        <v>21</v>
      </c>
      <c r="J3389" s="58">
        <v>21</v>
      </c>
    </row>
    <row r="3390" spans="1:10" ht="24" customHeight="1">
      <c r="A3390" s="78" t="s">
        <v>264</v>
      </c>
      <c r="B3390" s="57" t="s">
        <v>583</v>
      </c>
      <c r="C3390" s="78" t="s">
        <v>23</v>
      </c>
      <c r="D3390" s="78" t="s">
        <v>584</v>
      </c>
      <c r="E3390" s="201" t="s">
        <v>274</v>
      </c>
      <c r="F3390" s="201"/>
      <c r="G3390" s="56" t="s">
        <v>533</v>
      </c>
      <c r="H3390" s="59">
        <v>8.6300000000000008</v>
      </c>
      <c r="I3390" s="58">
        <v>6.28</v>
      </c>
      <c r="J3390" s="58">
        <v>54.19</v>
      </c>
    </row>
    <row r="3391" spans="1:10" ht="51.95" customHeight="1">
      <c r="A3391" s="78" t="s">
        <v>264</v>
      </c>
      <c r="B3391" s="57" t="s">
        <v>579</v>
      </c>
      <c r="C3391" s="78" t="s">
        <v>23</v>
      </c>
      <c r="D3391" s="78" t="s">
        <v>580</v>
      </c>
      <c r="E3391" s="201" t="s">
        <v>383</v>
      </c>
      <c r="F3391" s="201"/>
      <c r="G3391" s="56" t="s">
        <v>40</v>
      </c>
      <c r="H3391" s="59">
        <v>1.6000000000000001E-4</v>
      </c>
      <c r="I3391" s="58">
        <v>344812.5</v>
      </c>
      <c r="J3391" s="58">
        <v>55.17</v>
      </c>
    </row>
    <row r="3392" spans="1:10" ht="26.1" customHeight="1">
      <c r="A3392" s="78" t="s">
        <v>264</v>
      </c>
      <c r="B3392" s="57" t="s">
        <v>589</v>
      </c>
      <c r="C3392" s="78" t="s">
        <v>23</v>
      </c>
      <c r="D3392" s="78" t="s">
        <v>590</v>
      </c>
      <c r="E3392" s="201" t="s">
        <v>274</v>
      </c>
      <c r="F3392" s="201"/>
      <c r="G3392" s="56" t="s">
        <v>40</v>
      </c>
      <c r="H3392" s="59">
        <v>1.6000000000000001E-4</v>
      </c>
      <c r="I3392" s="58">
        <v>50000</v>
      </c>
      <c r="J3392" s="58">
        <v>8</v>
      </c>
    </row>
    <row r="3393" spans="1:10">
      <c r="A3393" s="79"/>
      <c r="B3393" s="79"/>
      <c r="C3393" s="79"/>
      <c r="D3393" s="79"/>
      <c r="E3393" s="79"/>
      <c r="F3393" s="61"/>
      <c r="G3393" s="79"/>
      <c r="H3393" s="204"/>
      <c r="I3393" s="204"/>
      <c r="J3393" s="61"/>
    </row>
    <row r="3394" spans="1:10" ht="30" customHeight="1" thickBot="1">
      <c r="A3394" s="66"/>
      <c r="B3394" s="66"/>
      <c r="C3394" s="66"/>
      <c r="D3394" s="66"/>
      <c r="E3394" s="66"/>
      <c r="F3394" s="66"/>
      <c r="G3394" s="66"/>
      <c r="H3394" s="60"/>
      <c r="I3394" s="66"/>
      <c r="J3394" s="85"/>
    </row>
    <row r="3395" spans="1:10" ht="0.95" customHeight="1" thickTop="1">
      <c r="A3395" s="51"/>
      <c r="B3395" s="51"/>
      <c r="C3395" s="51"/>
      <c r="D3395" s="51"/>
      <c r="E3395" s="51"/>
      <c r="F3395" s="51"/>
      <c r="G3395" s="51"/>
      <c r="H3395" s="51"/>
      <c r="I3395" s="51"/>
      <c r="J3395" s="51">
        <v>0</v>
      </c>
    </row>
    <row r="3396" spans="1:10" ht="18" customHeight="1">
      <c r="A3396" s="76" t="s">
        <v>1418</v>
      </c>
      <c r="B3396" s="80" t="s">
        <v>6</v>
      </c>
      <c r="C3396" s="76" t="s">
        <v>7</v>
      </c>
      <c r="D3396" s="76" t="s">
        <v>8</v>
      </c>
      <c r="E3396" s="203" t="s">
        <v>262</v>
      </c>
      <c r="F3396" s="203"/>
      <c r="G3396" s="81" t="s">
        <v>9</v>
      </c>
      <c r="H3396" s="80" t="s">
        <v>10</v>
      </c>
      <c r="I3396" s="80" t="s">
        <v>11</v>
      </c>
      <c r="J3396" s="80" t="s">
        <v>13</v>
      </c>
    </row>
    <row r="3397" spans="1:10" ht="26.1" customHeight="1">
      <c r="A3397" s="77" t="s">
        <v>263</v>
      </c>
      <c r="B3397" s="48" t="s">
        <v>437</v>
      </c>
      <c r="C3397" s="77" t="s">
        <v>23</v>
      </c>
      <c r="D3397" s="77" t="s">
        <v>1419</v>
      </c>
      <c r="E3397" s="200" t="s">
        <v>1983</v>
      </c>
      <c r="F3397" s="200"/>
      <c r="G3397" s="47" t="s">
        <v>224</v>
      </c>
      <c r="H3397" s="50">
        <v>1</v>
      </c>
      <c r="I3397" s="49">
        <v>214.43</v>
      </c>
      <c r="J3397" s="49">
        <v>214.43</v>
      </c>
    </row>
    <row r="3398" spans="1:10" ht="26.1" customHeight="1">
      <c r="A3398" s="78" t="s">
        <v>264</v>
      </c>
      <c r="B3398" s="57" t="s">
        <v>1984</v>
      </c>
      <c r="C3398" s="78" t="s">
        <v>23</v>
      </c>
      <c r="D3398" s="78" t="s">
        <v>1985</v>
      </c>
      <c r="E3398" s="201" t="s">
        <v>383</v>
      </c>
      <c r="F3398" s="201"/>
      <c r="G3398" s="56" t="s">
        <v>40</v>
      </c>
      <c r="H3398" s="59">
        <v>1.4999999999999999E-4</v>
      </c>
      <c r="I3398" s="58">
        <v>620266.66666666663</v>
      </c>
      <c r="J3398" s="58">
        <v>93.04</v>
      </c>
    </row>
    <row r="3399" spans="1:10" ht="24" customHeight="1">
      <c r="A3399" s="78" t="s">
        <v>264</v>
      </c>
      <c r="B3399" s="57" t="s">
        <v>583</v>
      </c>
      <c r="C3399" s="78" t="s">
        <v>23</v>
      </c>
      <c r="D3399" s="78" t="s">
        <v>584</v>
      </c>
      <c r="E3399" s="201" t="s">
        <v>274</v>
      </c>
      <c r="F3399" s="201"/>
      <c r="G3399" s="56" t="s">
        <v>533</v>
      </c>
      <c r="H3399" s="59">
        <v>15.6</v>
      </c>
      <c r="I3399" s="58">
        <v>6.28</v>
      </c>
      <c r="J3399" s="58">
        <v>97.96</v>
      </c>
    </row>
    <row r="3400" spans="1:10" ht="24" customHeight="1">
      <c r="A3400" s="78" t="s">
        <v>264</v>
      </c>
      <c r="B3400" s="57" t="s">
        <v>1986</v>
      </c>
      <c r="C3400" s="78" t="s">
        <v>23</v>
      </c>
      <c r="D3400" s="78" t="s">
        <v>1987</v>
      </c>
      <c r="E3400" s="201" t="s">
        <v>269</v>
      </c>
      <c r="F3400" s="201"/>
      <c r="G3400" s="56" t="s">
        <v>224</v>
      </c>
      <c r="H3400" s="59">
        <v>1</v>
      </c>
      <c r="I3400" s="58">
        <v>23.43</v>
      </c>
      <c r="J3400" s="58">
        <v>23.43</v>
      </c>
    </row>
    <row r="3401" spans="1:10">
      <c r="A3401" s="79"/>
      <c r="B3401" s="79"/>
      <c r="C3401" s="79"/>
      <c r="D3401" s="79"/>
      <c r="E3401" s="79"/>
      <c r="F3401" s="61"/>
      <c r="G3401" s="79"/>
      <c r="H3401" s="204"/>
      <c r="I3401" s="204"/>
      <c r="J3401" s="61"/>
    </row>
    <row r="3402" spans="1:10" ht="30" customHeight="1" thickBot="1">
      <c r="A3402" s="66"/>
      <c r="B3402" s="66"/>
      <c r="C3402" s="66"/>
      <c r="D3402" s="66"/>
      <c r="E3402" s="66"/>
      <c r="F3402" s="66"/>
      <c r="G3402" s="66"/>
      <c r="H3402" s="60"/>
      <c r="I3402" s="66"/>
      <c r="J3402" s="85"/>
    </row>
    <row r="3403" spans="1:10" ht="0.95" customHeight="1" thickTop="1">
      <c r="A3403" s="51"/>
      <c r="B3403" s="51"/>
      <c r="C3403" s="51"/>
      <c r="D3403" s="51"/>
      <c r="E3403" s="51"/>
      <c r="F3403" s="51"/>
      <c r="G3403" s="51"/>
      <c r="H3403" s="51"/>
      <c r="I3403" s="51"/>
      <c r="J3403" s="51">
        <v>0</v>
      </c>
    </row>
    <row r="3404" spans="1:10" ht="18" customHeight="1">
      <c r="A3404" s="76" t="s">
        <v>1420</v>
      </c>
      <c r="B3404" s="80" t="s">
        <v>6</v>
      </c>
      <c r="C3404" s="76" t="s">
        <v>7</v>
      </c>
      <c r="D3404" s="76" t="s">
        <v>8</v>
      </c>
      <c r="E3404" s="203" t="s">
        <v>262</v>
      </c>
      <c r="F3404" s="203"/>
      <c r="G3404" s="81" t="s">
        <v>9</v>
      </c>
      <c r="H3404" s="80" t="s">
        <v>10</v>
      </c>
      <c r="I3404" s="80" t="s">
        <v>11</v>
      </c>
      <c r="J3404" s="80" t="s">
        <v>13</v>
      </c>
    </row>
    <row r="3405" spans="1:10" ht="26.1" customHeight="1">
      <c r="A3405" s="77" t="s">
        <v>263</v>
      </c>
      <c r="B3405" s="48" t="s">
        <v>234</v>
      </c>
      <c r="C3405" s="77" t="s">
        <v>23</v>
      </c>
      <c r="D3405" s="77" t="s">
        <v>1421</v>
      </c>
      <c r="E3405" s="200" t="s">
        <v>591</v>
      </c>
      <c r="F3405" s="200"/>
      <c r="G3405" s="47" t="s">
        <v>224</v>
      </c>
      <c r="H3405" s="50">
        <v>1</v>
      </c>
      <c r="I3405" s="49">
        <v>135.31</v>
      </c>
      <c r="J3405" s="49">
        <v>135.31</v>
      </c>
    </row>
    <row r="3406" spans="1:10" ht="26.1" customHeight="1">
      <c r="A3406" s="78" t="s">
        <v>264</v>
      </c>
      <c r="B3406" s="57" t="s">
        <v>592</v>
      </c>
      <c r="C3406" s="78" t="s">
        <v>23</v>
      </c>
      <c r="D3406" s="78" t="s">
        <v>593</v>
      </c>
      <c r="E3406" s="201" t="s">
        <v>383</v>
      </c>
      <c r="F3406" s="201"/>
      <c r="G3406" s="56" t="s">
        <v>40</v>
      </c>
      <c r="H3406" s="59">
        <v>1.4999999999999999E-4</v>
      </c>
      <c r="I3406" s="58">
        <v>400333.33333333337</v>
      </c>
      <c r="J3406" s="58">
        <v>60.05</v>
      </c>
    </row>
    <row r="3407" spans="1:10" ht="24" customHeight="1">
      <c r="A3407" s="78" t="s">
        <v>264</v>
      </c>
      <c r="B3407" s="57" t="s">
        <v>594</v>
      </c>
      <c r="C3407" s="78" t="s">
        <v>23</v>
      </c>
      <c r="D3407" s="78" t="s">
        <v>595</v>
      </c>
      <c r="E3407" s="201" t="s">
        <v>269</v>
      </c>
      <c r="F3407" s="201"/>
      <c r="G3407" s="56" t="s">
        <v>224</v>
      </c>
      <c r="H3407" s="59">
        <v>1</v>
      </c>
      <c r="I3407" s="58">
        <v>22.51</v>
      </c>
      <c r="J3407" s="58">
        <v>22.51</v>
      </c>
    </row>
    <row r="3408" spans="1:10" ht="24" customHeight="1">
      <c r="A3408" s="78" t="s">
        <v>264</v>
      </c>
      <c r="B3408" s="57" t="s">
        <v>583</v>
      </c>
      <c r="C3408" s="78" t="s">
        <v>23</v>
      </c>
      <c r="D3408" s="78" t="s">
        <v>584</v>
      </c>
      <c r="E3408" s="201" t="s">
        <v>274</v>
      </c>
      <c r="F3408" s="201"/>
      <c r="G3408" s="56" t="s">
        <v>533</v>
      </c>
      <c r="H3408" s="59">
        <v>8.4</v>
      </c>
      <c r="I3408" s="58">
        <v>6.28</v>
      </c>
      <c r="J3408" s="58">
        <v>52.75</v>
      </c>
    </row>
    <row r="3409" spans="1:10">
      <c r="A3409" s="79"/>
      <c r="B3409" s="79"/>
      <c r="C3409" s="79"/>
      <c r="D3409" s="79"/>
      <c r="E3409" s="79"/>
      <c r="F3409" s="61"/>
      <c r="G3409" s="79"/>
      <c r="H3409" s="204"/>
      <c r="I3409" s="204"/>
      <c r="J3409" s="61"/>
    </row>
    <row r="3410" spans="1:10" ht="30" customHeight="1" thickBot="1">
      <c r="A3410" s="66"/>
      <c r="B3410" s="66"/>
      <c r="C3410" s="66"/>
      <c r="D3410" s="66"/>
      <c r="E3410" s="66"/>
      <c r="F3410" s="66"/>
      <c r="G3410" s="66"/>
      <c r="H3410" s="60"/>
      <c r="I3410" s="66"/>
      <c r="J3410" s="85"/>
    </row>
    <row r="3411" spans="1:10" ht="0.95" customHeight="1" thickTop="1">
      <c r="A3411" s="51"/>
      <c r="B3411" s="51"/>
      <c r="C3411" s="51"/>
      <c r="D3411" s="51"/>
      <c r="E3411" s="51"/>
      <c r="F3411" s="51"/>
      <c r="G3411" s="51"/>
      <c r="H3411" s="51"/>
      <c r="I3411" s="51"/>
      <c r="J3411" s="51">
        <v>0</v>
      </c>
    </row>
    <row r="3412" spans="1:10" ht="18" customHeight="1">
      <c r="A3412" s="76" t="s">
        <v>1422</v>
      </c>
      <c r="B3412" s="80" t="s">
        <v>6</v>
      </c>
      <c r="C3412" s="76" t="s">
        <v>7</v>
      </c>
      <c r="D3412" s="76" t="s">
        <v>8</v>
      </c>
      <c r="E3412" s="203" t="s">
        <v>262</v>
      </c>
      <c r="F3412" s="203"/>
      <c r="G3412" s="81" t="s">
        <v>9</v>
      </c>
      <c r="H3412" s="80" t="s">
        <v>10</v>
      </c>
      <c r="I3412" s="80" t="s">
        <v>11</v>
      </c>
      <c r="J3412" s="80" t="s">
        <v>13</v>
      </c>
    </row>
    <row r="3413" spans="1:10" ht="39" customHeight="1">
      <c r="A3413" s="77" t="s">
        <v>263</v>
      </c>
      <c r="B3413" s="48" t="s">
        <v>236</v>
      </c>
      <c r="C3413" s="77" t="s">
        <v>23</v>
      </c>
      <c r="D3413" s="77" t="s">
        <v>1423</v>
      </c>
      <c r="E3413" s="200" t="s">
        <v>591</v>
      </c>
      <c r="F3413" s="200"/>
      <c r="G3413" s="47" t="s">
        <v>224</v>
      </c>
      <c r="H3413" s="50">
        <v>1</v>
      </c>
      <c r="I3413" s="49">
        <v>218.43</v>
      </c>
      <c r="J3413" s="49">
        <v>218.43</v>
      </c>
    </row>
    <row r="3414" spans="1:10" ht="39" customHeight="1">
      <c r="A3414" s="78" t="s">
        <v>264</v>
      </c>
      <c r="B3414" s="57" t="s">
        <v>598</v>
      </c>
      <c r="C3414" s="78" t="s">
        <v>23</v>
      </c>
      <c r="D3414" s="78" t="s">
        <v>599</v>
      </c>
      <c r="E3414" s="201" t="s">
        <v>383</v>
      </c>
      <c r="F3414" s="201"/>
      <c r="G3414" s="56" t="s">
        <v>40</v>
      </c>
      <c r="H3414" s="59">
        <v>1.2999999999999999E-4</v>
      </c>
      <c r="I3414" s="58">
        <v>848999.99999999988</v>
      </c>
      <c r="J3414" s="58">
        <v>110.37</v>
      </c>
    </row>
    <row r="3415" spans="1:10" ht="24" customHeight="1">
      <c r="A3415" s="78" t="s">
        <v>264</v>
      </c>
      <c r="B3415" s="57" t="s">
        <v>596</v>
      </c>
      <c r="C3415" s="78" t="s">
        <v>23</v>
      </c>
      <c r="D3415" s="78" t="s">
        <v>597</v>
      </c>
      <c r="E3415" s="201" t="s">
        <v>269</v>
      </c>
      <c r="F3415" s="201"/>
      <c r="G3415" s="56" t="s">
        <v>224</v>
      </c>
      <c r="H3415" s="59">
        <v>1</v>
      </c>
      <c r="I3415" s="58">
        <v>25.17</v>
      </c>
      <c r="J3415" s="58">
        <v>25.17</v>
      </c>
    </row>
    <row r="3416" spans="1:10" ht="24" customHeight="1">
      <c r="A3416" s="78" t="s">
        <v>264</v>
      </c>
      <c r="B3416" s="57" t="s">
        <v>583</v>
      </c>
      <c r="C3416" s="78" t="s">
        <v>23</v>
      </c>
      <c r="D3416" s="78" t="s">
        <v>584</v>
      </c>
      <c r="E3416" s="201" t="s">
        <v>274</v>
      </c>
      <c r="F3416" s="201"/>
      <c r="G3416" s="56" t="s">
        <v>533</v>
      </c>
      <c r="H3416" s="59">
        <v>13.2</v>
      </c>
      <c r="I3416" s="58">
        <v>6.28</v>
      </c>
      <c r="J3416" s="58">
        <v>82.89</v>
      </c>
    </row>
    <row r="3417" spans="1:10">
      <c r="A3417" s="79"/>
      <c r="B3417" s="79"/>
      <c r="C3417" s="79"/>
      <c r="D3417" s="79"/>
      <c r="E3417" s="79"/>
      <c r="F3417" s="61"/>
      <c r="G3417" s="79"/>
      <c r="H3417" s="204"/>
      <c r="I3417" s="204"/>
      <c r="J3417" s="61"/>
    </row>
    <row r="3418" spans="1:10" ht="30" customHeight="1" thickBot="1">
      <c r="A3418" s="66"/>
      <c r="B3418" s="66"/>
      <c r="C3418" s="66"/>
      <c r="D3418" s="66"/>
      <c r="E3418" s="66"/>
      <c r="F3418" s="66"/>
      <c r="G3418" s="66"/>
      <c r="H3418" s="60"/>
      <c r="I3418" s="66"/>
      <c r="J3418" s="85"/>
    </row>
    <row r="3419" spans="1:10" ht="0.95" customHeight="1" thickTop="1">
      <c r="A3419" s="51"/>
      <c r="B3419" s="51"/>
      <c r="C3419" s="51"/>
      <c r="D3419" s="51"/>
      <c r="E3419" s="51"/>
      <c r="F3419" s="51"/>
      <c r="G3419" s="51"/>
      <c r="H3419" s="51"/>
      <c r="I3419" s="51"/>
      <c r="J3419" s="51">
        <v>0</v>
      </c>
    </row>
    <row r="3420" spans="1:10" ht="18" customHeight="1">
      <c r="A3420" s="76" t="s">
        <v>1424</v>
      </c>
      <c r="B3420" s="80" t="s">
        <v>6</v>
      </c>
      <c r="C3420" s="76" t="s">
        <v>7</v>
      </c>
      <c r="D3420" s="76" t="s">
        <v>8</v>
      </c>
      <c r="E3420" s="203" t="s">
        <v>262</v>
      </c>
      <c r="F3420" s="203"/>
      <c r="G3420" s="81" t="s">
        <v>9</v>
      </c>
      <c r="H3420" s="80" t="s">
        <v>10</v>
      </c>
      <c r="I3420" s="80" t="s">
        <v>11</v>
      </c>
      <c r="J3420" s="80" t="s">
        <v>13</v>
      </c>
    </row>
    <row r="3421" spans="1:10" ht="39" customHeight="1">
      <c r="A3421" s="77" t="s">
        <v>263</v>
      </c>
      <c r="B3421" s="48" t="s">
        <v>238</v>
      </c>
      <c r="C3421" s="77" t="s">
        <v>23</v>
      </c>
      <c r="D3421" s="77" t="s">
        <v>1425</v>
      </c>
      <c r="E3421" s="200" t="s">
        <v>600</v>
      </c>
      <c r="F3421" s="200"/>
      <c r="G3421" s="47" t="s">
        <v>224</v>
      </c>
      <c r="H3421" s="50">
        <v>1</v>
      </c>
      <c r="I3421" s="49">
        <v>247.87</v>
      </c>
      <c r="J3421" s="49">
        <v>247.87</v>
      </c>
    </row>
    <row r="3422" spans="1:10" ht="39" customHeight="1">
      <c r="A3422" s="78" t="s">
        <v>264</v>
      </c>
      <c r="B3422" s="57" t="s">
        <v>603</v>
      </c>
      <c r="C3422" s="78" t="s">
        <v>23</v>
      </c>
      <c r="D3422" s="78" t="s">
        <v>604</v>
      </c>
      <c r="E3422" s="201" t="s">
        <v>383</v>
      </c>
      <c r="F3422" s="201"/>
      <c r="G3422" s="56" t="s">
        <v>40</v>
      </c>
      <c r="H3422" s="59">
        <v>1.3999999999999999E-4</v>
      </c>
      <c r="I3422" s="58">
        <v>840285.71428571444</v>
      </c>
      <c r="J3422" s="58">
        <v>117.64</v>
      </c>
    </row>
    <row r="3423" spans="1:10" ht="24" customHeight="1">
      <c r="A3423" s="78" t="s">
        <v>264</v>
      </c>
      <c r="B3423" s="57" t="s">
        <v>601</v>
      </c>
      <c r="C3423" s="78" t="s">
        <v>23</v>
      </c>
      <c r="D3423" s="78" t="s">
        <v>602</v>
      </c>
      <c r="E3423" s="201" t="s">
        <v>269</v>
      </c>
      <c r="F3423" s="201"/>
      <c r="G3423" s="56" t="s">
        <v>224</v>
      </c>
      <c r="H3423" s="59">
        <v>1</v>
      </c>
      <c r="I3423" s="58">
        <v>24.73</v>
      </c>
      <c r="J3423" s="58">
        <v>24.73</v>
      </c>
    </row>
    <row r="3424" spans="1:10" ht="24" customHeight="1">
      <c r="A3424" s="78" t="s">
        <v>264</v>
      </c>
      <c r="B3424" s="57" t="s">
        <v>583</v>
      </c>
      <c r="C3424" s="78" t="s">
        <v>23</v>
      </c>
      <c r="D3424" s="78" t="s">
        <v>584</v>
      </c>
      <c r="E3424" s="201" t="s">
        <v>274</v>
      </c>
      <c r="F3424" s="201"/>
      <c r="G3424" s="56" t="s">
        <v>533</v>
      </c>
      <c r="H3424" s="59">
        <v>16.8</v>
      </c>
      <c r="I3424" s="58">
        <v>6.28</v>
      </c>
      <c r="J3424" s="58">
        <v>105.5</v>
      </c>
    </row>
    <row r="3425" spans="1:10">
      <c r="A3425" s="79"/>
      <c r="B3425" s="79"/>
      <c r="C3425" s="79"/>
      <c r="D3425" s="79"/>
      <c r="E3425" s="79"/>
      <c r="F3425" s="61"/>
      <c r="G3425" s="79"/>
      <c r="H3425" s="204"/>
      <c r="I3425" s="204"/>
      <c r="J3425" s="61"/>
    </row>
    <row r="3426" spans="1:10" ht="30" customHeight="1" thickBot="1">
      <c r="A3426" s="66"/>
      <c r="B3426" s="66"/>
      <c r="C3426" s="66"/>
      <c r="D3426" s="66"/>
      <c r="E3426" s="66"/>
      <c r="F3426" s="66"/>
      <c r="G3426" s="66"/>
      <c r="H3426" s="60"/>
      <c r="I3426" s="66"/>
      <c r="J3426" s="85"/>
    </row>
    <row r="3427" spans="1:10" ht="0.95" customHeight="1" thickTop="1">
      <c r="A3427" s="51"/>
      <c r="B3427" s="51"/>
      <c r="C3427" s="51"/>
      <c r="D3427" s="51"/>
      <c r="E3427" s="51"/>
      <c r="F3427" s="51"/>
      <c r="G3427" s="51"/>
      <c r="H3427" s="51"/>
      <c r="I3427" s="51"/>
      <c r="J3427" s="51">
        <v>0</v>
      </c>
    </row>
    <row r="3428" spans="1:10" ht="18" customHeight="1">
      <c r="A3428" s="76" t="s">
        <v>1426</v>
      </c>
      <c r="B3428" s="80" t="s">
        <v>6</v>
      </c>
      <c r="C3428" s="76" t="s">
        <v>7</v>
      </c>
      <c r="D3428" s="76" t="s">
        <v>8</v>
      </c>
      <c r="E3428" s="203" t="s">
        <v>262</v>
      </c>
      <c r="F3428" s="203"/>
      <c r="G3428" s="81" t="s">
        <v>9</v>
      </c>
      <c r="H3428" s="80" t="s">
        <v>10</v>
      </c>
      <c r="I3428" s="80" t="s">
        <v>11</v>
      </c>
      <c r="J3428" s="80" t="s">
        <v>13</v>
      </c>
    </row>
    <row r="3429" spans="1:10" ht="39" customHeight="1">
      <c r="A3429" s="77" t="s">
        <v>263</v>
      </c>
      <c r="B3429" s="48" t="s">
        <v>1427</v>
      </c>
      <c r="C3429" s="77" t="s">
        <v>78</v>
      </c>
      <c r="D3429" s="77" t="s">
        <v>1428</v>
      </c>
      <c r="E3429" s="200" t="s">
        <v>383</v>
      </c>
      <c r="F3429" s="200"/>
      <c r="G3429" s="47" t="s">
        <v>224</v>
      </c>
      <c r="H3429" s="50">
        <v>1</v>
      </c>
      <c r="I3429" s="49">
        <v>209.39</v>
      </c>
      <c r="J3429" s="49">
        <v>209.39</v>
      </c>
    </row>
    <row r="3430" spans="1:10" ht="39" customHeight="1">
      <c r="A3430" s="78" t="s">
        <v>264</v>
      </c>
      <c r="B3430" s="57" t="s">
        <v>1427</v>
      </c>
      <c r="C3430" s="78" t="s">
        <v>78</v>
      </c>
      <c r="D3430" s="78" t="s">
        <v>1428</v>
      </c>
      <c r="E3430" s="201" t="s">
        <v>383</v>
      </c>
      <c r="F3430" s="201"/>
      <c r="G3430" s="56" t="s">
        <v>224</v>
      </c>
      <c r="H3430" s="59">
        <v>1</v>
      </c>
      <c r="I3430" s="58">
        <v>209.39</v>
      </c>
      <c r="J3430" s="58">
        <v>209.39</v>
      </c>
    </row>
    <row r="3431" spans="1:10">
      <c r="A3431" s="79"/>
      <c r="B3431" s="79"/>
      <c r="C3431" s="79"/>
      <c r="D3431" s="79"/>
      <c r="E3431" s="79"/>
      <c r="F3431" s="61"/>
      <c r="G3431" s="79"/>
      <c r="H3431" s="204"/>
      <c r="I3431" s="204"/>
      <c r="J3431" s="61"/>
    </row>
    <row r="3432" spans="1:10" ht="30" customHeight="1" thickBot="1">
      <c r="A3432" s="66"/>
      <c r="B3432" s="66"/>
      <c r="C3432" s="66"/>
      <c r="D3432" s="66"/>
      <c r="E3432" s="66"/>
      <c r="F3432" s="66"/>
      <c r="G3432" s="66"/>
      <c r="H3432" s="60"/>
      <c r="I3432" s="66"/>
      <c r="J3432" s="85"/>
    </row>
    <row r="3433" spans="1:10" ht="0.95" customHeight="1" thickTop="1">
      <c r="A3433" s="51"/>
      <c r="B3433" s="51"/>
      <c r="C3433" s="51"/>
      <c r="D3433" s="51"/>
      <c r="E3433" s="51"/>
      <c r="F3433" s="51"/>
      <c r="G3433" s="51"/>
      <c r="H3433" s="51"/>
      <c r="I3433" s="51"/>
      <c r="J3433" s="51">
        <v>0</v>
      </c>
    </row>
    <row r="3434" spans="1:10" ht="18" customHeight="1">
      <c r="A3434" s="76" t="s">
        <v>1429</v>
      </c>
      <c r="B3434" s="80" t="s">
        <v>6</v>
      </c>
      <c r="C3434" s="76" t="s">
        <v>7</v>
      </c>
      <c r="D3434" s="76" t="s">
        <v>8</v>
      </c>
      <c r="E3434" s="203" t="s">
        <v>262</v>
      </c>
      <c r="F3434" s="203"/>
      <c r="G3434" s="81" t="s">
        <v>9</v>
      </c>
      <c r="H3434" s="80" t="s">
        <v>10</v>
      </c>
      <c r="I3434" s="80" t="s">
        <v>11</v>
      </c>
      <c r="J3434" s="80" t="s">
        <v>13</v>
      </c>
    </row>
    <row r="3435" spans="1:10" ht="39" customHeight="1">
      <c r="A3435" s="77" t="s">
        <v>263</v>
      </c>
      <c r="B3435" s="48" t="s">
        <v>1430</v>
      </c>
      <c r="C3435" s="77" t="s">
        <v>78</v>
      </c>
      <c r="D3435" s="77" t="s">
        <v>1431</v>
      </c>
      <c r="E3435" s="200" t="s">
        <v>383</v>
      </c>
      <c r="F3435" s="200"/>
      <c r="G3435" s="47" t="s">
        <v>224</v>
      </c>
      <c r="H3435" s="50">
        <v>1</v>
      </c>
      <c r="I3435" s="49">
        <v>356.51</v>
      </c>
      <c r="J3435" s="49">
        <v>356.51</v>
      </c>
    </row>
    <row r="3436" spans="1:10" ht="24" customHeight="1">
      <c r="A3436" s="78" t="s">
        <v>264</v>
      </c>
      <c r="B3436" s="57" t="s">
        <v>1430</v>
      </c>
      <c r="C3436" s="78" t="s">
        <v>78</v>
      </c>
      <c r="D3436" s="78" t="s">
        <v>1431</v>
      </c>
      <c r="E3436" s="201" t="s">
        <v>383</v>
      </c>
      <c r="F3436" s="201"/>
      <c r="G3436" s="56" t="s">
        <v>224</v>
      </c>
      <c r="H3436" s="59">
        <v>1</v>
      </c>
      <c r="I3436" s="58">
        <v>356.51</v>
      </c>
      <c r="J3436" s="58">
        <v>356.51</v>
      </c>
    </row>
    <row r="3437" spans="1:10">
      <c r="A3437" s="79"/>
      <c r="B3437" s="79"/>
      <c r="C3437" s="79"/>
      <c r="D3437" s="79"/>
      <c r="E3437" s="79"/>
      <c r="F3437" s="61"/>
      <c r="G3437" s="79"/>
      <c r="H3437" s="204"/>
      <c r="I3437" s="204"/>
      <c r="J3437" s="61"/>
    </row>
    <row r="3438" spans="1:10" ht="30" customHeight="1" thickBot="1">
      <c r="A3438" s="66"/>
      <c r="B3438" s="66"/>
      <c r="C3438" s="66"/>
      <c r="D3438" s="66"/>
      <c r="E3438" s="66"/>
      <c r="F3438" s="66"/>
      <c r="G3438" s="66"/>
      <c r="H3438" s="60"/>
      <c r="I3438" s="66"/>
      <c r="J3438" s="85"/>
    </row>
    <row r="3439" spans="1:10" ht="0.95" customHeight="1" thickTop="1">
      <c r="A3439" s="51"/>
      <c r="B3439" s="51"/>
      <c r="C3439" s="51"/>
      <c r="D3439" s="51"/>
      <c r="E3439" s="51"/>
      <c r="F3439" s="51"/>
      <c r="G3439" s="51"/>
      <c r="H3439" s="51"/>
      <c r="I3439" s="51"/>
      <c r="J3439" s="51">
        <v>0</v>
      </c>
    </row>
    <row r="3440" spans="1:10" ht="18" customHeight="1">
      <c r="A3440" s="76" t="s">
        <v>1432</v>
      </c>
      <c r="B3440" s="80" t="s">
        <v>6</v>
      </c>
      <c r="C3440" s="76" t="s">
        <v>7</v>
      </c>
      <c r="D3440" s="76" t="s">
        <v>8</v>
      </c>
      <c r="E3440" s="203" t="s">
        <v>262</v>
      </c>
      <c r="F3440" s="203"/>
      <c r="G3440" s="81" t="s">
        <v>9</v>
      </c>
      <c r="H3440" s="80" t="s">
        <v>10</v>
      </c>
      <c r="I3440" s="80" t="s">
        <v>11</v>
      </c>
      <c r="J3440" s="80" t="s">
        <v>13</v>
      </c>
    </row>
    <row r="3441" spans="1:10" ht="39" customHeight="1">
      <c r="A3441" s="77" t="s">
        <v>263</v>
      </c>
      <c r="B3441" s="48" t="s">
        <v>1433</v>
      </c>
      <c r="C3441" s="77" t="s">
        <v>78</v>
      </c>
      <c r="D3441" s="77" t="s">
        <v>1434</v>
      </c>
      <c r="E3441" s="200" t="s">
        <v>265</v>
      </c>
      <c r="F3441" s="200"/>
      <c r="G3441" s="47" t="s">
        <v>224</v>
      </c>
      <c r="H3441" s="50">
        <v>1</v>
      </c>
      <c r="I3441" s="49">
        <v>273.17</v>
      </c>
      <c r="J3441" s="49">
        <v>273.17</v>
      </c>
    </row>
    <row r="3442" spans="1:10" ht="24" customHeight="1">
      <c r="A3442" s="78" t="s">
        <v>264</v>
      </c>
      <c r="B3442" s="57" t="s">
        <v>1433</v>
      </c>
      <c r="C3442" s="78" t="s">
        <v>78</v>
      </c>
      <c r="D3442" s="78" t="s">
        <v>1434</v>
      </c>
      <c r="E3442" s="201" t="s">
        <v>265</v>
      </c>
      <c r="F3442" s="201"/>
      <c r="G3442" s="56" t="s">
        <v>224</v>
      </c>
      <c r="H3442" s="59">
        <v>1</v>
      </c>
      <c r="I3442" s="58">
        <v>273.17</v>
      </c>
      <c r="J3442" s="58">
        <v>273.17</v>
      </c>
    </row>
    <row r="3443" spans="1:10">
      <c r="A3443" s="79"/>
      <c r="B3443" s="79"/>
      <c r="C3443" s="79"/>
      <c r="D3443" s="79"/>
      <c r="E3443" s="79"/>
      <c r="F3443" s="61"/>
      <c r="G3443" s="79"/>
      <c r="H3443" s="204"/>
      <c r="I3443" s="204"/>
      <c r="J3443" s="61"/>
    </row>
    <row r="3444" spans="1:10" ht="30" customHeight="1" thickBot="1">
      <c r="A3444" s="66"/>
      <c r="B3444" s="66"/>
      <c r="C3444" s="66"/>
      <c r="D3444" s="66"/>
      <c r="E3444" s="66"/>
      <c r="F3444" s="66"/>
      <c r="G3444" s="66"/>
      <c r="H3444" s="60"/>
      <c r="I3444" s="66"/>
      <c r="J3444" s="85"/>
    </row>
    <row r="3445" spans="1:10" ht="0.95" customHeight="1" thickTop="1">
      <c r="A3445" s="51"/>
      <c r="B3445" s="51"/>
      <c r="C3445" s="51"/>
      <c r="D3445" s="51"/>
      <c r="E3445" s="51"/>
      <c r="F3445" s="51"/>
      <c r="G3445" s="51"/>
      <c r="H3445" s="51"/>
      <c r="I3445" s="51"/>
      <c r="J3445" s="51">
        <v>0</v>
      </c>
    </row>
    <row r="3446" spans="1:10" ht="24" customHeight="1">
      <c r="A3446" s="75" t="s">
        <v>1435</v>
      </c>
      <c r="B3446" s="75"/>
      <c r="C3446" s="75"/>
      <c r="D3446" s="75" t="s">
        <v>243</v>
      </c>
      <c r="E3446" s="75"/>
      <c r="F3446" s="205"/>
      <c r="G3446" s="205"/>
      <c r="H3446" s="62"/>
      <c r="I3446" s="75"/>
      <c r="J3446" s="63"/>
    </row>
    <row r="3447" spans="1:10" ht="18" customHeight="1">
      <c r="A3447" s="76" t="s">
        <v>1436</v>
      </c>
      <c r="B3447" s="80" t="s">
        <v>6</v>
      </c>
      <c r="C3447" s="76" t="s">
        <v>7</v>
      </c>
      <c r="D3447" s="76" t="s">
        <v>8</v>
      </c>
      <c r="E3447" s="203" t="s">
        <v>262</v>
      </c>
      <c r="F3447" s="203"/>
      <c r="G3447" s="81" t="s">
        <v>9</v>
      </c>
      <c r="H3447" s="80" t="s">
        <v>10</v>
      </c>
      <c r="I3447" s="80" t="s">
        <v>11</v>
      </c>
      <c r="J3447" s="80" t="s">
        <v>13</v>
      </c>
    </row>
    <row r="3448" spans="1:10" ht="26.1" customHeight="1">
      <c r="A3448" s="77" t="s">
        <v>263</v>
      </c>
      <c r="B3448" s="48" t="s">
        <v>245</v>
      </c>
      <c r="C3448" s="77" t="s">
        <v>78</v>
      </c>
      <c r="D3448" s="77" t="s">
        <v>246</v>
      </c>
      <c r="E3448" s="200" t="s">
        <v>432</v>
      </c>
      <c r="F3448" s="200"/>
      <c r="G3448" s="47" t="s">
        <v>247</v>
      </c>
      <c r="H3448" s="50">
        <v>1</v>
      </c>
      <c r="I3448" s="49">
        <v>2700.32</v>
      </c>
      <c r="J3448" s="49">
        <v>2700.32</v>
      </c>
    </row>
    <row r="3449" spans="1:10" ht="26.1" customHeight="1">
      <c r="A3449" s="82" t="s">
        <v>291</v>
      </c>
      <c r="B3449" s="53" t="s">
        <v>608</v>
      </c>
      <c r="C3449" s="82" t="s">
        <v>23</v>
      </c>
      <c r="D3449" s="82" t="s">
        <v>609</v>
      </c>
      <c r="E3449" s="206" t="s">
        <v>610</v>
      </c>
      <c r="F3449" s="206"/>
      <c r="G3449" s="52" t="s">
        <v>47</v>
      </c>
      <c r="H3449" s="55">
        <v>1</v>
      </c>
      <c r="I3449" s="54">
        <v>2312.3200000000002</v>
      </c>
      <c r="J3449" s="54">
        <v>2312.3200000000002</v>
      </c>
    </row>
    <row r="3450" spans="1:10" ht="24" customHeight="1">
      <c r="A3450" s="78" t="s">
        <v>264</v>
      </c>
      <c r="B3450" s="57" t="s">
        <v>611</v>
      </c>
      <c r="C3450" s="78" t="s">
        <v>105</v>
      </c>
      <c r="D3450" s="78" t="s">
        <v>612</v>
      </c>
      <c r="E3450" s="201" t="s">
        <v>274</v>
      </c>
      <c r="F3450" s="201"/>
      <c r="G3450" s="56" t="s">
        <v>533</v>
      </c>
      <c r="H3450" s="59">
        <v>80</v>
      </c>
      <c r="I3450" s="58">
        <v>4.8499999999999996</v>
      </c>
      <c r="J3450" s="58">
        <v>388</v>
      </c>
    </row>
    <row r="3451" spans="1:10">
      <c r="A3451" s="79"/>
      <c r="B3451" s="79"/>
      <c r="C3451" s="79"/>
      <c r="D3451" s="79"/>
      <c r="E3451" s="79"/>
      <c r="F3451" s="61"/>
      <c r="G3451" s="79"/>
      <c r="H3451" s="204"/>
      <c r="I3451" s="204"/>
      <c r="J3451" s="61"/>
    </row>
    <row r="3452" spans="1:10" ht="30" customHeight="1" thickBot="1">
      <c r="A3452" s="66"/>
      <c r="B3452" s="66"/>
      <c r="C3452" s="66"/>
      <c r="D3452" s="66"/>
      <c r="E3452" s="66"/>
      <c r="F3452" s="66"/>
      <c r="G3452" s="66"/>
      <c r="H3452" s="60"/>
      <c r="I3452" s="66"/>
      <c r="J3452" s="85"/>
    </row>
    <row r="3453" spans="1:10" ht="0.95" customHeight="1" thickTop="1">
      <c r="A3453" s="51"/>
      <c r="B3453" s="51"/>
      <c r="C3453" s="51"/>
      <c r="D3453" s="51"/>
      <c r="E3453" s="51"/>
      <c r="F3453" s="51"/>
      <c r="G3453" s="51"/>
      <c r="H3453" s="51"/>
      <c r="I3453" s="51"/>
      <c r="J3453" s="51">
        <v>0</v>
      </c>
    </row>
    <row r="3454" spans="1:10" ht="24" customHeight="1">
      <c r="A3454" s="75" t="s">
        <v>1437</v>
      </c>
      <c r="B3454" s="75"/>
      <c r="C3454" s="75"/>
      <c r="D3454" s="75" t="s">
        <v>249</v>
      </c>
      <c r="E3454" s="75"/>
      <c r="F3454" s="205"/>
      <c r="G3454" s="205"/>
      <c r="H3454" s="62"/>
      <c r="I3454" s="75"/>
      <c r="J3454" s="63"/>
    </row>
    <row r="3455" spans="1:10" ht="18" customHeight="1">
      <c r="A3455" s="76" t="s">
        <v>1438</v>
      </c>
      <c r="B3455" s="80" t="s">
        <v>6</v>
      </c>
      <c r="C3455" s="76" t="s">
        <v>7</v>
      </c>
      <c r="D3455" s="76" t="s">
        <v>8</v>
      </c>
      <c r="E3455" s="203" t="s">
        <v>262</v>
      </c>
      <c r="F3455" s="203"/>
      <c r="G3455" s="81" t="s">
        <v>9</v>
      </c>
      <c r="H3455" s="80" t="s">
        <v>10</v>
      </c>
      <c r="I3455" s="80" t="s">
        <v>11</v>
      </c>
      <c r="J3455" s="80" t="s">
        <v>13</v>
      </c>
    </row>
    <row r="3456" spans="1:10" ht="26.1" customHeight="1">
      <c r="A3456" s="77" t="s">
        <v>263</v>
      </c>
      <c r="B3456" s="48" t="s">
        <v>1439</v>
      </c>
      <c r="C3456" s="77" t="s">
        <v>23</v>
      </c>
      <c r="D3456" s="77" t="s">
        <v>1440</v>
      </c>
      <c r="E3456" s="200" t="s">
        <v>274</v>
      </c>
      <c r="F3456" s="200"/>
      <c r="G3456" s="47" t="s">
        <v>40</v>
      </c>
      <c r="H3456" s="50">
        <v>1</v>
      </c>
      <c r="I3456" s="49">
        <v>960.51</v>
      </c>
      <c r="J3456" s="49">
        <v>960.51</v>
      </c>
    </row>
    <row r="3457" spans="1:10" ht="24" customHeight="1">
      <c r="A3457" s="78" t="s">
        <v>264</v>
      </c>
      <c r="B3457" s="57" t="s">
        <v>1439</v>
      </c>
      <c r="C3457" s="78" t="s">
        <v>23</v>
      </c>
      <c r="D3457" s="78" t="s">
        <v>1440</v>
      </c>
      <c r="E3457" s="139" t="s">
        <v>274</v>
      </c>
      <c r="F3457" s="139"/>
      <c r="G3457" s="56" t="s">
        <v>40</v>
      </c>
      <c r="H3457" s="59">
        <v>1</v>
      </c>
      <c r="I3457" s="58">
        <v>960.51</v>
      </c>
      <c r="J3457" s="58">
        <v>960.51</v>
      </c>
    </row>
    <row r="3458" spans="1:10">
      <c r="A3458" s="79"/>
      <c r="B3458" s="79"/>
      <c r="C3458" s="79"/>
      <c r="D3458" s="79"/>
      <c r="E3458" s="79"/>
      <c r="F3458" s="61"/>
      <c r="G3458" s="79"/>
      <c r="H3458" s="204"/>
      <c r="I3458" s="204"/>
      <c r="J3458" s="61"/>
    </row>
    <row r="3459" spans="1:10" ht="30" customHeight="1" thickBot="1">
      <c r="A3459" s="66"/>
      <c r="B3459" s="66"/>
      <c r="C3459" s="66"/>
      <c r="D3459" s="66"/>
      <c r="E3459" s="66"/>
      <c r="F3459" s="66"/>
      <c r="G3459" s="66"/>
      <c r="H3459" s="60"/>
      <c r="I3459" s="66"/>
      <c r="J3459" s="85"/>
    </row>
    <row r="3460" spans="1:10" ht="0.95" customHeight="1" thickTop="1">
      <c r="A3460" s="51"/>
      <c r="B3460" s="51"/>
      <c r="C3460" s="51"/>
      <c r="D3460" s="51"/>
      <c r="E3460" s="51"/>
      <c r="F3460" s="51"/>
      <c r="G3460" s="51"/>
      <c r="H3460" s="51"/>
      <c r="I3460" s="51"/>
      <c r="J3460" s="51">
        <v>0</v>
      </c>
    </row>
    <row r="3461" spans="1:10" ht="18" customHeight="1">
      <c r="A3461" s="76" t="s">
        <v>1441</v>
      </c>
      <c r="B3461" s="80" t="s">
        <v>6</v>
      </c>
      <c r="C3461" s="76" t="s">
        <v>7</v>
      </c>
      <c r="D3461" s="76" t="s">
        <v>8</v>
      </c>
      <c r="E3461" s="203" t="s">
        <v>262</v>
      </c>
      <c r="F3461" s="203"/>
      <c r="G3461" s="81" t="s">
        <v>9</v>
      </c>
      <c r="H3461" s="80" t="s">
        <v>10</v>
      </c>
      <c r="I3461" s="80" t="s">
        <v>11</v>
      </c>
      <c r="J3461" s="80" t="s">
        <v>13</v>
      </c>
    </row>
    <row r="3462" spans="1:10" ht="26.1" customHeight="1">
      <c r="A3462" s="77" t="s">
        <v>263</v>
      </c>
      <c r="B3462" s="48" t="s">
        <v>1442</v>
      </c>
      <c r="C3462" s="77" t="s">
        <v>23</v>
      </c>
      <c r="D3462" s="77" t="s">
        <v>1443</v>
      </c>
      <c r="E3462" s="200" t="s">
        <v>274</v>
      </c>
      <c r="F3462" s="200"/>
      <c r="G3462" s="47" t="s">
        <v>27</v>
      </c>
      <c r="H3462" s="50">
        <v>1</v>
      </c>
      <c r="I3462" s="49">
        <v>62.47</v>
      </c>
      <c r="J3462" s="49">
        <v>62.47</v>
      </c>
    </row>
    <row r="3463" spans="1:10" ht="24" customHeight="1">
      <c r="A3463" s="78" t="s">
        <v>264</v>
      </c>
      <c r="B3463" s="57" t="s">
        <v>1439</v>
      </c>
      <c r="C3463" s="78" t="s">
        <v>23</v>
      </c>
      <c r="D3463" s="78" t="s">
        <v>1440</v>
      </c>
      <c r="E3463" s="139" t="s">
        <v>274</v>
      </c>
      <c r="F3463" s="139"/>
      <c r="G3463" s="56" t="s">
        <v>40</v>
      </c>
      <c r="H3463" s="59">
        <v>1</v>
      </c>
      <c r="I3463" s="58">
        <v>62.47</v>
      </c>
      <c r="J3463" s="58">
        <v>62.47</v>
      </c>
    </row>
    <row r="3464" spans="1:10">
      <c r="A3464" s="79"/>
      <c r="B3464" s="79"/>
      <c r="C3464" s="79"/>
      <c r="D3464" s="79"/>
      <c r="E3464" s="79"/>
      <c r="F3464" s="61"/>
      <c r="G3464" s="79"/>
      <c r="H3464" s="204"/>
      <c r="I3464" s="204"/>
      <c r="J3464" s="61"/>
    </row>
    <row r="3465" spans="1:10" ht="30" customHeight="1" thickBot="1">
      <c r="A3465" s="66"/>
      <c r="B3465" s="66"/>
      <c r="C3465" s="66"/>
      <c r="D3465" s="66"/>
      <c r="E3465" s="66"/>
      <c r="F3465" s="66"/>
      <c r="G3465" s="66"/>
      <c r="H3465" s="60"/>
      <c r="I3465" s="66"/>
      <c r="J3465" s="85"/>
    </row>
    <row r="3466" spans="1:10" ht="0.95" customHeight="1" thickTop="1">
      <c r="A3466" s="51"/>
      <c r="B3466" s="51"/>
      <c r="C3466" s="51"/>
      <c r="D3466" s="51"/>
      <c r="E3466" s="51"/>
      <c r="F3466" s="51"/>
      <c r="G3466" s="51"/>
      <c r="H3466" s="51"/>
      <c r="I3466" s="51"/>
      <c r="J3466" s="51">
        <v>0</v>
      </c>
    </row>
    <row r="3467" spans="1:10" ht="18" customHeight="1">
      <c r="A3467" s="76" t="s">
        <v>1444</v>
      </c>
      <c r="B3467" s="80" t="s">
        <v>6</v>
      </c>
      <c r="C3467" s="76" t="s">
        <v>7</v>
      </c>
      <c r="D3467" s="76" t="s">
        <v>8</v>
      </c>
      <c r="E3467" s="203" t="s">
        <v>262</v>
      </c>
      <c r="F3467" s="203"/>
      <c r="G3467" s="81" t="s">
        <v>9</v>
      </c>
      <c r="H3467" s="80" t="s">
        <v>10</v>
      </c>
      <c r="I3467" s="80" t="s">
        <v>11</v>
      </c>
      <c r="J3467" s="80" t="s">
        <v>13</v>
      </c>
    </row>
    <row r="3468" spans="1:10" ht="26.1" customHeight="1">
      <c r="A3468" s="77" t="s">
        <v>263</v>
      </c>
      <c r="B3468" s="48" t="s">
        <v>1445</v>
      </c>
      <c r="C3468" s="77" t="s">
        <v>23</v>
      </c>
      <c r="D3468" s="77" t="s">
        <v>1446</v>
      </c>
      <c r="E3468" s="200" t="s">
        <v>274</v>
      </c>
      <c r="F3468" s="200"/>
      <c r="G3468" s="47" t="s">
        <v>40</v>
      </c>
      <c r="H3468" s="50">
        <v>1</v>
      </c>
      <c r="I3468" s="49">
        <v>172.98</v>
      </c>
      <c r="J3468" s="49">
        <v>172.98</v>
      </c>
    </row>
    <row r="3469" spans="1:10" ht="24" customHeight="1">
      <c r="A3469" s="78" t="s">
        <v>264</v>
      </c>
      <c r="B3469" s="57" t="s">
        <v>1445</v>
      </c>
      <c r="C3469" s="78" t="s">
        <v>23</v>
      </c>
      <c r="D3469" s="78" t="s">
        <v>1446</v>
      </c>
      <c r="E3469" s="139" t="s">
        <v>274</v>
      </c>
      <c r="F3469" s="139"/>
      <c r="G3469" s="56" t="s">
        <v>40</v>
      </c>
      <c r="H3469" s="59">
        <v>1</v>
      </c>
      <c r="I3469" s="58">
        <v>172.98</v>
      </c>
      <c r="J3469" s="58">
        <v>172.98</v>
      </c>
    </row>
    <row r="3470" spans="1:10">
      <c r="A3470" s="79"/>
      <c r="B3470" s="79"/>
      <c r="C3470" s="79"/>
      <c r="D3470" s="79"/>
      <c r="E3470" s="79"/>
      <c r="F3470" s="61"/>
      <c r="G3470" s="79"/>
      <c r="H3470" s="204"/>
      <c r="I3470" s="204"/>
      <c r="J3470" s="61"/>
    </row>
    <row r="3471" spans="1:10" ht="30" customHeight="1" thickBot="1">
      <c r="A3471" s="66"/>
      <c r="B3471" s="66"/>
      <c r="C3471" s="66"/>
      <c r="D3471" s="66"/>
      <c r="E3471" s="66"/>
      <c r="F3471" s="66"/>
      <c r="G3471" s="66"/>
      <c r="H3471" s="60"/>
      <c r="I3471" s="66"/>
      <c r="J3471" s="85"/>
    </row>
    <row r="3472" spans="1:10" ht="0.95" customHeight="1" thickTop="1">
      <c r="A3472" s="51"/>
      <c r="B3472" s="51"/>
      <c r="C3472" s="51"/>
      <c r="D3472" s="51"/>
      <c r="E3472" s="51"/>
      <c r="F3472" s="51"/>
      <c r="G3472" s="51"/>
      <c r="H3472" s="51"/>
      <c r="I3472" s="51"/>
      <c r="J3472" s="51">
        <v>0</v>
      </c>
    </row>
    <row r="3473" spans="1:10" ht="18" customHeight="1">
      <c r="A3473" s="76" t="s">
        <v>1447</v>
      </c>
      <c r="B3473" s="80" t="s">
        <v>6</v>
      </c>
      <c r="C3473" s="76" t="s">
        <v>7</v>
      </c>
      <c r="D3473" s="76" t="s">
        <v>8</v>
      </c>
      <c r="E3473" s="203" t="s">
        <v>262</v>
      </c>
      <c r="F3473" s="203"/>
      <c r="G3473" s="81" t="s">
        <v>9</v>
      </c>
      <c r="H3473" s="80" t="s">
        <v>10</v>
      </c>
      <c r="I3473" s="80" t="s">
        <v>11</v>
      </c>
      <c r="J3473" s="80" t="s">
        <v>13</v>
      </c>
    </row>
    <row r="3474" spans="1:10" ht="26.1" customHeight="1">
      <c r="A3474" s="77" t="s">
        <v>264</v>
      </c>
      <c r="B3474" s="48" t="s">
        <v>1448</v>
      </c>
      <c r="C3474" s="77" t="s">
        <v>23</v>
      </c>
      <c r="D3474" s="77" t="s">
        <v>1449</v>
      </c>
      <c r="E3474" s="200" t="s">
        <v>274</v>
      </c>
      <c r="F3474" s="200"/>
      <c r="G3474" s="47" t="s">
        <v>40</v>
      </c>
      <c r="H3474" s="50">
        <v>1</v>
      </c>
      <c r="I3474" s="49">
        <v>699.61</v>
      </c>
      <c r="J3474" s="49">
        <v>699.61</v>
      </c>
    </row>
    <row r="3475" spans="1:10" ht="24" customHeight="1">
      <c r="A3475" s="78" t="s">
        <v>264</v>
      </c>
      <c r="B3475" s="57" t="s">
        <v>1448</v>
      </c>
      <c r="C3475" s="78" t="s">
        <v>23</v>
      </c>
      <c r="D3475" s="78" t="s">
        <v>1449</v>
      </c>
      <c r="E3475" s="139" t="s">
        <v>274</v>
      </c>
      <c r="F3475" s="139"/>
      <c r="G3475" s="56" t="s">
        <v>40</v>
      </c>
      <c r="H3475" s="59">
        <v>1</v>
      </c>
      <c r="I3475" s="58">
        <v>699.61</v>
      </c>
      <c r="J3475" s="58">
        <v>699.61</v>
      </c>
    </row>
    <row r="3476" spans="1:10">
      <c r="A3476" s="79"/>
      <c r="B3476" s="79"/>
      <c r="C3476" s="79"/>
      <c r="D3476" s="79"/>
      <c r="E3476" s="79"/>
      <c r="F3476" s="61"/>
      <c r="G3476" s="79"/>
      <c r="H3476" s="204"/>
      <c r="I3476" s="204"/>
      <c r="J3476" s="61"/>
    </row>
    <row r="3477" spans="1:10" ht="30" customHeight="1" thickBot="1">
      <c r="A3477" s="66"/>
      <c r="B3477" s="66"/>
      <c r="C3477" s="66"/>
      <c r="D3477" s="66"/>
      <c r="E3477" s="66"/>
      <c r="F3477" s="66"/>
      <c r="G3477" s="66"/>
      <c r="H3477" s="60"/>
      <c r="I3477" s="66"/>
      <c r="J3477" s="85"/>
    </row>
    <row r="3478" spans="1:10" ht="0.95" customHeight="1" thickTop="1">
      <c r="A3478" s="51"/>
      <c r="B3478" s="51"/>
      <c r="C3478" s="51"/>
      <c r="D3478" s="51"/>
      <c r="E3478" s="51"/>
      <c r="F3478" s="51"/>
      <c r="G3478" s="51"/>
      <c r="H3478" s="51"/>
      <c r="I3478" s="51"/>
      <c r="J3478" s="51">
        <v>0</v>
      </c>
    </row>
    <row r="3479" spans="1:10" ht="18" customHeight="1">
      <c r="A3479" s="76" t="s">
        <v>1450</v>
      </c>
      <c r="B3479" s="80" t="s">
        <v>6</v>
      </c>
      <c r="C3479" s="76" t="s">
        <v>7</v>
      </c>
      <c r="D3479" s="76" t="s">
        <v>8</v>
      </c>
      <c r="E3479" s="203" t="s">
        <v>262</v>
      </c>
      <c r="F3479" s="203"/>
      <c r="G3479" s="81" t="s">
        <v>9</v>
      </c>
      <c r="H3479" s="80" t="s">
        <v>10</v>
      </c>
      <c r="I3479" s="80" t="s">
        <v>11</v>
      </c>
      <c r="J3479" s="80" t="s">
        <v>13</v>
      </c>
    </row>
    <row r="3480" spans="1:10" ht="26.1" customHeight="1">
      <c r="A3480" s="77" t="s">
        <v>264</v>
      </c>
      <c r="B3480" s="48" t="s">
        <v>1451</v>
      </c>
      <c r="C3480" s="77" t="s">
        <v>23</v>
      </c>
      <c r="D3480" s="77" t="s">
        <v>1452</v>
      </c>
      <c r="E3480" s="200" t="s">
        <v>274</v>
      </c>
      <c r="F3480" s="200"/>
      <c r="G3480" s="47" t="s">
        <v>27</v>
      </c>
      <c r="H3480" s="50">
        <v>1</v>
      </c>
      <c r="I3480" s="49">
        <v>52.86</v>
      </c>
      <c r="J3480" s="49">
        <v>52.86</v>
      </c>
    </row>
    <row r="3481" spans="1:10" ht="24" customHeight="1">
      <c r="A3481" s="78" t="s">
        <v>264</v>
      </c>
      <c r="B3481" s="57" t="s">
        <v>1451</v>
      </c>
      <c r="C3481" s="78" t="s">
        <v>23</v>
      </c>
      <c r="D3481" s="78" t="s">
        <v>1452</v>
      </c>
      <c r="E3481" s="139" t="s">
        <v>274</v>
      </c>
      <c r="F3481" s="139"/>
      <c r="G3481" s="56" t="s">
        <v>27</v>
      </c>
      <c r="H3481" s="59">
        <v>1</v>
      </c>
      <c r="I3481" s="58">
        <v>52.86</v>
      </c>
      <c r="J3481" s="58">
        <v>52.86</v>
      </c>
    </row>
    <row r="3482" spans="1:10">
      <c r="A3482" s="79"/>
      <c r="B3482" s="79"/>
      <c r="C3482" s="79"/>
      <c r="D3482" s="79"/>
      <c r="E3482" s="79"/>
      <c r="F3482" s="61"/>
      <c r="G3482" s="79"/>
      <c r="H3482" s="204"/>
      <c r="I3482" s="204"/>
      <c r="J3482" s="61"/>
    </row>
    <row r="3483" spans="1:10" ht="30" customHeight="1" thickBot="1">
      <c r="A3483" s="66"/>
      <c r="B3483" s="66"/>
      <c r="C3483" s="66"/>
      <c r="D3483" s="66"/>
      <c r="E3483" s="66"/>
      <c r="F3483" s="66"/>
      <c r="G3483" s="66"/>
      <c r="H3483" s="60"/>
      <c r="I3483" s="66"/>
      <c r="J3483" s="85"/>
    </row>
    <row r="3484" spans="1:10" ht="0.95" customHeight="1" thickTop="1">
      <c r="A3484" s="51"/>
      <c r="B3484" s="51"/>
      <c r="C3484" s="51"/>
      <c r="D3484" s="51"/>
      <c r="E3484" s="51"/>
      <c r="F3484" s="51"/>
      <c r="G3484" s="51"/>
      <c r="H3484" s="51"/>
      <c r="I3484" s="51"/>
      <c r="J3484" s="51">
        <v>0</v>
      </c>
    </row>
    <row r="3485" spans="1:10" ht="18" customHeight="1">
      <c r="A3485" s="76" t="s">
        <v>1453</v>
      </c>
      <c r="B3485" s="80" t="s">
        <v>6</v>
      </c>
      <c r="C3485" s="76" t="s">
        <v>7</v>
      </c>
      <c r="D3485" s="76" t="s">
        <v>8</v>
      </c>
      <c r="E3485" s="203" t="s">
        <v>262</v>
      </c>
      <c r="F3485" s="203"/>
      <c r="G3485" s="81" t="s">
        <v>9</v>
      </c>
      <c r="H3485" s="80" t="s">
        <v>10</v>
      </c>
      <c r="I3485" s="80" t="s">
        <v>11</v>
      </c>
      <c r="J3485" s="80" t="s">
        <v>13</v>
      </c>
    </row>
    <row r="3486" spans="1:10" ht="24" customHeight="1">
      <c r="A3486" s="77" t="s">
        <v>264</v>
      </c>
      <c r="B3486" s="48" t="s">
        <v>1454</v>
      </c>
      <c r="C3486" s="77" t="s">
        <v>23</v>
      </c>
      <c r="D3486" s="77" t="s">
        <v>1455</v>
      </c>
      <c r="E3486" s="200" t="s">
        <v>274</v>
      </c>
      <c r="F3486" s="200"/>
      <c r="G3486" s="47" t="s">
        <v>27</v>
      </c>
      <c r="H3486" s="50">
        <v>1</v>
      </c>
      <c r="I3486" s="49">
        <v>68.91</v>
      </c>
      <c r="J3486" s="49">
        <v>68.91</v>
      </c>
    </row>
    <row r="3487" spans="1:10" ht="24" customHeight="1">
      <c r="A3487" s="78" t="s">
        <v>264</v>
      </c>
      <c r="B3487" s="57" t="s">
        <v>1454</v>
      </c>
      <c r="C3487" s="78" t="s">
        <v>23</v>
      </c>
      <c r="D3487" s="78" t="s">
        <v>1455</v>
      </c>
      <c r="E3487" s="139" t="s">
        <v>274</v>
      </c>
      <c r="F3487" s="139"/>
      <c r="G3487" s="56" t="s">
        <v>27</v>
      </c>
      <c r="H3487" s="59">
        <v>1</v>
      </c>
      <c r="I3487" s="58">
        <v>68.91</v>
      </c>
      <c r="J3487" s="58">
        <v>68.91</v>
      </c>
    </row>
    <row r="3488" spans="1:10">
      <c r="A3488" s="79"/>
      <c r="B3488" s="79"/>
      <c r="C3488" s="79"/>
      <c r="D3488" s="79"/>
      <c r="E3488" s="79"/>
      <c r="F3488" s="61"/>
      <c r="G3488" s="79"/>
      <c r="H3488" s="204"/>
      <c r="I3488" s="204"/>
      <c r="J3488" s="61"/>
    </row>
    <row r="3489" spans="1:10" ht="30" customHeight="1" thickBot="1">
      <c r="A3489" s="66"/>
      <c r="B3489" s="66"/>
      <c r="C3489" s="66"/>
      <c r="D3489" s="66"/>
      <c r="E3489" s="66"/>
      <c r="F3489" s="66"/>
      <c r="G3489" s="66"/>
      <c r="H3489" s="60"/>
      <c r="I3489" s="66"/>
      <c r="J3489" s="85"/>
    </row>
    <row r="3490" spans="1:10" ht="0.95" customHeight="1" thickTop="1">
      <c r="A3490" s="51"/>
      <c r="B3490" s="51"/>
      <c r="C3490" s="51"/>
      <c r="D3490" s="51"/>
      <c r="E3490" s="51"/>
      <c r="F3490" s="51"/>
      <c r="G3490" s="51"/>
      <c r="H3490" s="51"/>
      <c r="I3490" s="51"/>
      <c r="J3490" s="51">
        <v>0</v>
      </c>
    </row>
    <row r="3491" spans="1:10" ht="18" customHeight="1">
      <c r="A3491" s="76" t="s">
        <v>1456</v>
      </c>
      <c r="B3491" s="80" t="s">
        <v>6</v>
      </c>
      <c r="C3491" s="76" t="s">
        <v>7</v>
      </c>
      <c r="D3491" s="76" t="s">
        <v>8</v>
      </c>
      <c r="E3491" s="203" t="s">
        <v>262</v>
      </c>
      <c r="F3491" s="203"/>
      <c r="G3491" s="81" t="s">
        <v>9</v>
      </c>
      <c r="H3491" s="80" t="s">
        <v>10</v>
      </c>
      <c r="I3491" s="80" t="s">
        <v>11</v>
      </c>
      <c r="J3491" s="80" t="s">
        <v>13</v>
      </c>
    </row>
    <row r="3492" spans="1:10" ht="26.1" customHeight="1">
      <c r="A3492" s="77" t="s">
        <v>264</v>
      </c>
      <c r="B3492" s="48" t="s">
        <v>1457</v>
      </c>
      <c r="C3492" s="77" t="s">
        <v>23</v>
      </c>
      <c r="D3492" s="77" t="s">
        <v>1458</v>
      </c>
      <c r="E3492" s="200" t="s">
        <v>274</v>
      </c>
      <c r="F3492" s="200"/>
      <c r="G3492" s="47" t="s">
        <v>40</v>
      </c>
      <c r="H3492" s="50">
        <v>1</v>
      </c>
      <c r="I3492" s="49">
        <v>2883</v>
      </c>
      <c r="J3492" s="49">
        <v>2883</v>
      </c>
    </row>
    <row r="3493" spans="1:10" ht="24" customHeight="1">
      <c r="A3493" s="78" t="s">
        <v>264</v>
      </c>
      <c r="B3493" s="57" t="s">
        <v>1457</v>
      </c>
      <c r="C3493" s="78" t="s">
        <v>23</v>
      </c>
      <c r="D3493" s="78" t="s">
        <v>1458</v>
      </c>
      <c r="E3493" s="139" t="s">
        <v>274</v>
      </c>
      <c r="F3493" s="139"/>
      <c r="G3493" s="56" t="s">
        <v>40</v>
      </c>
      <c r="H3493" s="59">
        <v>1</v>
      </c>
      <c r="I3493" s="58">
        <v>2883</v>
      </c>
      <c r="J3493" s="58">
        <v>2883</v>
      </c>
    </row>
    <row r="3494" spans="1:10">
      <c r="A3494" s="79"/>
      <c r="B3494" s="79"/>
      <c r="C3494" s="79"/>
      <c r="D3494" s="79"/>
      <c r="E3494" s="79"/>
      <c r="F3494" s="61"/>
      <c r="G3494" s="79"/>
      <c r="H3494" s="204"/>
      <c r="I3494" s="204"/>
      <c r="J3494" s="61"/>
    </row>
    <row r="3495" spans="1:10" ht="30" customHeight="1" thickBot="1">
      <c r="A3495" s="66"/>
      <c r="B3495" s="66"/>
      <c r="C3495" s="66"/>
      <c r="D3495" s="66"/>
      <c r="E3495" s="66"/>
      <c r="F3495" s="66"/>
      <c r="G3495" s="66"/>
      <c r="H3495" s="60"/>
      <c r="I3495" s="66"/>
      <c r="J3495" s="85"/>
    </row>
    <row r="3496" spans="1:10" ht="0.95" customHeight="1" thickTop="1">
      <c r="A3496" s="51"/>
      <c r="B3496" s="51"/>
      <c r="C3496" s="51"/>
      <c r="D3496" s="51"/>
      <c r="E3496" s="51"/>
      <c r="F3496" s="51"/>
      <c r="G3496" s="51"/>
      <c r="H3496" s="51"/>
      <c r="I3496" s="51"/>
      <c r="J3496" s="51">
        <v>0</v>
      </c>
    </row>
    <row r="3497" spans="1:10" ht="18" customHeight="1">
      <c r="A3497" s="76" t="s">
        <v>1459</v>
      </c>
      <c r="B3497" s="80" t="s">
        <v>6</v>
      </c>
      <c r="C3497" s="76" t="s">
        <v>7</v>
      </c>
      <c r="D3497" s="76" t="s">
        <v>8</v>
      </c>
      <c r="E3497" s="203" t="s">
        <v>262</v>
      </c>
      <c r="F3497" s="203"/>
      <c r="G3497" s="81" t="s">
        <v>9</v>
      </c>
      <c r="H3497" s="80" t="s">
        <v>10</v>
      </c>
      <c r="I3497" s="80" t="s">
        <v>11</v>
      </c>
      <c r="J3497" s="80" t="s">
        <v>13</v>
      </c>
    </row>
    <row r="3498" spans="1:10" ht="24" customHeight="1">
      <c r="A3498" s="77" t="s">
        <v>264</v>
      </c>
      <c r="B3498" s="48" t="s">
        <v>1460</v>
      </c>
      <c r="C3498" s="77" t="s">
        <v>23</v>
      </c>
      <c r="D3498" s="77" t="s">
        <v>1461</v>
      </c>
      <c r="E3498" s="200" t="s">
        <v>274</v>
      </c>
      <c r="F3498" s="200"/>
      <c r="G3498" s="47" t="s">
        <v>40</v>
      </c>
      <c r="H3498" s="50">
        <v>1</v>
      </c>
      <c r="I3498" s="49">
        <v>576.6</v>
      </c>
      <c r="J3498" s="49">
        <v>576.6</v>
      </c>
    </row>
    <row r="3499" spans="1:10" ht="24" customHeight="1">
      <c r="A3499" s="78" t="s">
        <v>264</v>
      </c>
      <c r="B3499" s="57" t="s">
        <v>1460</v>
      </c>
      <c r="C3499" s="78" t="s">
        <v>23</v>
      </c>
      <c r="D3499" s="78" t="s">
        <v>1461</v>
      </c>
      <c r="E3499" s="139" t="s">
        <v>274</v>
      </c>
      <c r="F3499" s="139"/>
      <c r="G3499" s="56" t="s">
        <v>40</v>
      </c>
      <c r="H3499" s="59">
        <v>1</v>
      </c>
      <c r="I3499" s="58">
        <v>576.6</v>
      </c>
      <c r="J3499" s="58">
        <v>576.6</v>
      </c>
    </row>
    <row r="3500" spans="1:10">
      <c r="A3500" s="79"/>
      <c r="B3500" s="79"/>
      <c r="C3500" s="79"/>
      <c r="D3500" s="79"/>
      <c r="E3500" s="79"/>
      <c r="F3500" s="61"/>
      <c r="G3500" s="79"/>
      <c r="H3500" s="204"/>
      <c r="I3500" s="204"/>
      <c r="J3500" s="61"/>
    </row>
    <row r="3501" spans="1:10" ht="30" customHeight="1" thickBot="1">
      <c r="A3501" s="66"/>
      <c r="B3501" s="66"/>
      <c r="C3501" s="66"/>
      <c r="D3501" s="66"/>
      <c r="E3501" s="66"/>
      <c r="F3501" s="66"/>
      <c r="G3501" s="66"/>
      <c r="H3501" s="60"/>
      <c r="I3501" s="66"/>
      <c r="J3501" s="85"/>
    </row>
    <row r="3502" spans="1:10" ht="0.95" customHeight="1" thickTop="1">
      <c r="A3502" s="51"/>
      <c r="B3502" s="51"/>
      <c r="C3502" s="51"/>
      <c r="D3502" s="51"/>
      <c r="E3502" s="51"/>
      <c r="F3502" s="51"/>
      <c r="G3502" s="51"/>
      <c r="H3502" s="51"/>
      <c r="I3502" s="51"/>
      <c r="J3502" s="51">
        <v>0</v>
      </c>
    </row>
    <row r="3503" spans="1:10" ht="18" customHeight="1">
      <c r="A3503" s="76" t="s">
        <v>1462</v>
      </c>
      <c r="B3503" s="80" t="s">
        <v>6</v>
      </c>
      <c r="C3503" s="76" t="s">
        <v>7</v>
      </c>
      <c r="D3503" s="76" t="s">
        <v>8</v>
      </c>
      <c r="E3503" s="203" t="s">
        <v>262</v>
      </c>
      <c r="F3503" s="203"/>
      <c r="G3503" s="81" t="s">
        <v>9</v>
      </c>
      <c r="H3503" s="80" t="s">
        <v>10</v>
      </c>
      <c r="I3503" s="80" t="s">
        <v>11</v>
      </c>
      <c r="J3503" s="80" t="s">
        <v>13</v>
      </c>
    </row>
    <row r="3504" spans="1:10" ht="24" customHeight="1">
      <c r="A3504" s="77" t="s">
        <v>264</v>
      </c>
      <c r="B3504" s="48" t="s">
        <v>1463</v>
      </c>
      <c r="C3504" s="77" t="s">
        <v>23</v>
      </c>
      <c r="D3504" s="77" t="s">
        <v>1464</v>
      </c>
      <c r="E3504" s="200" t="s">
        <v>274</v>
      </c>
      <c r="F3504" s="200"/>
      <c r="G3504" s="47" t="s">
        <v>27</v>
      </c>
      <c r="H3504" s="50">
        <v>1</v>
      </c>
      <c r="I3504" s="49">
        <v>156.88</v>
      </c>
      <c r="J3504" s="49">
        <v>156.88</v>
      </c>
    </row>
    <row r="3505" spans="1:10" ht="24" customHeight="1">
      <c r="A3505" s="78" t="s">
        <v>264</v>
      </c>
      <c r="B3505" s="57" t="s">
        <v>1463</v>
      </c>
      <c r="C3505" s="78" t="s">
        <v>23</v>
      </c>
      <c r="D3505" s="78" t="s">
        <v>1464</v>
      </c>
      <c r="E3505" s="139" t="s">
        <v>274</v>
      </c>
      <c r="F3505" s="139"/>
      <c r="G3505" s="56" t="s">
        <v>27</v>
      </c>
      <c r="H3505" s="59">
        <v>1</v>
      </c>
      <c r="I3505" s="58">
        <v>156.88</v>
      </c>
      <c r="J3505" s="58">
        <v>156.88</v>
      </c>
    </row>
    <row r="3506" spans="1:10">
      <c r="A3506" s="79"/>
      <c r="B3506" s="79"/>
      <c r="C3506" s="79"/>
      <c r="D3506" s="79"/>
      <c r="E3506" s="79"/>
      <c r="F3506" s="61"/>
      <c r="G3506" s="79"/>
      <c r="H3506" s="204"/>
      <c r="I3506" s="204"/>
      <c r="J3506" s="61"/>
    </row>
    <row r="3507" spans="1:10" ht="30" customHeight="1" thickBot="1">
      <c r="A3507" s="66"/>
      <c r="B3507" s="66"/>
      <c r="C3507" s="66"/>
      <c r="D3507" s="66"/>
      <c r="E3507" s="66"/>
      <c r="F3507" s="66"/>
      <c r="G3507" s="66"/>
      <c r="H3507" s="60"/>
      <c r="I3507" s="66"/>
      <c r="J3507" s="85"/>
    </row>
    <row r="3508" spans="1:10" ht="0.95" customHeight="1" thickTop="1">
      <c r="A3508" s="51"/>
      <c r="B3508" s="51"/>
      <c r="C3508" s="51"/>
      <c r="D3508" s="51"/>
      <c r="E3508" s="51"/>
      <c r="F3508" s="51"/>
      <c r="G3508" s="51"/>
      <c r="H3508" s="51"/>
      <c r="I3508" s="51"/>
      <c r="J3508" s="51">
        <v>0</v>
      </c>
    </row>
    <row r="3509" spans="1:10" ht="18" customHeight="1">
      <c r="A3509" s="76" t="s">
        <v>1465</v>
      </c>
      <c r="B3509" s="80" t="s">
        <v>6</v>
      </c>
      <c r="C3509" s="76" t="s">
        <v>7</v>
      </c>
      <c r="D3509" s="76" t="s">
        <v>8</v>
      </c>
      <c r="E3509" s="203" t="s">
        <v>262</v>
      </c>
      <c r="F3509" s="203"/>
      <c r="G3509" s="81" t="s">
        <v>9</v>
      </c>
      <c r="H3509" s="80" t="s">
        <v>10</v>
      </c>
      <c r="I3509" s="80" t="s">
        <v>11</v>
      </c>
      <c r="J3509" s="80" t="s">
        <v>13</v>
      </c>
    </row>
    <row r="3510" spans="1:10" ht="26.1" customHeight="1">
      <c r="A3510" s="77" t="s">
        <v>264</v>
      </c>
      <c r="B3510" s="48" t="s">
        <v>1466</v>
      </c>
      <c r="C3510" s="77" t="s">
        <v>23</v>
      </c>
      <c r="D3510" s="77" t="s">
        <v>1467</v>
      </c>
      <c r="E3510" s="200" t="s">
        <v>274</v>
      </c>
      <c r="F3510" s="200"/>
      <c r="G3510" s="47" t="s">
        <v>27</v>
      </c>
      <c r="H3510" s="50">
        <v>1</v>
      </c>
      <c r="I3510" s="49">
        <v>288.3</v>
      </c>
      <c r="J3510" s="49">
        <v>288.3</v>
      </c>
    </row>
    <row r="3511" spans="1:10" ht="24" customHeight="1">
      <c r="A3511" s="78" t="s">
        <v>264</v>
      </c>
      <c r="B3511" s="57" t="s">
        <v>1466</v>
      </c>
      <c r="C3511" s="78" t="s">
        <v>23</v>
      </c>
      <c r="D3511" s="78" t="s">
        <v>1467</v>
      </c>
      <c r="E3511" s="139" t="s">
        <v>274</v>
      </c>
      <c r="F3511" s="139"/>
      <c r="G3511" s="56" t="s">
        <v>27</v>
      </c>
      <c r="H3511" s="59">
        <v>1</v>
      </c>
      <c r="I3511" s="58">
        <v>288.3</v>
      </c>
      <c r="J3511" s="58">
        <v>288.3</v>
      </c>
    </row>
    <row r="3512" spans="1:10">
      <c r="A3512" s="79"/>
      <c r="B3512" s="79"/>
      <c r="C3512" s="79"/>
      <c r="D3512" s="79"/>
      <c r="E3512" s="79"/>
      <c r="F3512" s="61"/>
      <c r="G3512" s="79"/>
      <c r="H3512" s="204"/>
      <c r="I3512" s="204"/>
      <c r="J3512" s="61"/>
    </row>
    <row r="3513" spans="1:10" ht="30" customHeight="1" thickBot="1">
      <c r="A3513" s="66"/>
      <c r="B3513" s="66"/>
      <c r="C3513" s="66"/>
      <c r="D3513" s="66"/>
      <c r="E3513" s="66"/>
      <c r="F3513" s="66"/>
      <c r="G3513" s="66"/>
      <c r="H3513" s="60"/>
      <c r="I3513" s="66"/>
      <c r="J3513" s="85"/>
    </row>
    <row r="3514" spans="1:10" ht="0.95" customHeight="1" thickTop="1">
      <c r="A3514" s="51"/>
      <c r="B3514" s="51"/>
      <c r="C3514" s="51"/>
      <c r="D3514" s="51"/>
      <c r="E3514" s="51"/>
      <c r="F3514" s="51"/>
      <c r="G3514" s="51"/>
      <c r="H3514" s="51"/>
      <c r="I3514" s="51"/>
      <c r="J3514" s="51">
        <v>0</v>
      </c>
    </row>
    <row r="3515" spans="1:10" ht="18" customHeight="1">
      <c r="A3515" s="76" t="s">
        <v>1468</v>
      </c>
      <c r="B3515" s="80" t="s">
        <v>6</v>
      </c>
      <c r="C3515" s="76" t="s">
        <v>7</v>
      </c>
      <c r="D3515" s="76" t="s">
        <v>8</v>
      </c>
      <c r="E3515" s="203" t="s">
        <v>262</v>
      </c>
      <c r="F3515" s="203"/>
      <c r="G3515" s="81" t="s">
        <v>9</v>
      </c>
      <c r="H3515" s="80" t="s">
        <v>10</v>
      </c>
      <c r="I3515" s="80" t="s">
        <v>11</v>
      </c>
      <c r="J3515" s="80" t="s">
        <v>13</v>
      </c>
    </row>
    <row r="3516" spans="1:10" ht="26.1" customHeight="1">
      <c r="A3516" s="77" t="s">
        <v>264</v>
      </c>
      <c r="B3516" s="48" t="s">
        <v>1469</v>
      </c>
      <c r="C3516" s="77" t="s">
        <v>23</v>
      </c>
      <c r="D3516" s="77" t="s">
        <v>1470</v>
      </c>
      <c r="E3516" s="200" t="s">
        <v>274</v>
      </c>
      <c r="F3516" s="200"/>
      <c r="G3516" s="47" t="s">
        <v>27</v>
      </c>
      <c r="H3516" s="50">
        <v>1</v>
      </c>
      <c r="I3516" s="49">
        <v>528.54999999999995</v>
      </c>
      <c r="J3516" s="49">
        <v>528.54999999999995</v>
      </c>
    </row>
    <row r="3517" spans="1:10" ht="24" customHeight="1">
      <c r="A3517" s="78" t="s">
        <v>264</v>
      </c>
      <c r="B3517" s="57" t="s">
        <v>1469</v>
      </c>
      <c r="C3517" s="78" t="s">
        <v>23</v>
      </c>
      <c r="D3517" s="78" t="s">
        <v>1470</v>
      </c>
      <c r="E3517" s="139" t="s">
        <v>274</v>
      </c>
      <c r="F3517" s="139"/>
      <c r="G3517" s="56" t="s">
        <v>27</v>
      </c>
      <c r="H3517" s="59">
        <v>1</v>
      </c>
      <c r="I3517" s="58">
        <v>528.54999999999995</v>
      </c>
      <c r="J3517" s="58">
        <v>528.54999999999995</v>
      </c>
    </row>
    <row r="3518" spans="1:10">
      <c r="A3518" s="79"/>
      <c r="B3518" s="79"/>
      <c r="C3518" s="79"/>
      <c r="D3518" s="79"/>
      <c r="E3518" s="79"/>
      <c r="F3518" s="61"/>
      <c r="G3518" s="79"/>
      <c r="H3518" s="204"/>
      <c r="I3518" s="204"/>
      <c r="J3518" s="61"/>
    </row>
    <row r="3519" spans="1:10" ht="30" customHeight="1" thickBot="1">
      <c r="A3519" s="66"/>
      <c r="B3519" s="66"/>
      <c r="C3519" s="66"/>
      <c r="D3519" s="66"/>
      <c r="E3519" s="66"/>
      <c r="F3519" s="66"/>
      <c r="G3519" s="66"/>
      <c r="H3519" s="60"/>
      <c r="I3519" s="66"/>
      <c r="J3519" s="85"/>
    </row>
    <row r="3520" spans="1:10" ht="0.95" customHeight="1" thickTop="1">
      <c r="A3520" s="51"/>
      <c r="B3520" s="51"/>
      <c r="C3520" s="51"/>
      <c r="D3520" s="51"/>
      <c r="E3520" s="51"/>
      <c r="F3520" s="51"/>
      <c r="G3520" s="51"/>
      <c r="H3520" s="51"/>
      <c r="I3520" s="51"/>
      <c r="J3520" s="51">
        <v>0</v>
      </c>
    </row>
    <row r="3521" spans="1:10" ht="18" customHeight="1">
      <c r="A3521" s="76" t="s">
        <v>1471</v>
      </c>
      <c r="B3521" s="80" t="s">
        <v>6</v>
      </c>
      <c r="C3521" s="76" t="s">
        <v>7</v>
      </c>
      <c r="D3521" s="76" t="s">
        <v>8</v>
      </c>
      <c r="E3521" s="203" t="s">
        <v>262</v>
      </c>
      <c r="F3521" s="203"/>
      <c r="G3521" s="81" t="s">
        <v>9</v>
      </c>
      <c r="H3521" s="80" t="s">
        <v>10</v>
      </c>
      <c r="I3521" s="80" t="s">
        <v>11</v>
      </c>
      <c r="J3521" s="80" t="s">
        <v>13</v>
      </c>
    </row>
    <row r="3522" spans="1:10" ht="24" customHeight="1">
      <c r="A3522" s="77" t="s">
        <v>263</v>
      </c>
      <c r="B3522" s="48" t="s">
        <v>251</v>
      </c>
      <c r="C3522" s="77" t="s">
        <v>78</v>
      </c>
      <c r="D3522" s="77" t="s">
        <v>252</v>
      </c>
      <c r="E3522" s="200" t="s">
        <v>613</v>
      </c>
      <c r="F3522" s="200"/>
      <c r="G3522" s="47" t="s">
        <v>224</v>
      </c>
      <c r="H3522" s="50">
        <v>1</v>
      </c>
      <c r="I3522" s="49">
        <v>94.52</v>
      </c>
      <c r="J3522" s="49">
        <v>94.52</v>
      </c>
    </row>
    <row r="3523" spans="1:10" ht="24" customHeight="1">
      <c r="A3523" s="82" t="s">
        <v>291</v>
      </c>
      <c r="B3523" s="53" t="s">
        <v>614</v>
      </c>
      <c r="C3523" s="82" t="s">
        <v>105</v>
      </c>
      <c r="D3523" s="82" t="s">
        <v>615</v>
      </c>
      <c r="E3523" s="206" t="s">
        <v>418</v>
      </c>
      <c r="F3523" s="206"/>
      <c r="G3523" s="52" t="s">
        <v>224</v>
      </c>
      <c r="H3523" s="55">
        <v>1.8040712468193387</v>
      </c>
      <c r="I3523" s="54">
        <v>19.649999999999999</v>
      </c>
      <c r="J3523" s="54">
        <v>35.450000000000003</v>
      </c>
    </row>
    <row r="3524" spans="1:10" ht="24" customHeight="1">
      <c r="A3524" s="82" t="s">
        <v>291</v>
      </c>
      <c r="B3524" s="53" t="s">
        <v>616</v>
      </c>
      <c r="C3524" s="82" t="s">
        <v>105</v>
      </c>
      <c r="D3524" s="82" t="s">
        <v>617</v>
      </c>
      <c r="E3524" s="206" t="s">
        <v>418</v>
      </c>
      <c r="F3524" s="206"/>
      <c r="G3524" s="52" t="s">
        <v>224</v>
      </c>
      <c r="H3524" s="55">
        <v>1</v>
      </c>
      <c r="I3524" s="54">
        <v>41.41</v>
      </c>
      <c r="J3524" s="54">
        <v>41.41</v>
      </c>
    </row>
    <row r="3525" spans="1:10" ht="26.1" customHeight="1">
      <c r="A3525" s="82" t="s">
        <v>291</v>
      </c>
      <c r="B3525" s="53" t="s">
        <v>618</v>
      </c>
      <c r="C3525" s="82" t="s">
        <v>105</v>
      </c>
      <c r="D3525" s="82" t="s">
        <v>619</v>
      </c>
      <c r="E3525" s="206" t="s">
        <v>418</v>
      </c>
      <c r="F3525" s="206"/>
      <c r="G3525" s="52" t="s">
        <v>224</v>
      </c>
      <c r="H3525" s="55">
        <v>0.14860000000000001</v>
      </c>
      <c r="I3525" s="54">
        <v>118.89</v>
      </c>
      <c r="J3525" s="54">
        <v>17.66</v>
      </c>
    </row>
    <row r="3526" spans="1:10">
      <c r="A3526" s="79"/>
      <c r="B3526" s="79"/>
      <c r="C3526" s="79"/>
      <c r="D3526" s="79"/>
      <c r="E3526" s="79"/>
      <c r="F3526" s="61"/>
      <c r="G3526" s="79"/>
      <c r="H3526" s="204"/>
      <c r="I3526" s="204"/>
      <c r="J3526" s="61"/>
    </row>
    <row r="3527" spans="1:10" ht="30" customHeight="1" thickBot="1">
      <c r="A3527" s="66"/>
      <c r="B3527" s="66"/>
      <c r="C3527" s="66"/>
      <c r="D3527" s="66"/>
      <c r="E3527" s="66"/>
      <c r="F3527" s="66"/>
      <c r="G3527" s="66"/>
      <c r="H3527" s="60"/>
      <c r="I3527" s="66"/>
      <c r="J3527" s="85"/>
    </row>
    <row r="3528" spans="1:10" ht="0.95" customHeight="1" thickTop="1">
      <c r="A3528" s="51"/>
      <c r="B3528" s="51"/>
      <c r="C3528" s="51"/>
      <c r="D3528" s="51"/>
      <c r="E3528" s="51"/>
      <c r="F3528" s="51"/>
      <c r="G3528" s="51"/>
      <c r="H3528" s="51"/>
      <c r="I3528" s="51"/>
      <c r="J3528" s="51">
        <v>0</v>
      </c>
    </row>
    <row r="3529" spans="1:10" ht="24" customHeight="1">
      <c r="A3529" s="75" t="s">
        <v>1472</v>
      </c>
      <c r="B3529" s="75"/>
      <c r="C3529" s="75"/>
      <c r="D3529" s="75" t="s">
        <v>255</v>
      </c>
      <c r="E3529" s="75"/>
      <c r="F3529" s="205"/>
      <c r="G3529" s="205"/>
      <c r="H3529" s="62"/>
      <c r="I3529" s="75"/>
      <c r="J3529" s="63">
        <v>6227321.1600000001</v>
      </c>
    </row>
    <row r="3530" spans="1:10" ht="18" customHeight="1">
      <c r="A3530" s="76"/>
      <c r="B3530" s="80" t="s">
        <v>6</v>
      </c>
      <c r="C3530" s="76" t="s">
        <v>7</v>
      </c>
      <c r="D3530" s="76" t="s">
        <v>8</v>
      </c>
      <c r="E3530" s="203" t="s">
        <v>262</v>
      </c>
      <c r="F3530" s="203"/>
      <c r="G3530" s="81" t="s">
        <v>9</v>
      </c>
      <c r="H3530" s="80" t="s">
        <v>10</v>
      </c>
      <c r="I3530" s="80" t="s">
        <v>11</v>
      </c>
      <c r="J3530" s="80" t="s">
        <v>13</v>
      </c>
    </row>
    <row r="3531" spans="1:10" ht="39" customHeight="1">
      <c r="A3531" s="77" t="s">
        <v>264</v>
      </c>
      <c r="B3531" s="48" t="s">
        <v>1474</v>
      </c>
      <c r="C3531" s="77" t="s">
        <v>78</v>
      </c>
      <c r="D3531" s="77" t="s">
        <v>257</v>
      </c>
      <c r="E3531" s="200" t="s">
        <v>383</v>
      </c>
      <c r="F3531" s="200"/>
      <c r="G3531" s="47" t="s">
        <v>40</v>
      </c>
      <c r="H3531" s="50">
        <v>1</v>
      </c>
      <c r="I3531" s="49">
        <v>4815104.45</v>
      </c>
      <c r="J3531" s="49">
        <v>4815104.45</v>
      </c>
    </row>
    <row r="3532" spans="1:10" ht="24" customHeight="1">
      <c r="A3532" s="78" t="s">
        <v>264</v>
      </c>
      <c r="B3532" s="57" t="s">
        <v>1445</v>
      </c>
      <c r="C3532" s="78" t="s">
        <v>23</v>
      </c>
      <c r="D3532" s="78" t="s">
        <v>257</v>
      </c>
      <c r="E3532" s="139" t="s">
        <v>274</v>
      </c>
      <c r="F3532" s="139"/>
      <c r="G3532" s="56" t="s">
        <v>40</v>
      </c>
      <c r="H3532" s="59">
        <v>1</v>
      </c>
      <c r="I3532" s="58">
        <v>4815104.45</v>
      </c>
      <c r="J3532" s="58">
        <v>4815104.45</v>
      </c>
    </row>
    <row r="3533" spans="1:10">
      <c r="A3533" s="79"/>
      <c r="B3533" s="79"/>
      <c r="C3533" s="79"/>
      <c r="D3533" s="79"/>
      <c r="E3533" s="79"/>
      <c r="F3533" s="61"/>
      <c r="G3533" s="79"/>
      <c r="H3533" s="204"/>
      <c r="I3533" s="204"/>
      <c r="J3533" s="61"/>
    </row>
    <row r="3534" spans="1:10" ht="30" customHeight="1">
      <c r="A3534" s="66"/>
      <c r="B3534" s="66"/>
      <c r="C3534" s="66"/>
      <c r="D3534" s="66"/>
      <c r="E3534" s="66"/>
      <c r="F3534" s="66"/>
      <c r="G3534" s="66"/>
      <c r="H3534" s="60"/>
      <c r="I3534" s="66"/>
      <c r="J3534" s="85"/>
    </row>
    <row r="3538" spans="1:10" ht="18">
      <c r="E3538" s="73"/>
    </row>
    <row r="3539" spans="1:10" ht="18">
      <c r="E3539" s="73"/>
    </row>
    <row r="3540" spans="1:10" ht="18">
      <c r="A3540" s="145" t="s">
        <v>2046</v>
      </c>
      <c r="B3540" s="151"/>
      <c r="C3540" s="151"/>
      <c r="D3540" s="151"/>
      <c r="E3540" s="152"/>
      <c r="F3540" s="151"/>
      <c r="G3540" s="151"/>
      <c r="H3540" s="151"/>
      <c r="I3540" s="151"/>
      <c r="J3540" s="151"/>
    </row>
    <row r="3541" spans="1:10" ht="18">
      <c r="A3541" s="145" t="s">
        <v>2047</v>
      </c>
      <c r="B3541" s="151"/>
      <c r="C3541" s="151"/>
      <c r="D3541" s="151"/>
      <c r="E3541" s="152"/>
      <c r="F3541" s="151"/>
      <c r="G3541" s="151"/>
      <c r="H3541" s="151"/>
      <c r="I3541" s="151"/>
      <c r="J3541" s="151"/>
    </row>
    <row r="3542" spans="1:10">
      <c r="A3542" s="149" t="s">
        <v>2048</v>
      </c>
      <c r="B3542" s="151"/>
      <c r="C3542" s="151"/>
      <c r="D3542" s="151"/>
      <c r="E3542" s="151"/>
      <c r="F3542" s="151"/>
      <c r="G3542" s="151"/>
      <c r="H3542" s="151"/>
      <c r="I3542" s="151"/>
      <c r="J3542" s="151"/>
    </row>
    <row r="3543" spans="1:10">
      <c r="A3543" s="149" t="s">
        <v>2049</v>
      </c>
      <c r="B3543" s="151"/>
      <c r="C3543" s="151"/>
      <c r="D3543" s="151"/>
      <c r="E3543" s="151"/>
      <c r="F3543" s="151"/>
      <c r="G3543" s="151"/>
      <c r="H3543" s="151"/>
      <c r="I3543" s="151"/>
      <c r="J3543" s="151"/>
    </row>
    <row r="3544" spans="1:10">
      <c r="A3544" s="149" t="s">
        <v>2050</v>
      </c>
      <c r="B3544" s="151"/>
      <c r="C3544" s="151"/>
      <c r="D3544" s="151"/>
      <c r="E3544" s="151"/>
      <c r="F3544" s="151"/>
      <c r="G3544" s="151"/>
      <c r="H3544" s="151"/>
      <c r="I3544" s="151"/>
      <c r="J3544" s="151"/>
    </row>
  </sheetData>
  <autoFilter ref="A6:J3534">
    <filterColumn colId="4" showButton="0"/>
  </autoFilter>
  <mergeCells count="2976">
    <mergeCell ref="E3523:F3523"/>
    <mergeCell ref="E3524:F3524"/>
    <mergeCell ref="E3525:F3525"/>
    <mergeCell ref="H3526:I3526"/>
    <mergeCell ref="H3458:I3458"/>
    <mergeCell ref="E3462:F3462"/>
    <mergeCell ref="H3464:I3464"/>
    <mergeCell ref="E3468:F3468"/>
    <mergeCell ref="H3470:I3470"/>
    <mergeCell ref="E3474:F3474"/>
    <mergeCell ref="H3476:I3476"/>
    <mergeCell ref="E3480:F3480"/>
    <mergeCell ref="H3482:I3482"/>
    <mergeCell ref="E3486:F3486"/>
    <mergeCell ref="H3488:I3488"/>
    <mergeCell ref="E3492:F3492"/>
    <mergeCell ref="H3494:I3494"/>
    <mergeCell ref="E3498:F3498"/>
    <mergeCell ref="H3500:I3500"/>
    <mergeCell ref="E3504:F3504"/>
    <mergeCell ref="H3506:I3506"/>
    <mergeCell ref="E3522:F3522"/>
    <mergeCell ref="J3306:J3307"/>
    <mergeCell ref="A3311:F3311"/>
    <mergeCell ref="G3311:I3311"/>
    <mergeCell ref="E3335:F3335"/>
    <mergeCell ref="E3336:F3336"/>
    <mergeCell ref="E3337:F3337"/>
    <mergeCell ref="E3338:F3338"/>
    <mergeCell ref="E3339:F3339"/>
    <mergeCell ref="H3341:I3341"/>
    <mergeCell ref="E3345:F3345"/>
    <mergeCell ref="E3346:F3346"/>
    <mergeCell ref="E3347:F3347"/>
    <mergeCell ref="E3348:F3348"/>
    <mergeCell ref="H3349:I3349"/>
    <mergeCell ref="E3353:F3353"/>
    <mergeCell ref="E3340:F3340"/>
    <mergeCell ref="A3316:F3316"/>
    <mergeCell ref="G3316:I3316"/>
    <mergeCell ref="A3312:F3312"/>
    <mergeCell ref="G3312:I3312"/>
    <mergeCell ref="A3313:F3313"/>
    <mergeCell ref="G3313:I3313"/>
    <mergeCell ref="A3314:F3314"/>
    <mergeCell ref="G3314:I3314"/>
    <mergeCell ref="A3315:F3315"/>
    <mergeCell ref="G3315:I3315"/>
    <mergeCell ref="H3331:I3331"/>
    <mergeCell ref="F3334:G3334"/>
    <mergeCell ref="E3327:F3327"/>
    <mergeCell ref="H3317:I3317"/>
    <mergeCell ref="E3320:F3320"/>
    <mergeCell ref="E3321:F3321"/>
    <mergeCell ref="J3278:J3279"/>
    <mergeCell ref="A3268:F3268"/>
    <mergeCell ref="G3268:I3268"/>
    <mergeCell ref="H3294:I3294"/>
    <mergeCell ref="E3297:F3297"/>
    <mergeCell ref="E3298:F3298"/>
    <mergeCell ref="H3300:I3300"/>
    <mergeCell ref="F3303:G3303"/>
    <mergeCell ref="A3280:F3280"/>
    <mergeCell ref="G3280:I3280"/>
    <mergeCell ref="F3281:I3281"/>
    <mergeCell ref="A3282:F3282"/>
    <mergeCell ref="G3282:I3282"/>
    <mergeCell ref="A3289:F3289"/>
    <mergeCell ref="G3289:I3289"/>
    <mergeCell ref="A3285:F3285"/>
    <mergeCell ref="G3285:I3285"/>
    <mergeCell ref="A3283:F3283"/>
    <mergeCell ref="G3283:I3283"/>
    <mergeCell ref="A3284:F3284"/>
    <mergeCell ref="G3284:I3284"/>
    <mergeCell ref="A3293:F3293"/>
    <mergeCell ref="G3293:I3293"/>
    <mergeCell ref="E3229:F3229"/>
    <mergeCell ref="E3230:F3230"/>
    <mergeCell ref="E3231:F3231"/>
    <mergeCell ref="E3232:F3232"/>
    <mergeCell ref="E3233:F3233"/>
    <mergeCell ref="E3224:F3224"/>
    <mergeCell ref="E3225:F3225"/>
    <mergeCell ref="E3226:F3226"/>
    <mergeCell ref="E3227:F3227"/>
    <mergeCell ref="E3228:F3228"/>
    <mergeCell ref="H3234:I3234"/>
    <mergeCell ref="E3238:F3238"/>
    <mergeCell ref="E3239:F3239"/>
    <mergeCell ref="E3240:F3240"/>
    <mergeCell ref="E3241:F3241"/>
    <mergeCell ref="H3243:I3243"/>
    <mergeCell ref="A3264:F3264"/>
    <mergeCell ref="G3264:I3264"/>
    <mergeCell ref="E3255:F3255"/>
    <mergeCell ref="E3246:F3246"/>
    <mergeCell ref="E3251:F3251"/>
    <mergeCell ref="E3247:F3247"/>
    <mergeCell ref="E3248:F3248"/>
    <mergeCell ref="E3249:F3249"/>
    <mergeCell ref="E3250:F3250"/>
    <mergeCell ref="H3252:I3252"/>
    <mergeCell ref="E3256:F3256"/>
    <mergeCell ref="E3076:F3076"/>
    <mergeCell ref="E3077:F3077"/>
    <mergeCell ref="E3078:F3078"/>
    <mergeCell ref="E3079:F3079"/>
    <mergeCell ref="H3087:I3087"/>
    <mergeCell ref="E3091:F3091"/>
    <mergeCell ref="E3092:F3092"/>
    <mergeCell ref="E3093:F3093"/>
    <mergeCell ref="E3094:F3094"/>
    <mergeCell ref="E3215:F3215"/>
    <mergeCell ref="E3216:F3216"/>
    <mergeCell ref="E3217:F3217"/>
    <mergeCell ref="I3257:I3258"/>
    <mergeCell ref="J3257:J3258"/>
    <mergeCell ref="A3259:F3259"/>
    <mergeCell ref="G3259:I3259"/>
    <mergeCell ref="E3117:F3117"/>
    <mergeCell ref="E3095:F3095"/>
    <mergeCell ref="E3096:F3096"/>
    <mergeCell ref="E3097:F3097"/>
    <mergeCell ref="E3098:F3098"/>
    <mergeCell ref="E3099:F3099"/>
    <mergeCell ref="E3090:F3090"/>
    <mergeCell ref="E3083:F3083"/>
    <mergeCell ref="E3084:F3084"/>
    <mergeCell ref="E3085:F3085"/>
    <mergeCell ref="E3086:F3086"/>
    <mergeCell ref="E3142:F3142"/>
    <mergeCell ref="E3143:F3143"/>
    <mergeCell ref="E3173:F3173"/>
    <mergeCell ref="E3242:F3242"/>
    <mergeCell ref="E3237:F3237"/>
    <mergeCell ref="E3075:F3075"/>
    <mergeCell ref="E3080:F3080"/>
    <mergeCell ref="E3081:F3081"/>
    <mergeCell ref="E3082:F3082"/>
    <mergeCell ref="E3116:F3116"/>
    <mergeCell ref="E3144:F3144"/>
    <mergeCell ref="H3003:I3003"/>
    <mergeCell ref="E3007:F3007"/>
    <mergeCell ref="E3008:F3008"/>
    <mergeCell ref="E3009:F3009"/>
    <mergeCell ref="E3010:F3010"/>
    <mergeCell ref="H3019:I3019"/>
    <mergeCell ref="E3023:F3023"/>
    <mergeCell ref="E3024:F3024"/>
    <mergeCell ref="E3025:F3025"/>
    <mergeCell ref="E3026:F3026"/>
    <mergeCell ref="H3027:I3027"/>
    <mergeCell ref="E3031:F3031"/>
    <mergeCell ref="E3032:F3032"/>
    <mergeCell ref="E3033:F3033"/>
    <mergeCell ref="E3034:F3034"/>
    <mergeCell ref="H3040:I3040"/>
    <mergeCell ref="H3072:I3072"/>
    <mergeCell ref="E3071:F3071"/>
    <mergeCell ref="E3059:F3059"/>
    <mergeCell ref="E3060:F3060"/>
    <mergeCell ref="E3061:F3061"/>
    <mergeCell ref="E3054:F3054"/>
    <mergeCell ref="H3051:I3051"/>
    <mergeCell ref="E3055:F3055"/>
    <mergeCell ref="E3056:F3056"/>
    <mergeCell ref="E3057:F3057"/>
    <mergeCell ref="E3058:F3058"/>
    <mergeCell ref="H3062:I3062"/>
    <mergeCell ref="F3065:G3065"/>
    <mergeCell ref="E3066:F3066"/>
    <mergeCell ref="E3067:F3067"/>
    <mergeCell ref="E3068:F3068"/>
    <mergeCell ref="E2922:F2922"/>
    <mergeCell ref="E2923:F2923"/>
    <mergeCell ref="E2924:F2924"/>
    <mergeCell ref="E2925:F2925"/>
    <mergeCell ref="E2914:F2914"/>
    <mergeCell ref="E2915:F2915"/>
    <mergeCell ref="E2916:F2916"/>
    <mergeCell ref="E2909:F2909"/>
    <mergeCell ref="E2910:F2910"/>
    <mergeCell ref="E2911:F2911"/>
    <mergeCell ref="E2912:F2912"/>
    <mergeCell ref="E2913:F2913"/>
    <mergeCell ref="E2972:F2972"/>
    <mergeCell ref="E2973:F2973"/>
    <mergeCell ref="E2963:F2963"/>
    <mergeCell ref="E2964:F2964"/>
    <mergeCell ref="E2965:F2965"/>
    <mergeCell ref="E2966:F2966"/>
    <mergeCell ref="E2955:F2955"/>
    <mergeCell ref="E2956:F2956"/>
    <mergeCell ref="E2957:F2957"/>
    <mergeCell ref="E2950:F2950"/>
    <mergeCell ref="E2951:F2951"/>
    <mergeCell ref="E2952:F2952"/>
    <mergeCell ref="E2953:F2953"/>
    <mergeCell ref="E2954:F2954"/>
    <mergeCell ref="E2907:F2907"/>
    <mergeCell ref="E2908:F2908"/>
    <mergeCell ref="E2948:F2948"/>
    <mergeCell ref="E2949:F2949"/>
    <mergeCell ref="E2938:F2938"/>
    <mergeCell ref="E2939:F2939"/>
    <mergeCell ref="E2940:F2940"/>
    <mergeCell ref="E2941:F2941"/>
    <mergeCell ref="E2942:F2942"/>
    <mergeCell ref="E2935:F2935"/>
    <mergeCell ref="E2936:F2936"/>
    <mergeCell ref="E2937:F2937"/>
    <mergeCell ref="E2926:F2926"/>
    <mergeCell ref="E2927:F2927"/>
    <mergeCell ref="E2928:F2928"/>
    <mergeCell ref="E2929:F2929"/>
    <mergeCell ref="E2848:F2848"/>
    <mergeCell ref="E2849:F2849"/>
    <mergeCell ref="E2876:F2876"/>
    <mergeCell ref="E2877:F2877"/>
    <mergeCell ref="H2850:I2850"/>
    <mergeCell ref="F2853:G2853"/>
    <mergeCell ref="E2857:F2857"/>
    <mergeCell ref="E2902:F2902"/>
    <mergeCell ref="E2903:F2903"/>
    <mergeCell ref="H2904:I2904"/>
    <mergeCell ref="E2917:F2917"/>
    <mergeCell ref="E2918:F2918"/>
    <mergeCell ref="H2919:I2919"/>
    <mergeCell ref="E2930:F2930"/>
    <mergeCell ref="E2931:F2931"/>
    <mergeCell ref="H2932:I2932"/>
    <mergeCell ref="E2943:F2943"/>
    <mergeCell ref="E2944:F2944"/>
    <mergeCell ref="H2945:I2945"/>
    <mergeCell ref="E2873:F2873"/>
    <mergeCell ref="E2874:F2874"/>
    <mergeCell ref="E2875:F2875"/>
    <mergeCell ref="E2871:F2871"/>
    <mergeCell ref="E2872:F2872"/>
    <mergeCell ref="E2862:F2862"/>
    <mergeCell ref="E2863:F2863"/>
    <mergeCell ref="E2864:F2864"/>
    <mergeCell ref="E2854:F2854"/>
    <mergeCell ref="E2855:F2855"/>
    <mergeCell ref="E2856:F2856"/>
    <mergeCell ref="E2858:F2858"/>
    <mergeCell ref="H2859:I2859"/>
    <mergeCell ref="E2865:F2865"/>
    <mergeCell ref="E2866:F2866"/>
    <mergeCell ref="H2867:I2867"/>
    <mergeCell ref="F2870:G2870"/>
    <mergeCell ref="H2817:I2817"/>
    <mergeCell ref="F2820:G2820"/>
    <mergeCell ref="E2825:F2825"/>
    <mergeCell ref="E2826:F2826"/>
    <mergeCell ref="H2827:I2827"/>
    <mergeCell ref="E2834:F2834"/>
    <mergeCell ref="E2835:F2835"/>
    <mergeCell ref="H2836:I2836"/>
    <mergeCell ref="F2839:G2839"/>
    <mergeCell ref="E2667:F2667"/>
    <mergeCell ref="E2668:F2668"/>
    <mergeCell ref="H2669:I2669"/>
    <mergeCell ref="E2679:F2679"/>
    <mergeCell ref="E2680:F2680"/>
    <mergeCell ref="E2681:F2681"/>
    <mergeCell ref="E2682:F2682"/>
    <mergeCell ref="H2683:I2683"/>
    <mergeCell ref="E2693:F2693"/>
    <mergeCell ref="E2694:F2694"/>
    <mergeCell ref="E2678:F2678"/>
    <mergeCell ref="E2673:F2673"/>
    <mergeCell ref="E2674:F2674"/>
    <mergeCell ref="E2675:F2675"/>
    <mergeCell ref="E2676:F2676"/>
    <mergeCell ref="E2698:F2698"/>
    <mergeCell ref="E2699:F2699"/>
    <mergeCell ref="E2700:F2700"/>
    <mergeCell ref="E2701:F2701"/>
    <mergeCell ref="E2690:F2690"/>
    <mergeCell ref="E2691:F2691"/>
    <mergeCell ref="E2692:F2692"/>
    <mergeCell ref="E2686:F2686"/>
    <mergeCell ref="H2632:I2632"/>
    <mergeCell ref="E2654:F2654"/>
    <mergeCell ref="E2659:F2659"/>
    <mergeCell ref="E2660:F2660"/>
    <mergeCell ref="E2649:F2649"/>
    <mergeCell ref="E2650:F2650"/>
    <mergeCell ref="E2651:F2651"/>
    <mergeCell ref="E2652:F2652"/>
    <mergeCell ref="E2653:F2653"/>
    <mergeCell ref="E2642:F2642"/>
    <mergeCell ref="E2648:F2648"/>
    <mergeCell ref="E2661:F2661"/>
    <mergeCell ref="E2662:F2662"/>
    <mergeCell ref="E2663:F2663"/>
    <mergeCell ref="E2664:F2664"/>
    <mergeCell ref="E2665:F2665"/>
    <mergeCell ref="H2805:I2805"/>
    <mergeCell ref="E2637:F2637"/>
    <mergeCell ref="E2638:F2638"/>
    <mergeCell ref="E2639:F2639"/>
    <mergeCell ref="E2640:F2640"/>
    <mergeCell ref="E2641:F2641"/>
    <mergeCell ref="E2635:F2635"/>
    <mergeCell ref="E2636:F2636"/>
    <mergeCell ref="H2643:I2643"/>
    <mergeCell ref="E2646:F2646"/>
    <mergeCell ref="E2647:F2647"/>
    <mergeCell ref="H2655:I2655"/>
    <mergeCell ref="E2658:F2658"/>
    <mergeCell ref="E2702:F2702"/>
    <mergeCell ref="E2703:F2703"/>
    <mergeCell ref="E2704:F2704"/>
    <mergeCell ref="E2613:F2613"/>
    <mergeCell ref="E2614:F2614"/>
    <mergeCell ref="E2580:F2580"/>
    <mergeCell ref="E2581:F2581"/>
    <mergeCell ref="H2582:I2582"/>
    <mergeCell ref="E2585:F2585"/>
    <mergeCell ref="E2586:F2586"/>
    <mergeCell ref="E2578:F2578"/>
    <mergeCell ref="E2579:F2579"/>
    <mergeCell ref="E2571:F2571"/>
    <mergeCell ref="E2572:F2572"/>
    <mergeCell ref="E2564:F2564"/>
    <mergeCell ref="E2565:F2565"/>
    <mergeCell ref="E2606:F2606"/>
    <mergeCell ref="E2607:F2607"/>
    <mergeCell ref="E2608:F2608"/>
    <mergeCell ref="E2609:F2609"/>
    <mergeCell ref="H2523:I2523"/>
    <mergeCell ref="E2529:F2529"/>
    <mergeCell ref="E2530:F2530"/>
    <mergeCell ref="E2528:F2528"/>
    <mergeCell ref="E2559:F2559"/>
    <mergeCell ref="E2560:F2560"/>
    <mergeCell ref="H2561:I2561"/>
    <mergeCell ref="E2566:F2566"/>
    <mergeCell ref="E2567:F2567"/>
    <mergeCell ref="H2568:I2568"/>
    <mergeCell ref="E2573:F2573"/>
    <mergeCell ref="E2574:F2574"/>
    <mergeCell ref="H2575:I2575"/>
    <mergeCell ref="E2590:F2590"/>
    <mergeCell ref="H2591:I2591"/>
    <mergeCell ref="H2599:I2599"/>
    <mergeCell ref="E2602:F2602"/>
    <mergeCell ref="H2531:I2531"/>
    <mergeCell ref="E2557:F2557"/>
    <mergeCell ref="E2558:F2558"/>
    <mergeCell ref="E2549:F2549"/>
    <mergeCell ref="E2550:F2550"/>
    <mergeCell ref="E2551:F2551"/>
    <mergeCell ref="E2541:F2541"/>
    <mergeCell ref="E2542:F2542"/>
    <mergeCell ref="E2543:F2543"/>
    <mergeCell ref="E2544:F2544"/>
    <mergeCell ref="E2534:F2534"/>
    <mergeCell ref="E2535:F2535"/>
    <mergeCell ref="E2536:F2536"/>
    <mergeCell ref="E2537:F2537"/>
    <mergeCell ref="H2538:I2538"/>
    <mergeCell ref="E2339:F2339"/>
    <mergeCell ref="E2340:F2340"/>
    <mergeCell ref="E2341:F2341"/>
    <mergeCell ref="E2346:F2346"/>
    <mergeCell ref="E2320:F2320"/>
    <mergeCell ref="E2321:F2321"/>
    <mergeCell ref="E2318:F2318"/>
    <mergeCell ref="E2319:F2319"/>
    <mergeCell ref="E2480:F2480"/>
    <mergeCell ref="H2487:I2487"/>
    <mergeCell ref="E2490:F2490"/>
    <mergeCell ref="E2491:F2491"/>
    <mergeCell ref="H2498:I2498"/>
    <mergeCell ref="E2501:F2501"/>
    <mergeCell ref="E2344:F2344"/>
    <mergeCell ref="E2345:F2345"/>
    <mergeCell ref="E2342:F2342"/>
    <mergeCell ref="E2343:F2343"/>
    <mergeCell ref="E2332:F2332"/>
    <mergeCell ref="E2333:F2333"/>
    <mergeCell ref="E2334:F2334"/>
    <mergeCell ref="E2329:F2329"/>
    <mergeCell ref="E2330:F2330"/>
    <mergeCell ref="E2331:F2331"/>
    <mergeCell ref="E2396:F2396"/>
    <mergeCell ref="E2401:F2401"/>
    <mergeCell ref="E2402:F2402"/>
    <mergeCell ref="E2393:F2393"/>
    <mergeCell ref="E2394:F2394"/>
    <mergeCell ref="E2395:F2395"/>
    <mergeCell ref="E2384:F2384"/>
    <mergeCell ref="E2385:F2385"/>
    <mergeCell ref="H2297:I2297"/>
    <mergeCell ref="E2300:F2300"/>
    <mergeCell ref="G2277:I2277"/>
    <mergeCell ref="A2278:F2278"/>
    <mergeCell ref="G2278:I2278"/>
    <mergeCell ref="G2294:I2294"/>
    <mergeCell ref="G2295:I2295"/>
    <mergeCell ref="A2296:F2296"/>
    <mergeCell ref="G2296:I2296"/>
    <mergeCell ref="G2293:I2293"/>
    <mergeCell ref="G2284:I2284"/>
    <mergeCell ref="G2285:I2285"/>
    <mergeCell ref="A2286:F2286"/>
    <mergeCell ref="G2286:I2286"/>
    <mergeCell ref="G2311:I2311"/>
    <mergeCell ref="G2312:I2312"/>
    <mergeCell ref="G2313:I2313"/>
    <mergeCell ref="G2302:I2302"/>
    <mergeCell ref="G2303:I2303"/>
    <mergeCell ref="A2304:F2304"/>
    <mergeCell ref="G2304:I2304"/>
    <mergeCell ref="E2301:F2301"/>
    <mergeCell ref="A2302:F2302"/>
    <mergeCell ref="A2303:F2303"/>
    <mergeCell ref="A2305:F2305"/>
    <mergeCell ref="G2305:I2305"/>
    <mergeCell ref="A2306:F2306"/>
    <mergeCell ref="G2306:I2306"/>
    <mergeCell ref="G2307:I2307"/>
    <mergeCell ref="G2308:I2308"/>
    <mergeCell ref="G2309:I2309"/>
    <mergeCell ref="G2310:I2310"/>
    <mergeCell ref="G2273:I2273"/>
    <mergeCell ref="G2274:I2274"/>
    <mergeCell ref="H2279:I2279"/>
    <mergeCell ref="E2282:F2282"/>
    <mergeCell ref="E2283:F2283"/>
    <mergeCell ref="A2284:F2284"/>
    <mergeCell ref="A2285:F2285"/>
    <mergeCell ref="A2287:F2287"/>
    <mergeCell ref="G2287:I2287"/>
    <mergeCell ref="A2288:F2288"/>
    <mergeCell ref="G2288:I2288"/>
    <mergeCell ref="G2289:I2289"/>
    <mergeCell ref="G2290:I2290"/>
    <mergeCell ref="G2291:I2291"/>
    <mergeCell ref="G2292:I2292"/>
    <mergeCell ref="H2170:I2170"/>
    <mergeCell ref="E2191:F2191"/>
    <mergeCell ref="E2192:F2192"/>
    <mergeCell ref="E2193:F2193"/>
    <mergeCell ref="E2194:F2194"/>
    <mergeCell ref="E2195:F2195"/>
    <mergeCell ref="E2190:F2190"/>
    <mergeCell ref="E2179:F2179"/>
    <mergeCell ref="E2180:F2180"/>
    <mergeCell ref="E2181:F2181"/>
    <mergeCell ref="E2182:F2182"/>
    <mergeCell ref="E2177:F2177"/>
    <mergeCell ref="E2178:F2178"/>
    <mergeCell ref="E2173:F2173"/>
    <mergeCell ref="E2174:F2174"/>
    <mergeCell ref="H2218:I2218"/>
    <mergeCell ref="E2239:F2239"/>
    <mergeCell ref="G2124:I2124"/>
    <mergeCell ref="G2125:I2125"/>
    <mergeCell ref="G2126:I2126"/>
    <mergeCell ref="G2127:I2127"/>
    <mergeCell ref="G2128:I2128"/>
    <mergeCell ref="A2129:F2129"/>
    <mergeCell ref="G2129:I2129"/>
    <mergeCell ref="H2130:I2130"/>
    <mergeCell ref="E2134:F2134"/>
    <mergeCell ref="E2135:F2135"/>
    <mergeCell ref="E2136:F2136"/>
    <mergeCell ref="E2137:F2137"/>
    <mergeCell ref="H2144:I2144"/>
    <mergeCell ref="E2147:F2147"/>
    <mergeCell ref="A2102:F2102"/>
    <mergeCell ref="G2102:I2102"/>
    <mergeCell ref="G2101:I2101"/>
    <mergeCell ref="A2120:F2120"/>
    <mergeCell ref="G2120:I2120"/>
    <mergeCell ref="A2121:F2121"/>
    <mergeCell ref="G2121:I2121"/>
    <mergeCell ref="A2122:F2122"/>
    <mergeCell ref="G2122:I2122"/>
    <mergeCell ref="G2123:I2123"/>
    <mergeCell ref="E2143:F2143"/>
    <mergeCell ref="E2138:F2138"/>
    <mergeCell ref="E2139:F2139"/>
    <mergeCell ref="E2140:F2140"/>
    <mergeCell ref="E2141:F2141"/>
    <mergeCell ref="E2142:F2142"/>
    <mergeCell ref="E2133:F2133"/>
    <mergeCell ref="A2016:F2016"/>
    <mergeCell ref="G2016:I2016"/>
    <mergeCell ref="H2017:I2017"/>
    <mergeCell ref="E2020:F2020"/>
    <mergeCell ref="E2021:F2021"/>
    <mergeCell ref="H2028:I2028"/>
    <mergeCell ref="E2031:F2031"/>
    <mergeCell ref="E2032:F2032"/>
    <mergeCell ref="E2066:F2066"/>
    <mergeCell ref="E2038:F2038"/>
    <mergeCell ref="H2039:I2039"/>
    <mergeCell ref="E2061:F2061"/>
    <mergeCell ref="E2062:F2062"/>
    <mergeCell ref="E2058:F2058"/>
    <mergeCell ref="E2059:F2059"/>
    <mergeCell ref="E2060:F2060"/>
    <mergeCell ref="E2051:F2051"/>
    <mergeCell ref="E2052:F2052"/>
    <mergeCell ref="E2053:F2053"/>
    <mergeCell ref="E2042:F2042"/>
    <mergeCell ref="E2043:F2043"/>
    <mergeCell ref="E2044:F2044"/>
    <mergeCell ref="E2045:F2045"/>
    <mergeCell ref="E2046:F2046"/>
    <mergeCell ref="E2047:F2047"/>
    <mergeCell ref="H2048:I2048"/>
    <mergeCell ref="E2054:F2054"/>
    <mergeCell ref="H2055:I2055"/>
    <mergeCell ref="H2063:I2063"/>
    <mergeCell ref="G2008:I2008"/>
    <mergeCell ref="A1991:F1991"/>
    <mergeCell ref="G1991:I1991"/>
    <mergeCell ref="G1986:I1986"/>
    <mergeCell ref="G1987:I1987"/>
    <mergeCell ref="A1988:F1988"/>
    <mergeCell ref="G1988:I1988"/>
    <mergeCell ref="H1989:I1989"/>
    <mergeCell ref="H1990:I1990"/>
    <mergeCell ref="H1992:I1992"/>
    <mergeCell ref="E1995:F1995"/>
    <mergeCell ref="G2006:I2006"/>
    <mergeCell ref="G2000:I2000"/>
    <mergeCell ref="G2001:I2001"/>
    <mergeCell ref="G2002:I2002"/>
    <mergeCell ref="A2003:F2003"/>
    <mergeCell ref="H2015:I2015"/>
    <mergeCell ref="H1967:I1967"/>
    <mergeCell ref="E1970:F1970"/>
    <mergeCell ref="E1971:F1971"/>
    <mergeCell ref="F1972:I1972"/>
    <mergeCell ref="A1974:F1974"/>
    <mergeCell ref="A1975:F1975"/>
    <mergeCell ref="A1976:F1976"/>
    <mergeCell ref="A1977:F1977"/>
    <mergeCell ref="A1979:F1979"/>
    <mergeCell ref="G1979:I1979"/>
    <mergeCell ref="A1980:F1980"/>
    <mergeCell ref="G1980:I1980"/>
    <mergeCell ref="G1982:I1982"/>
    <mergeCell ref="A1983:F1983"/>
    <mergeCell ref="G1983:I1983"/>
    <mergeCell ref="G1984:I1984"/>
    <mergeCell ref="G1985:I1985"/>
    <mergeCell ref="G1981:I1981"/>
    <mergeCell ref="G1975:I1975"/>
    <mergeCell ref="G1976:I1976"/>
    <mergeCell ref="G1977:I1977"/>
    <mergeCell ref="A1978:F1978"/>
    <mergeCell ref="G1978:I1978"/>
    <mergeCell ref="G1974:I1974"/>
    <mergeCell ref="G1908:I1908"/>
    <mergeCell ref="G1909:I1909"/>
    <mergeCell ref="G1910:I1910"/>
    <mergeCell ref="G1911:I1911"/>
    <mergeCell ref="G1912:I1912"/>
    <mergeCell ref="A1913:F1913"/>
    <mergeCell ref="G1913:I1913"/>
    <mergeCell ref="H1914:I1914"/>
    <mergeCell ref="H1915:I1915"/>
    <mergeCell ref="H1917:I1917"/>
    <mergeCell ref="E1920:F1920"/>
    <mergeCell ref="E1921:F1921"/>
    <mergeCell ref="F1922:I1922"/>
    <mergeCell ref="A1924:F1924"/>
    <mergeCell ref="A1925:F1925"/>
    <mergeCell ref="A1916:F1916"/>
    <mergeCell ref="G1916:I1916"/>
    <mergeCell ref="E1838:F1838"/>
    <mergeCell ref="H1881:I1881"/>
    <mergeCell ref="E1884:F1884"/>
    <mergeCell ref="E1885:F1885"/>
    <mergeCell ref="E1888:F1888"/>
    <mergeCell ref="E1889:F1889"/>
    <mergeCell ref="E1890:F1890"/>
    <mergeCell ref="E1891:F1891"/>
    <mergeCell ref="E1841:F1841"/>
    <mergeCell ref="E1842:F1842"/>
    <mergeCell ref="E1843:F1843"/>
    <mergeCell ref="E1844:F1844"/>
    <mergeCell ref="H1845:I1845"/>
    <mergeCell ref="E1839:F1839"/>
    <mergeCell ref="E1840:F1840"/>
    <mergeCell ref="E1829:F1829"/>
    <mergeCell ref="E1830:F1830"/>
    <mergeCell ref="E1831:F1831"/>
    <mergeCell ref="E1832:F1832"/>
    <mergeCell ref="E1833:F1833"/>
    <mergeCell ref="E1867:F1867"/>
    <mergeCell ref="E1868:F1868"/>
    <mergeCell ref="E1869:F1869"/>
    <mergeCell ref="E1870:F1870"/>
    <mergeCell ref="E1871:F1871"/>
    <mergeCell ref="E1860:F1860"/>
    <mergeCell ref="E1861:F1861"/>
    <mergeCell ref="E1862:F1862"/>
    <mergeCell ref="H1863:I1863"/>
    <mergeCell ref="E1866:F1866"/>
    <mergeCell ref="E1853:F1853"/>
    <mergeCell ref="H1854:I1854"/>
    <mergeCell ref="H1489:I1489"/>
    <mergeCell ref="E1493:F1493"/>
    <mergeCell ref="E1494:F1494"/>
    <mergeCell ref="E1495:F1495"/>
    <mergeCell ref="E1496:F1496"/>
    <mergeCell ref="H1503:I1503"/>
    <mergeCell ref="E1506:F1506"/>
    <mergeCell ref="E1507:F1507"/>
    <mergeCell ref="E1797:F1797"/>
    <mergeCell ref="H1804:I1804"/>
    <mergeCell ref="E1807:F1807"/>
    <mergeCell ref="H1814:I1814"/>
    <mergeCell ref="E1817:F1817"/>
    <mergeCell ref="H1824:I1824"/>
    <mergeCell ref="E1827:F1827"/>
    <mergeCell ref="H1834:I1834"/>
    <mergeCell ref="E1837:F1837"/>
    <mergeCell ref="E1822:F1822"/>
    <mergeCell ref="E1823:F1823"/>
    <mergeCell ref="E1828:F1828"/>
    <mergeCell ref="E1533:F1533"/>
    <mergeCell ref="E1534:F1534"/>
    <mergeCell ref="E1535:F1535"/>
    <mergeCell ref="E1536:F1536"/>
    <mergeCell ref="E1537:F1537"/>
    <mergeCell ref="E1528:F1528"/>
    <mergeCell ref="E1521:F1521"/>
    <mergeCell ref="E1522:F1522"/>
    <mergeCell ref="E1523:F1523"/>
    <mergeCell ref="E1524:F1524"/>
    <mergeCell ref="E1519:F1519"/>
    <mergeCell ref="E1520:F1520"/>
    <mergeCell ref="H1419:I1419"/>
    <mergeCell ref="E1423:F1423"/>
    <mergeCell ref="E1424:F1424"/>
    <mergeCell ref="E1425:F1425"/>
    <mergeCell ref="E1426:F1426"/>
    <mergeCell ref="H1433:I1433"/>
    <mergeCell ref="E1437:F1437"/>
    <mergeCell ref="E1438:F1438"/>
    <mergeCell ref="E1436:F1436"/>
    <mergeCell ref="E1465:F1465"/>
    <mergeCell ref="E1466:F1466"/>
    <mergeCell ref="E1467:F1467"/>
    <mergeCell ref="E1468:F1468"/>
    <mergeCell ref="H1475:I1475"/>
    <mergeCell ref="E1479:F1479"/>
    <mergeCell ref="E1480:F1480"/>
    <mergeCell ref="E1481:F1481"/>
    <mergeCell ref="E1441:F1441"/>
    <mergeCell ref="E1442:F1442"/>
    <mergeCell ref="E1443:F1443"/>
    <mergeCell ref="E1432:F1432"/>
    <mergeCell ref="E1427:F1427"/>
    <mergeCell ref="E1428:F1428"/>
    <mergeCell ref="E1429:F1429"/>
    <mergeCell ref="E1430:F1430"/>
    <mergeCell ref="E1431:F1431"/>
    <mergeCell ref="E1422:F1422"/>
    <mergeCell ref="E1439:F1439"/>
    <mergeCell ref="E1440:F1440"/>
    <mergeCell ref="E1464:F1464"/>
    <mergeCell ref="E1456:F1456"/>
    <mergeCell ref="E1457:F1457"/>
    <mergeCell ref="E1325:F1325"/>
    <mergeCell ref="E1326:F1326"/>
    <mergeCell ref="E1327:F1327"/>
    <mergeCell ref="E1328:F1328"/>
    <mergeCell ref="H1335:I1335"/>
    <mergeCell ref="E1339:F1339"/>
    <mergeCell ref="E1340:F1340"/>
    <mergeCell ref="E1341:F1341"/>
    <mergeCell ref="E1342:F1342"/>
    <mergeCell ref="H1349:I1349"/>
    <mergeCell ref="E1353:F1353"/>
    <mergeCell ref="E1354:F1354"/>
    <mergeCell ref="E1355:F1355"/>
    <mergeCell ref="E1356:F1356"/>
    <mergeCell ref="H1363:I1363"/>
    <mergeCell ref="E1367:F1367"/>
    <mergeCell ref="E1368:F1368"/>
    <mergeCell ref="E1345:F1345"/>
    <mergeCell ref="E1346:F1346"/>
    <mergeCell ref="E1347:F1347"/>
    <mergeCell ref="E1348:F1348"/>
    <mergeCell ref="E1338:F1338"/>
    <mergeCell ref="E1343:F1343"/>
    <mergeCell ref="E1344:F1344"/>
    <mergeCell ref="E1333:F1333"/>
    <mergeCell ref="E1334:F1334"/>
    <mergeCell ref="E1329:F1329"/>
    <mergeCell ref="E1330:F1330"/>
    <mergeCell ref="E1331:F1331"/>
    <mergeCell ref="E1332:F1332"/>
    <mergeCell ref="E1366:F1366"/>
    <mergeCell ref="E1249:F1249"/>
    <mergeCell ref="E1250:F1250"/>
    <mergeCell ref="E1251:F1251"/>
    <mergeCell ref="E1252:F1252"/>
    <mergeCell ref="E1242:F1242"/>
    <mergeCell ref="E1247:F1247"/>
    <mergeCell ref="E1248:F1248"/>
    <mergeCell ref="E1237:F1237"/>
    <mergeCell ref="E1238:F1238"/>
    <mergeCell ref="E1233:F1233"/>
    <mergeCell ref="E1234:F1234"/>
    <mergeCell ref="E1235:F1235"/>
    <mergeCell ref="E1236:F1236"/>
    <mergeCell ref="E1278:F1278"/>
    <mergeCell ref="E1279:F1279"/>
    <mergeCell ref="E1268:F1268"/>
    <mergeCell ref="E1269:F1269"/>
    <mergeCell ref="E1270:F1270"/>
    <mergeCell ref="E1271:F1271"/>
    <mergeCell ref="E1272:F1272"/>
    <mergeCell ref="E1261:F1261"/>
    <mergeCell ref="E1262:F1262"/>
    <mergeCell ref="E1267:F1267"/>
    <mergeCell ref="E1257:F1257"/>
    <mergeCell ref="E1258:F1258"/>
    <mergeCell ref="E1259:F1259"/>
    <mergeCell ref="E1260:F1260"/>
    <mergeCell ref="H1142:I1142"/>
    <mergeCell ref="E1145:F1145"/>
    <mergeCell ref="E1146:F1146"/>
    <mergeCell ref="E1147:F1147"/>
    <mergeCell ref="E1148:F1148"/>
    <mergeCell ref="E1229:F1229"/>
    <mergeCell ref="E1230:F1230"/>
    <mergeCell ref="E1231:F1231"/>
    <mergeCell ref="E1232:F1232"/>
    <mergeCell ref="H1239:I1239"/>
    <mergeCell ref="E1243:F1243"/>
    <mergeCell ref="E1244:F1244"/>
    <mergeCell ref="E1245:F1245"/>
    <mergeCell ref="E1246:F1246"/>
    <mergeCell ref="H1253:I1253"/>
    <mergeCell ref="E1256:F1256"/>
    <mergeCell ref="H1263:I1263"/>
    <mergeCell ref="E1175:F1175"/>
    <mergeCell ref="E1180:F1180"/>
    <mergeCell ref="E1181:F1181"/>
    <mergeCell ref="E1170:F1170"/>
    <mergeCell ref="E1171:F1171"/>
    <mergeCell ref="E1172:F1172"/>
    <mergeCell ref="E1173:F1173"/>
    <mergeCell ref="E1174:F1174"/>
    <mergeCell ref="E1163:F1163"/>
    <mergeCell ref="E1164:F1164"/>
    <mergeCell ref="E1165:F1165"/>
    <mergeCell ref="E1160:F1160"/>
    <mergeCell ref="E1161:F1161"/>
    <mergeCell ref="E1162:F1162"/>
    <mergeCell ref="H1155:I1155"/>
    <mergeCell ref="H1116:I1116"/>
    <mergeCell ref="E1119:F1119"/>
    <mergeCell ref="E1120:F1120"/>
    <mergeCell ref="E1121:F1121"/>
    <mergeCell ref="E1122:F1122"/>
    <mergeCell ref="H1129:I1129"/>
    <mergeCell ref="E1132:F1132"/>
    <mergeCell ref="E1133:F1133"/>
    <mergeCell ref="E1134:F1134"/>
    <mergeCell ref="H999:I999"/>
    <mergeCell ref="E1002:F1002"/>
    <mergeCell ref="E1003:F1003"/>
    <mergeCell ref="E1004:F1004"/>
    <mergeCell ref="E1005:F1005"/>
    <mergeCell ref="H1012:I1012"/>
    <mergeCell ref="E1015:F1015"/>
    <mergeCell ref="E1016:F1016"/>
    <mergeCell ref="E1017:F1017"/>
    <mergeCell ref="E1018:F1018"/>
    <mergeCell ref="H1025:I1025"/>
    <mergeCell ref="E1028:F1028"/>
    <mergeCell ref="E1029:F1029"/>
    <mergeCell ref="E1009:F1009"/>
    <mergeCell ref="E1010:F1010"/>
    <mergeCell ref="E1060:F1060"/>
    <mergeCell ref="E1061:F1061"/>
    <mergeCell ref="E1049:F1049"/>
    <mergeCell ref="H1038:I1038"/>
    <mergeCell ref="E1041:F1041"/>
    <mergeCell ref="E1042:F1042"/>
    <mergeCell ref="E1043:F1043"/>
    <mergeCell ref="E1044:F1044"/>
    <mergeCell ref="H918:I918"/>
    <mergeCell ref="E925:F925"/>
    <mergeCell ref="H926:I926"/>
    <mergeCell ref="H934:I934"/>
    <mergeCell ref="E937:F937"/>
    <mergeCell ref="E938:F938"/>
    <mergeCell ref="E939:F939"/>
    <mergeCell ref="E940:F940"/>
    <mergeCell ref="H947:I947"/>
    <mergeCell ref="E950:F950"/>
    <mergeCell ref="E951:F951"/>
    <mergeCell ref="E942:F942"/>
    <mergeCell ref="E943:F943"/>
    <mergeCell ref="E989:F989"/>
    <mergeCell ref="E990:F990"/>
    <mergeCell ref="E991:F991"/>
    <mergeCell ref="E992:F992"/>
    <mergeCell ref="E967:F967"/>
    <mergeCell ref="E956:F956"/>
    <mergeCell ref="E957:F957"/>
    <mergeCell ref="E958:F958"/>
    <mergeCell ref="E959:F959"/>
    <mergeCell ref="E954:F954"/>
    <mergeCell ref="E955:F955"/>
    <mergeCell ref="E944:F944"/>
    <mergeCell ref="E945:F945"/>
    <mergeCell ref="E946:F946"/>
    <mergeCell ref="E952:F952"/>
    <mergeCell ref="E953:F953"/>
    <mergeCell ref="H960:I960"/>
    <mergeCell ref="E963:F963"/>
    <mergeCell ref="E964:F964"/>
    <mergeCell ref="E13:F13"/>
    <mergeCell ref="E14:F14"/>
    <mergeCell ref="E15:F15"/>
    <mergeCell ref="E16:F16"/>
    <mergeCell ref="H17:I17"/>
    <mergeCell ref="E8:F8"/>
    <mergeCell ref="E9:F9"/>
    <mergeCell ref="E10:F10"/>
    <mergeCell ref="E11:F11"/>
    <mergeCell ref="E12:F12"/>
    <mergeCell ref="A5:J5"/>
    <mergeCell ref="A1:J1"/>
    <mergeCell ref="C3:D3"/>
    <mergeCell ref="I3:J3"/>
    <mergeCell ref="F7:G7"/>
    <mergeCell ref="E843:F843"/>
    <mergeCell ref="H849:I849"/>
    <mergeCell ref="H4:J4"/>
    <mergeCell ref="A28:F28"/>
    <mergeCell ref="G28:I28"/>
    <mergeCell ref="A29:F29"/>
    <mergeCell ref="G29:I29"/>
    <mergeCell ref="A31:F31"/>
    <mergeCell ref="G31:I31"/>
    <mergeCell ref="F25:I25"/>
    <mergeCell ref="A26:F26"/>
    <mergeCell ref="G26:I26"/>
    <mergeCell ref="A27:F27"/>
    <mergeCell ref="G27:I27"/>
    <mergeCell ref="G22:H22"/>
    <mergeCell ref="I22:I23"/>
    <mergeCell ref="J22:J23"/>
    <mergeCell ref="A24:F24"/>
    <mergeCell ref="G24:I24"/>
    <mergeCell ref="E20:F20"/>
    <mergeCell ref="E21:F21"/>
    <mergeCell ref="A22:A23"/>
    <mergeCell ref="B22:B23"/>
    <mergeCell ref="C22:C23"/>
    <mergeCell ref="D22:D23"/>
    <mergeCell ref="E22:F22"/>
    <mergeCell ref="E53:F53"/>
    <mergeCell ref="E54:F54"/>
    <mergeCell ref="E55:F55"/>
    <mergeCell ref="E56:F56"/>
    <mergeCell ref="E57:F57"/>
    <mergeCell ref="E46:F46"/>
    <mergeCell ref="E47:F47"/>
    <mergeCell ref="E48:F48"/>
    <mergeCell ref="H49:I49"/>
    <mergeCell ref="E52:F52"/>
    <mergeCell ref="E41:F41"/>
    <mergeCell ref="E42:F42"/>
    <mergeCell ref="E43:F43"/>
    <mergeCell ref="E44:F44"/>
    <mergeCell ref="E45:F45"/>
    <mergeCell ref="A35:F35"/>
    <mergeCell ref="G35:I35"/>
    <mergeCell ref="H36:I36"/>
    <mergeCell ref="E39:F39"/>
    <mergeCell ref="E40:F40"/>
    <mergeCell ref="E77:F77"/>
    <mergeCell ref="E78:F78"/>
    <mergeCell ref="E79:F79"/>
    <mergeCell ref="E80:F80"/>
    <mergeCell ref="E81:F81"/>
    <mergeCell ref="E70:F70"/>
    <mergeCell ref="E71:F71"/>
    <mergeCell ref="E72:F72"/>
    <mergeCell ref="H73:I73"/>
    <mergeCell ref="E76:F76"/>
    <mergeCell ref="H63:I63"/>
    <mergeCell ref="E66:F66"/>
    <mergeCell ref="E67:F67"/>
    <mergeCell ref="E68:F68"/>
    <mergeCell ref="E69:F69"/>
    <mergeCell ref="E58:F58"/>
    <mergeCell ref="E59:F59"/>
    <mergeCell ref="E60:F60"/>
    <mergeCell ref="E61:F61"/>
    <mergeCell ref="E62:F62"/>
    <mergeCell ref="E103:F103"/>
    <mergeCell ref="E104:F104"/>
    <mergeCell ref="E105:F105"/>
    <mergeCell ref="E106:F106"/>
    <mergeCell ref="E107:F107"/>
    <mergeCell ref="E96:F96"/>
    <mergeCell ref="E97:F97"/>
    <mergeCell ref="E98:F98"/>
    <mergeCell ref="H99:I99"/>
    <mergeCell ref="E102:F102"/>
    <mergeCell ref="E89:F89"/>
    <mergeCell ref="E90:F90"/>
    <mergeCell ref="E91:F91"/>
    <mergeCell ref="H92:I92"/>
    <mergeCell ref="E95:F95"/>
    <mergeCell ref="E82:F82"/>
    <mergeCell ref="E83:F83"/>
    <mergeCell ref="H84:I84"/>
    <mergeCell ref="E87:F87"/>
    <mergeCell ref="E88:F88"/>
    <mergeCell ref="E125:F125"/>
    <mergeCell ref="E126:F126"/>
    <mergeCell ref="E127:F127"/>
    <mergeCell ref="E128:F128"/>
    <mergeCell ref="E129:F129"/>
    <mergeCell ref="E120:F120"/>
    <mergeCell ref="E121:F121"/>
    <mergeCell ref="E122:F122"/>
    <mergeCell ref="E123:F123"/>
    <mergeCell ref="E124:F124"/>
    <mergeCell ref="E115:F115"/>
    <mergeCell ref="E116:F116"/>
    <mergeCell ref="E117:F117"/>
    <mergeCell ref="E118:F118"/>
    <mergeCell ref="E119:F119"/>
    <mergeCell ref="E108:F108"/>
    <mergeCell ref="H109:I109"/>
    <mergeCell ref="E112:F112"/>
    <mergeCell ref="E113:F113"/>
    <mergeCell ref="E114:F114"/>
    <mergeCell ref="E170:F170"/>
    <mergeCell ref="E171:F171"/>
    <mergeCell ref="H172:I172"/>
    <mergeCell ref="E175:F175"/>
    <mergeCell ref="E176:F176"/>
    <mergeCell ref="E163:F163"/>
    <mergeCell ref="E164:F164"/>
    <mergeCell ref="E165:F165"/>
    <mergeCell ref="H166:I166"/>
    <mergeCell ref="E169:F169"/>
    <mergeCell ref="E156:F156"/>
    <mergeCell ref="H157:I157"/>
    <mergeCell ref="E160:F160"/>
    <mergeCell ref="E161:F161"/>
    <mergeCell ref="E162:F162"/>
    <mergeCell ref="E151:F151"/>
    <mergeCell ref="E152:F152"/>
    <mergeCell ref="E153:F153"/>
    <mergeCell ref="E154:F154"/>
    <mergeCell ref="E155:F155"/>
    <mergeCell ref="E200:F200"/>
    <mergeCell ref="E201:F201"/>
    <mergeCell ref="E202:F202"/>
    <mergeCell ref="H203:I203"/>
    <mergeCell ref="E206:F206"/>
    <mergeCell ref="H191:I191"/>
    <mergeCell ref="E194:F194"/>
    <mergeCell ref="E195:F195"/>
    <mergeCell ref="E196:F196"/>
    <mergeCell ref="H197:I197"/>
    <mergeCell ref="E184:F184"/>
    <mergeCell ref="H185:I185"/>
    <mergeCell ref="E188:F188"/>
    <mergeCell ref="E189:F189"/>
    <mergeCell ref="E190:F190"/>
    <mergeCell ref="E177:F177"/>
    <mergeCell ref="E178:F178"/>
    <mergeCell ref="H179:I179"/>
    <mergeCell ref="E182:F182"/>
    <mergeCell ref="E183:F183"/>
    <mergeCell ref="H228:I228"/>
    <mergeCell ref="E231:F231"/>
    <mergeCell ref="E232:F232"/>
    <mergeCell ref="E233:F233"/>
    <mergeCell ref="E234:F234"/>
    <mergeCell ref="H221:I221"/>
    <mergeCell ref="E224:F224"/>
    <mergeCell ref="E225:F225"/>
    <mergeCell ref="E226:F226"/>
    <mergeCell ref="E227:F227"/>
    <mergeCell ref="E214:F214"/>
    <mergeCell ref="H215:I215"/>
    <mergeCell ref="E218:F218"/>
    <mergeCell ref="E219:F219"/>
    <mergeCell ref="E220:F220"/>
    <mergeCell ref="E207:F207"/>
    <mergeCell ref="E208:F208"/>
    <mergeCell ref="H209:I209"/>
    <mergeCell ref="E212:F212"/>
    <mergeCell ref="E213:F213"/>
    <mergeCell ref="H256:I256"/>
    <mergeCell ref="E259:F259"/>
    <mergeCell ref="E260:F260"/>
    <mergeCell ref="E261:F261"/>
    <mergeCell ref="E262:F262"/>
    <mergeCell ref="H249:I249"/>
    <mergeCell ref="E252:F252"/>
    <mergeCell ref="E253:F253"/>
    <mergeCell ref="E254:F254"/>
    <mergeCell ref="E255:F255"/>
    <mergeCell ref="H242:I242"/>
    <mergeCell ref="E245:F245"/>
    <mergeCell ref="E246:F246"/>
    <mergeCell ref="E247:F247"/>
    <mergeCell ref="E248:F248"/>
    <mergeCell ref="H235:I235"/>
    <mergeCell ref="E238:F238"/>
    <mergeCell ref="E239:F239"/>
    <mergeCell ref="E240:F240"/>
    <mergeCell ref="E241:F241"/>
    <mergeCell ref="E284:F284"/>
    <mergeCell ref="E285:F285"/>
    <mergeCell ref="E286:F286"/>
    <mergeCell ref="H287:I287"/>
    <mergeCell ref="F290:G290"/>
    <mergeCell ref="E277:F277"/>
    <mergeCell ref="H278:I278"/>
    <mergeCell ref="E281:F281"/>
    <mergeCell ref="E282:F282"/>
    <mergeCell ref="E283:F283"/>
    <mergeCell ref="H270:I270"/>
    <mergeCell ref="E273:F273"/>
    <mergeCell ref="E274:F274"/>
    <mergeCell ref="E275:F275"/>
    <mergeCell ref="E276:F276"/>
    <mergeCell ref="H263:I263"/>
    <mergeCell ref="E266:F266"/>
    <mergeCell ref="E267:F267"/>
    <mergeCell ref="E268:F268"/>
    <mergeCell ref="E269:F269"/>
    <mergeCell ref="E313:F313"/>
    <mergeCell ref="E314:F314"/>
    <mergeCell ref="E315:F315"/>
    <mergeCell ref="E316:F316"/>
    <mergeCell ref="E317:F317"/>
    <mergeCell ref="E306:F306"/>
    <mergeCell ref="E307:F307"/>
    <mergeCell ref="E308:F308"/>
    <mergeCell ref="E309:F309"/>
    <mergeCell ref="H310:I310"/>
    <mergeCell ref="E299:F299"/>
    <mergeCell ref="E300:F300"/>
    <mergeCell ref="E301:F301"/>
    <mergeCell ref="H302:I302"/>
    <mergeCell ref="F305:G305"/>
    <mergeCell ref="E291:F291"/>
    <mergeCell ref="E293:F293"/>
    <mergeCell ref="H294:I294"/>
    <mergeCell ref="F297:G297"/>
    <mergeCell ref="E298:F298"/>
    <mergeCell ref="E339:F339"/>
    <mergeCell ref="E340:F340"/>
    <mergeCell ref="H341:I341"/>
    <mergeCell ref="E344:F344"/>
    <mergeCell ref="E345:F345"/>
    <mergeCell ref="H332:I332"/>
    <mergeCell ref="E335:F335"/>
    <mergeCell ref="E336:F336"/>
    <mergeCell ref="E337:F337"/>
    <mergeCell ref="E338:F338"/>
    <mergeCell ref="E327:F327"/>
    <mergeCell ref="E328:F328"/>
    <mergeCell ref="E329:F329"/>
    <mergeCell ref="E330:F330"/>
    <mergeCell ref="E331:F331"/>
    <mergeCell ref="H318:I318"/>
    <mergeCell ref="E321:F321"/>
    <mergeCell ref="E322:F322"/>
    <mergeCell ref="E323:F323"/>
    <mergeCell ref="H324:I324"/>
    <mergeCell ref="E367:F367"/>
    <mergeCell ref="E368:F368"/>
    <mergeCell ref="E369:F369"/>
    <mergeCell ref="E370:F370"/>
    <mergeCell ref="E371:F371"/>
    <mergeCell ref="E360:F360"/>
    <mergeCell ref="E361:F361"/>
    <mergeCell ref="E362:F362"/>
    <mergeCell ref="E363:F363"/>
    <mergeCell ref="H364:I364"/>
    <mergeCell ref="E353:F353"/>
    <mergeCell ref="E354:F354"/>
    <mergeCell ref="H355:I355"/>
    <mergeCell ref="E358:F358"/>
    <mergeCell ref="E359:F359"/>
    <mergeCell ref="E346:F346"/>
    <mergeCell ref="E347:F347"/>
    <mergeCell ref="H348:I348"/>
    <mergeCell ref="E351:F351"/>
    <mergeCell ref="E352:F352"/>
    <mergeCell ref="E395:F395"/>
    <mergeCell ref="E396:F396"/>
    <mergeCell ref="E397:F397"/>
    <mergeCell ref="E398:F398"/>
    <mergeCell ref="H399:I399"/>
    <mergeCell ref="E388:F388"/>
    <mergeCell ref="E389:F389"/>
    <mergeCell ref="E390:F390"/>
    <mergeCell ref="H391:I391"/>
    <mergeCell ref="E394:F394"/>
    <mergeCell ref="H379:I379"/>
    <mergeCell ref="E382:F382"/>
    <mergeCell ref="E383:F383"/>
    <mergeCell ref="E384:F384"/>
    <mergeCell ref="H385:I385"/>
    <mergeCell ref="E372:F372"/>
    <mergeCell ref="H373:I373"/>
    <mergeCell ref="E376:F376"/>
    <mergeCell ref="E377:F377"/>
    <mergeCell ref="E378:F378"/>
    <mergeCell ref="E423:F423"/>
    <mergeCell ref="E424:F424"/>
    <mergeCell ref="H425:I425"/>
    <mergeCell ref="E428:F428"/>
    <mergeCell ref="E429:F429"/>
    <mergeCell ref="E416:F416"/>
    <mergeCell ref="E417:F417"/>
    <mergeCell ref="H418:I418"/>
    <mergeCell ref="E421:F421"/>
    <mergeCell ref="E422:F422"/>
    <mergeCell ref="E409:F409"/>
    <mergeCell ref="E410:F410"/>
    <mergeCell ref="E411:F411"/>
    <mergeCell ref="H412:I412"/>
    <mergeCell ref="E415:F415"/>
    <mergeCell ref="E402:F402"/>
    <mergeCell ref="E403:F403"/>
    <mergeCell ref="E404:F404"/>
    <mergeCell ref="E405:F405"/>
    <mergeCell ref="H406:I406"/>
    <mergeCell ref="F441:I441"/>
    <mergeCell ref="A443:F443"/>
    <mergeCell ref="G443:I443"/>
    <mergeCell ref="A444:F444"/>
    <mergeCell ref="G444:I444"/>
    <mergeCell ref="F437:G437"/>
    <mergeCell ref="H437:I437"/>
    <mergeCell ref="J437:J438"/>
    <mergeCell ref="A440:F440"/>
    <mergeCell ref="G440:I440"/>
    <mergeCell ref="A437:A438"/>
    <mergeCell ref="B437:B438"/>
    <mergeCell ref="C437:C438"/>
    <mergeCell ref="D437:D438"/>
    <mergeCell ref="E437:E438"/>
    <mergeCell ref="E430:F430"/>
    <mergeCell ref="E431:F431"/>
    <mergeCell ref="H432:I432"/>
    <mergeCell ref="E435:F435"/>
    <mergeCell ref="E436:F436"/>
    <mergeCell ref="E453:F453"/>
    <mergeCell ref="E454:F454"/>
    <mergeCell ref="A455:A456"/>
    <mergeCell ref="B455:B456"/>
    <mergeCell ref="C455:C456"/>
    <mergeCell ref="D455:D456"/>
    <mergeCell ref="E455:E456"/>
    <mergeCell ref="F455:G455"/>
    <mergeCell ref="A448:F448"/>
    <mergeCell ref="G448:I448"/>
    <mergeCell ref="A449:F449"/>
    <mergeCell ref="G449:I449"/>
    <mergeCell ref="H450:I450"/>
    <mergeCell ref="A445:F445"/>
    <mergeCell ref="G445:I445"/>
    <mergeCell ref="A446:F446"/>
    <mergeCell ref="G446:I446"/>
    <mergeCell ref="A447:F447"/>
    <mergeCell ref="G447:I447"/>
    <mergeCell ref="A464:F464"/>
    <mergeCell ref="G464:I464"/>
    <mergeCell ref="A465:F465"/>
    <mergeCell ref="G465:I465"/>
    <mergeCell ref="A466:F466"/>
    <mergeCell ref="G466:I466"/>
    <mergeCell ref="A461:F461"/>
    <mergeCell ref="G461:I461"/>
    <mergeCell ref="A462:F462"/>
    <mergeCell ref="G462:I462"/>
    <mergeCell ref="A463:F463"/>
    <mergeCell ref="G463:I463"/>
    <mergeCell ref="H455:I455"/>
    <mergeCell ref="J455:J456"/>
    <mergeCell ref="A458:F458"/>
    <mergeCell ref="G458:I458"/>
    <mergeCell ref="F459:I459"/>
    <mergeCell ref="E487:F487"/>
    <mergeCell ref="H488:I488"/>
    <mergeCell ref="E491:F491"/>
    <mergeCell ref="E492:F492"/>
    <mergeCell ref="E493:F493"/>
    <mergeCell ref="E480:F480"/>
    <mergeCell ref="H481:I481"/>
    <mergeCell ref="E484:F484"/>
    <mergeCell ref="E485:F485"/>
    <mergeCell ref="E486:F486"/>
    <mergeCell ref="E473:F473"/>
    <mergeCell ref="H474:I474"/>
    <mergeCell ref="F477:G477"/>
    <mergeCell ref="E478:F478"/>
    <mergeCell ref="E479:F479"/>
    <mergeCell ref="A467:F467"/>
    <mergeCell ref="G467:I467"/>
    <mergeCell ref="H468:I468"/>
    <mergeCell ref="E471:F471"/>
    <mergeCell ref="E472:F472"/>
    <mergeCell ref="E515:F515"/>
    <mergeCell ref="E516:F516"/>
    <mergeCell ref="E517:F517"/>
    <mergeCell ref="H518:I518"/>
    <mergeCell ref="E521:F521"/>
    <mergeCell ref="E508:F508"/>
    <mergeCell ref="H509:I509"/>
    <mergeCell ref="E512:F512"/>
    <mergeCell ref="E513:F513"/>
    <mergeCell ref="E514:F514"/>
    <mergeCell ref="E501:F501"/>
    <mergeCell ref="H502:I502"/>
    <mergeCell ref="E505:F505"/>
    <mergeCell ref="E506:F506"/>
    <mergeCell ref="E507:F507"/>
    <mergeCell ref="E494:F494"/>
    <mergeCell ref="H495:I495"/>
    <mergeCell ref="E498:F498"/>
    <mergeCell ref="E499:F499"/>
    <mergeCell ref="E500:F500"/>
    <mergeCell ref="E541:F541"/>
    <mergeCell ref="E542:F542"/>
    <mergeCell ref="E543:F543"/>
    <mergeCell ref="E544:F544"/>
    <mergeCell ref="E545:F545"/>
    <mergeCell ref="E534:F534"/>
    <mergeCell ref="E535:F535"/>
    <mergeCell ref="H536:I536"/>
    <mergeCell ref="E539:F539"/>
    <mergeCell ref="E540:F540"/>
    <mergeCell ref="H527:I527"/>
    <mergeCell ref="E530:F530"/>
    <mergeCell ref="E531:F531"/>
    <mergeCell ref="E532:F532"/>
    <mergeCell ref="E533:F533"/>
    <mergeCell ref="E522:F522"/>
    <mergeCell ref="E523:F523"/>
    <mergeCell ref="E524:F524"/>
    <mergeCell ref="E525:F525"/>
    <mergeCell ref="E526:F526"/>
    <mergeCell ref="E567:F567"/>
    <mergeCell ref="E568:F568"/>
    <mergeCell ref="E569:F569"/>
    <mergeCell ref="E570:F570"/>
    <mergeCell ref="H571:I571"/>
    <mergeCell ref="E560:F560"/>
    <mergeCell ref="E561:F561"/>
    <mergeCell ref="E562:F562"/>
    <mergeCell ref="E563:F563"/>
    <mergeCell ref="H564:I564"/>
    <mergeCell ref="E553:F553"/>
    <mergeCell ref="E554:F554"/>
    <mergeCell ref="E555:F555"/>
    <mergeCell ref="E556:F556"/>
    <mergeCell ref="H557:I557"/>
    <mergeCell ref="E546:F546"/>
    <mergeCell ref="E547:F547"/>
    <mergeCell ref="E548:F548"/>
    <mergeCell ref="E549:F549"/>
    <mergeCell ref="H550:I550"/>
    <mergeCell ref="E591:F591"/>
    <mergeCell ref="E592:F592"/>
    <mergeCell ref="E593:F593"/>
    <mergeCell ref="E594:F594"/>
    <mergeCell ref="H595:I595"/>
    <mergeCell ref="E584:F584"/>
    <mergeCell ref="E585:F585"/>
    <mergeCell ref="E586:F586"/>
    <mergeCell ref="H587:I587"/>
    <mergeCell ref="E590:F590"/>
    <mergeCell ref="E579:F579"/>
    <mergeCell ref="E580:F580"/>
    <mergeCell ref="E581:F581"/>
    <mergeCell ref="E582:F582"/>
    <mergeCell ref="E583:F583"/>
    <mergeCell ref="E574:F574"/>
    <mergeCell ref="E575:F575"/>
    <mergeCell ref="E576:F576"/>
    <mergeCell ref="E577:F577"/>
    <mergeCell ref="E578:F578"/>
    <mergeCell ref="H617:I617"/>
    <mergeCell ref="E620:F620"/>
    <mergeCell ref="E621:F621"/>
    <mergeCell ref="E622:F622"/>
    <mergeCell ref="E623:F623"/>
    <mergeCell ref="E612:F612"/>
    <mergeCell ref="E613:F613"/>
    <mergeCell ref="E614:F614"/>
    <mergeCell ref="E615:F615"/>
    <mergeCell ref="E616:F616"/>
    <mergeCell ref="E605:F605"/>
    <mergeCell ref="E606:F606"/>
    <mergeCell ref="E607:F607"/>
    <mergeCell ref="E608:F608"/>
    <mergeCell ref="H609:I609"/>
    <mergeCell ref="E598:F598"/>
    <mergeCell ref="E599:F599"/>
    <mergeCell ref="E600:F600"/>
    <mergeCell ref="H601:I601"/>
    <mergeCell ref="E604:F604"/>
    <mergeCell ref="E645:F645"/>
    <mergeCell ref="E646:F646"/>
    <mergeCell ref="E647:F647"/>
    <mergeCell ref="E648:F648"/>
    <mergeCell ref="H649:I649"/>
    <mergeCell ref="E638:F638"/>
    <mergeCell ref="E639:F639"/>
    <mergeCell ref="E640:F640"/>
    <mergeCell ref="H641:I641"/>
    <mergeCell ref="E644:F644"/>
    <mergeCell ref="E631:F631"/>
    <mergeCell ref="E632:F632"/>
    <mergeCell ref="H633:I633"/>
    <mergeCell ref="E636:F636"/>
    <mergeCell ref="E637:F637"/>
    <mergeCell ref="E624:F624"/>
    <mergeCell ref="H625:I625"/>
    <mergeCell ref="E628:F628"/>
    <mergeCell ref="E629:F629"/>
    <mergeCell ref="E630:F630"/>
    <mergeCell ref="E671:F671"/>
    <mergeCell ref="H672:I672"/>
    <mergeCell ref="E675:F675"/>
    <mergeCell ref="E676:F676"/>
    <mergeCell ref="E677:F677"/>
    <mergeCell ref="E664:F664"/>
    <mergeCell ref="H665:I665"/>
    <mergeCell ref="E668:F668"/>
    <mergeCell ref="E669:F669"/>
    <mergeCell ref="E670:F670"/>
    <mergeCell ref="H657:I657"/>
    <mergeCell ref="E660:F660"/>
    <mergeCell ref="E661:F661"/>
    <mergeCell ref="E662:F662"/>
    <mergeCell ref="E663:F663"/>
    <mergeCell ref="E652:F652"/>
    <mergeCell ref="E653:F653"/>
    <mergeCell ref="E654:F654"/>
    <mergeCell ref="E655:F655"/>
    <mergeCell ref="E656:F656"/>
    <mergeCell ref="E699:F699"/>
    <mergeCell ref="E700:F700"/>
    <mergeCell ref="H701:I701"/>
    <mergeCell ref="E704:F704"/>
    <mergeCell ref="E705:F705"/>
    <mergeCell ref="E692:F692"/>
    <mergeCell ref="E693:F693"/>
    <mergeCell ref="E694:F694"/>
    <mergeCell ref="H695:I695"/>
    <mergeCell ref="E698:F698"/>
    <mergeCell ref="E685:F685"/>
    <mergeCell ref="E686:F686"/>
    <mergeCell ref="H687:I687"/>
    <mergeCell ref="E690:F690"/>
    <mergeCell ref="E691:F691"/>
    <mergeCell ref="E678:F678"/>
    <mergeCell ref="E679:F679"/>
    <mergeCell ref="E680:F680"/>
    <mergeCell ref="H681:I681"/>
    <mergeCell ref="E684:F684"/>
    <mergeCell ref="E723:F723"/>
    <mergeCell ref="H724:I724"/>
    <mergeCell ref="E727:F727"/>
    <mergeCell ref="E728:F728"/>
    <mergeCell ref="E729:F729"/>
    <mergeCell ref="E718:F718"/>
    <mergeCell ref="E719:F719"/>
    <mergeCell ref="E720:F720"/>
    <mergeCell ref="E721:F721"/>
    <mergeCell ref="E722:F722"/>
    <mergeCell ref="E713:F713"/>
    <mergeCell ref="E714:F714"/>
    <mergeCell ref="E715:F715"/>
    <mergeCell ref="E716:F716"/>
    <mergeCell ref="E717:F717"/>
    <mergeCell ref="E706:F706"/>
    <mergeCell ref="E707:F707"/>
    <mergeCell ref="E708:F708"/>
    <mergeCell ref="H709:I709"/>
    <mergeCell ref="E712:F712"/>
    <mergeCell ref="H756:I756"/>
    <mergeCell ref="E759:F759"/>
    <mergeCell ref="E760:F760"/>
    <mergeCell ref="E761:F761"/>
    <mergeCell ref="E762:F762"/>
    <mergeCell ref="H749:I749"/>
    <mergeCell ref="F752:G752"/>
    <mergeCell ref="E753:F753"/>
    <mergeCell ref="E754:F754"/>
    <mergeCell ref="E755:F755"/>
    <mergeCell ref="E739:F739"/>
    <mergeCell ref="E740:F740"/>
    <mergeCell ref="H743:I743"/>
    <mergeCell ref="E746:F746"/>
    <mergeCell ref="E747:F747"/>
    <mergeCell ref="H730:I730"/>
    <mergeCell ref="E733:F733"/>
    <mergeCell ref="E734:F734"/>
    <mergeCell ref="E735:F735"/>
    <mergeCell ref="H736:I736"/>
    <mergeCell ref="H780:I780"/>
    <mergeCell ref="E783:F783"/>
    <mergeCell ref="E784:F784"/>
    <mergeCell ref="E785:F785"/>
    <mergeCell ref="E786:F786"/>
    <mergeCell ref="E775:F775"/>
    <mergeCell ref="E776:F776"/>
    <mergeCell ref="E777:F777"/>
    <mergeCell ref="E778:F778"/>
    <mergeCell ref="E779:F779"/>
    <mergeCell ref="E770:F770"/>
    <mergeCell ref="E771:F771"/>
    <mergeCell ref="E772:F772"/>
    <mergeCell ref="E773:F773"/>
    <mergeCell ref="E774:F774"/>
    <mergeCell ref="E763:F763"/>
    <mergeCell ref="E764:F764"/>
    <mergeCell ref="E765:F765"/>
    <mergeCell ref="E766:F766"/>
    <mergeCell ref="H767:I767"/>
    <mergeCell ref="E804:F804"/>
    <mergeCell ref="E805:F805"/>
    <mergeCell ref="E806:F806"/>
    <mergeCell ref="E807:F807"/>
    <mergeCell ref="H808:I808"/>
    <mergeCell ref="E799:F799"/>
    <mergeCell ref="E800:F800"/>
    <mergeCell ref="E801:F801"/>
    <mergeCell ref="E802:F802"/>
    <mergeCell ref="E803:F803"/>
    <mergeCell ref="E792:F792"/>
    <mergeCell ref="H793:I793"/>
    <mergeCell ref="E796:F796"/>
    <mergeCell ref="E797:F797"/>
    <mergeCell ref="E798:F798"/>
    <mergeCell ref="E787:F787"/>
    <mergeCell ref="E788:F788"/>
    <mergeCell ref="E789:F789"/>
    <mergeCell ref="E790:F790"/>
    <mergeCell ref="E791:F791"/>
    <mergeCell ref="E830:F830"/>
    <mergeCell ref="H831:I831"/>
    <mergeCell ref="E834:F834"/>
    <mergeCell ref="E835:F835"/>
    <mergeCell ref="E836:F836"/>
    <mergeCell ref="E825:F825"/>
    <mergeCell ref="E826:F826"/>
    <mergeCell ref="E827:F827"/>
    <mergeCell ref="E828:F828"/>
    <mergeCell ref="E829:F829"/>
    <mergeCell ref="E818:F818"/>
    <mergeCell ref="E819:F819"/>
    <mergeCell ref="E820:F820"/>
    <mergeCell ref="E821:F821"/>
    <mergeCell ref="H822:I822"/>
    <mergeCell ref="E811:F811"/>
    <mergeCell ref="E812:F812"/>
    <mergeCell ref="E813:F813"/>
    <mergeCell ref="E814:F814"/>
    <mergeCell ref="H815:I815"/>
    <mergeCell ref="E856:F856"/>
    <mergeCell ref="E857:F857"/>
    <mergeCell ref="E858:F858"/>
    <mergeCell ref="E859:F859"/>
    <mergeCell ref="E854:F854"/>
    <mergeCell ref="E855:F855"/>
    <mergeCell ref="E844:F844"/>
    <mergeCell ref="E845:F845"/>
    <mergeCell ref="E846:F846"/>
    <mergeCell ref="E847:F847"/>
    <mergeCell ref="E848:F848"/>
    <mergeCell ref="F852:G852"/>
    <mergeCell ref="E853:F853"/>
    <mergeCell ref="E837:F837"/>
    <mergeCell ref="E838:F838"/>
    <mergeCell ref="E839:F839"/>
    <mergeCell ref="H840:I840"/>
    <mergeCell ref="H860:I860"/>
    <mergeCell ref="E863:F863"/>
    <mergeCell ref="E887:F887"/>
    <mergeCell ref="E888:F888"/>
    <mergeCell ref="E889:F889"/>
    <mergeCell ref="E884:F884"/>
    <mergeCell ref="E885:F885"/>
    <mergeCell ref="E886:F886"/>
    <mergeCell ref="E875:F875"/>
    <mergeCell ref="E876:F876"/>
    <mergeCell ref="E877:F877"/>
    <mergeCell ref="E878:F878"/>
    <mergeCell ref="E879:F879"/>
    <mergeCell ref="E868:F868"/>
    <mergeCell ref="E869:F869"/>
    <mergeCell ref="E874:F874"/>
    <mergeCell ref="H870:I870"/>
    <mergeCell ref="E873:F873"/>
    <mergeCell ref="H880:I880"/>
    <mergeCell ref="E883:F883"/>
    <mergeCell ref="E864:F864"/>
    <mergeCell ref="E865:F865"/>
    <mergeCell ref="E866:F866"/>
    <mergeCell ref="E867:F867"/>
    <mergeCell ref="H890:I890"/>
    <mergeCell ref="E913:F913"/>
    <mergeCell ref="E914:F914"/>
    <mergeCell ref="E915:F915"/>
    <mergeCell ref="E916:F916"/>
    <mergeCell ref="E906:F906"/>
    <mergeCell ref="E907:F907"/>
    <mergeCell ref="E908:F908"/>
    <mergeCell ref="E899:F899"/>
    <mergeCell ref="E904:F904"/>
    <mergeCell ref="E905:F905"/>
    <mergeCell ref="E894:F894"/>
    <mergeCell ref="E895:F895"/>
    <mergeCell ref="E896:F896"/>
    <mergeCell ref="E897:F897"/>
    <mergeCell ref="E898:F898"/>
    <mergeCell ref="E941:F941"/>
    <mergeCell ref="E932:F932"/>
    <mergeCell ref="E933:F933"/>
    <mergeCell ref="E929:F929"/>
    <mergeCell ref="E930:F930"/>
    <mergeCell ref="E931:F931"/>
    <mergeCell ref="E921:F921"/>
    <mergeCell ref="E922:F922"/>
    <mergeCell ref="E923:F923"/>
    <mergeCell ref="E924:F924"/>
    <mergeCell ref="E893:F893"/>
    <mergeCell ref="H900:I900"/>
    <mergeCell ref="E903:F903"/>
    <mergeCell ref="E909:F909"/>
    <mergeCell ref="H910:I910"/>
    <mergeCell ref="E917:F917"/>
    <mergeCell ref="E965:F965"/>
    <mergeCell ref="E966:F966"/>
    <mergeCell ref="E985:F985"/>
    <mergeCell ref="E980:F980"/>
    <mergeCell ref="E981:F981"/>
    <mergeCell ref="E982:F982"/>
    <mergeCell ref="E983:F983"/>
    <mergeCell ref="E984:F984"/>
    <mergeCell ref="E968:F968"/>
    <mergeCell ref="E969:F969"/>
    <mergeCell ref="E970:F970"/>
    <mergeCell ref="E971:F971"/>
    <mergeCell ref="E972:F972"/>
    <mergeCell ref="H973:I973"/>
    <mergeCell ref="E976:F976"/>
    <mergeCell ref="E977:F977"/>
    <mergeCell ref="E978:F978"/>
    <mergeCell ref="E979:F979"/>
    <mergeCell ref="H986:I986"/>
    <mergeCell ref="E1033:F1033"/>
    <mergeCell ref="E1034:F1034"/>
    <mergeCell ref="E1035:F1035"/>
    <mergeCell ref="E1036:F1036"/>
    <mergeCell ref="E1037:F1037"/>
    <mergeCell ref="E1032:F1032"/>
    <mergeCell ref="E1021:F1021"/>
    <mergeCell ref="E1022:F1022"/>
    <mergeCell ref="E1023:F1023"/>
    <mergeCell ref="E1024:F1024"/>
    <mergeCell ref="E1019:F1019"/>
    <mergeCell ref="E1020:F1020"/>
    <mergeCell ref="E1030:F1030"/>
    <mergeCell ref="E1031:F1031"/>
    <mergeCell ref="E1058:F1058"/>
    <mergeCell ref="E1059:F1059"/>
    <mergeCell ref="E1011:F1011"/>
    <mergeCell ref="E1006:F1006"/>
    <mergeCell ref="E1007:F1007"/>
    <mergeCell ref="E1008:F1008"/>
    <mergeCell ref="E997:F997"/>
    <mergeCell ref="E998:F998"/>
    <mergeCell ref="E993:F993"/>
    <mergeCell ref="E994:F994"/>
    <mergeCell ref="E995:F995"/>
    <mergeCell ref="E996:F996"/>
    <mergeCell ref="E1050:F1050"/>
    <mergeCell ref="E1045:F1045"/>
    <mergeCell ref="E1046:F1046"/>
    <mergeCell ref="E1047:F1047"/>
    <mergeCell ref="E1048:F1048"/>
    <mergeCell ref="H1051:I1051"/>
    <mergeCell ref="E1054:F1054"/>
    <mergeCell ref="E1055:F1055"/>
    <mergeCell ref="E1056:F1056"/>
    <mergeCell ref="E1057:F1057"/>
    <mergeCell ref="E1084:F1084"/>
    <mergeCell ref="E1085:F1085"/>
    <mergeCell ref="E1074:F1074"/>
    <mergeCell ref="E1075:F1075"/>
    <mergeCell ref="E1076:F1076"/>
    <mergeCell ref="E1071:F1071"/>
    <mergeCell ref="E1072:F1072"/>
    <mergeCell ref="E1073:F1073"/>
    <mergeCell ref="E1062:F1062"/>
    <mergeCell ref="E1063:F1063"/>
    <mergeCell ref="H1064:I1064"/>
    <mergeCell ref="E1067:F1067"/>
    <mergeCell ref="E1068:F1068"/>
    <mergeCell ref="E1069:F1069"/>
    <mergeCell ref="E1070:F1070"/>
    <mergeCell ref="H1077:I1077"/>
    <mergeCell ref="E1080:F1080"/>
    <mergeCell ref="E1081:F1081"/>
    <mergeCell ref="E1082:F1082"/>
    <mergeCell ref="E1083:F1083"/>
    <mergeCell ref="E1098:F1098"/>
    <mergeCell ref="E1099:F1099"/>
    <mergeCell ref="E1100:F1100"/>
    <mergeCell ref="E1101:F1101"/>
    <mergeCell ref="E1102:F1102"/>
    <mergeCell ref="E1097:F1097"/>
    <mergeCell ref="E1086:F1086"/>
    <mergeCell ref="E1087:F1087"/>
    <mergeCell ref="E1088:F1088"/>
    <mergeCell ref="E1089:F1089"/>
    <mergeCell ref="H1090:I1090"/>
    <mergeCell ref="E1093:F1093"/>
    <mergeCell ref="E1094:F1094"/>
    <mergeCell ref="E1095:F1095"/>
    <mergeCell ref="E1096:F1096"/>
    <mergeCell ref="H1103:I1103"/>
    <mergeCell ref="E1106:F1106"/>
    <mergeCell ref="E1107:F1107"/>
    <mergeCell ref="E1127:F1127"/>
    <mergeCell ref="E1128:F1128"/>
    <mergeCell ref="E1123:F1123"/>
    <mergeCell ref="E1124:F1124"/>
    <mergeCell ref="E1125:F1125"/>
    <mergeCell ref="E1126:F1126"/>
    <mergeCell ref="E1115:F1115"/>
    <mergeCell ref="E1110:F1110"/>
    <mergeCell ref="E1111:F1111"/>
    <mergeCell ref="E1112:F1112"/>
    <mergeCell ref="E1113:F1113"/>
    <mergeCell ref="E1114:F1114"/>
    <mergeCell ref="E1151:F1151"/>
    <mergeCell ref="E1152:F1152"/>
    <mergeCell ref="E1153:F1153"/>
    <mergeCell ref="E1154:F1154"/>
    <mergeCell ref="E1149:F1149"/>
    <mergeCell ref="E1150:F1150"/>
    <mergeCell ref="E1139:F1139"/>
    <mergeCell ref="E1140:F1140"/>
    <mergeCell ref="E1141:F1141"/>
    <mergeCell ref="E1136:F1136"/>
    <mergeCell ref="E1137:F1137"/>
    <mergeCell ref="E1138:F1138"/>
    <mergeCell ref="E1135:F1135"/>
    <mergeCell ref="E1108:F1108"/>
    <mergeCell ref="E1109:F1109"/>
    <mergeCell ref="E1158:F1158"/>
    <mergeCell ref="E1159:F1159"/>
    <mergeCell ref="H1166:I1166"/>
    <mergeCell ref="E1169:F1169"/>
    <mergeCell ref="H1176:I1176"/>
    <mergeCell ref="E1179:F1179"/>
    <mergeCell ref="E1201:F1201"/>
    <mergeCell ref="E1202:F1202"/>
    <mergeCell ref="E1203:F1203"/>
    <mergeCell ref="E1204:F1204"/>
    <mergeCell ref="E1205:F1205"/>
    <mergeCell ref="E1194:F1194"/>
    <mergeCell ref="E1195:F1195"/>
    <mergeCell ref="E1200:F1200"/>
    <mergeCell ref="E1190:F1190"/>
    <mergeCell ref="E1191:F1191"/>
    <mergeCell ref="E1192:F1192"/>
    <mergeCell ref="E1193:F1193"/>
    <mergeCell ref="E1182:F1182"/>
    <mergeCell ref="E1183:F1183"/>
    <mergeCell ref="E1184:F1184"/>
    <mergeCell ref="E1185:F1185"/>
    <mergeCell ref="H1186:I1186"/>
    <mergeCell ref="E1189:F1189"/>
    <mergeCell ref="H1196:I1196"/>
    <mergeCell ref="E1199:F1199"/>
    <mergeCell ref="E1225:F1225"/>
    <mergeCell ref="E1220:F1220"/>
    <mergeCell ref="E1221:F1221"/>
    <mergeCell ref="E1222:F1222"/>
    <mergeCell ref="E1223:F1223"/>
    <mergeCell ref="E1224:F1224"/>
    <mergeCell ref="E1213:F1213"/>
    <mergeCell ref="E1214:F1214"/>
    <mergeCell ref="E1215:F1215"/>
    <mergeCell ref="E1210:F1210"/>
    <mergeCell ref="E1211:F1211"/>
    <mergeCell ref="E1212:F1212"/>
    <mergeCell ref="H1206:I1206"/>
    <mergeCell ref="E1209:F1209"/>
    <mergeCell ref="H1216:I1216"/>
    <mergeCell ref="E1219:F1219"/>
    <mergeCell ref="H1226:I1226"/>
    <mergeCell ref="E1296:F1296"/>
    <mergeCell ref="E1301:F1301"/>
    <mergeCell ref="E1302:F1302"/>
    <mergeCell ref="E1303:F1303"/>
    <mergeCell ref="E1292:F1292"/>
    <mergeCell ref="E1287:F1287"/>
    <mergeCell ref="E1288:F1288"/>
    <mergeCell ref="E1289:F1289"/>
    <mergeCell ref="E1290:F1290"/>
    <mergeCell ref="E1291:F1291"/>
    <mergeCell ref="E1280:F1280"/>
    <mergeCell ref="E1281:F1281"/>
    <mergeCell ref="E1282:F1282"/>
    <mergeCell ref="E1283:F1283"/>
    <mergeCell ref="E1266:F1266"/>
    <mergeCell ref="H1284:I1284"/>
    <mergeCell ref="E1297:F1297"/>
    <mergeCell ref="E1298:F1298"/>
    <mergeCell ref="E1299:F1299"/>
    <mergeCell ref="E1300:F1300"/>
    <mergeCell ref="H1273:I1273"/>
    <mergeCell ref="E1276:F1276"/>
    <mergeCell ref="E1277:F1277"/>
    <mergeCell ref="H1293:I1293"/>
    <mergeCell ref="E1324:F1324"/>
    <mergeCell ref="E1316:F1316"/>
    <mergeCell ref="E1317:F1317"/>
    <mergeCell ref="E1318:F1318"/>
    <mergeCell ref="E1319:F1319"/>
    <mergeCell ref="E1320:F1320"/>
    <mergeCell ref="E1310:F1310"/>
    <mergeCell ref="E1315:F1315"/>
    <mergeCell ref="E1304:F1304"/>
    <mergeCell ref="E1305:F1305"/>
    <mergeCell ref="E1306:F1306"/>
    <mergeCell ref="H1307:I1307"/>
    <mergeCell ref="E1311:F1311"/>
    <mergeCell ref="E1312:F1312"/>
    <mergeCell ref="E1313:F1313"/>
    <mergeCell ref="E1314:F1314"/>
    <mergeCell ref="H1321:I1321"/>
    <mergeCell ref="E1371:F1371"/>
    <mergeCell ref="E1372:F1372"/>
    <mergeCell ref="E1373:F1373"/>
    <mergeCell ref="E1362:F1362"/>
    <mergeCell ref="E1357:F1357"/>
    <mergeCell ref="E1358:F1358"/>
    <mergeCell ref="E1359:F1359"/>
    <mergeCell ref="E1360:F1360"/>
    <mergeCell ref="E1361:F1361"/>
    <mergeCell ref="E1352:F1352"/>
    <mergeCell ref="E1369:F1369"/>
    <mergeCell ref="E1370:F1370"/>
    <mergeCell ref="E1394:F1394"/>
    <mergeCell ref="E1386:F1386"/>
    <mergeCell ref="E1387:F1387"/>
    <mergeCell ref="E1388:F1388"/>
    <mergeCell ref="E1389:F1389"/>
    <mergeCell ref="E1390:F1390"/>
    <mergeCell ref="E1380:F1380"/>
    <mergeCell ref="E1385:F1385"/>
    <mergeCell ref="E1374:F1374"/>
    <mergeCell ref="E1375:F1375"/>
    <mergeCell ref="E1376:F1376"/>
    <mergeCell ref="H1377:I1377"/>
    <mergeCell ref="E1381:F1381"/>
    <mergeCell ref="E1382:F1382"/>
    <mergeCell ref="E1383:F1383"/>
    <mergeCell ref="E1384:F1384"/>
    <mergeCell ref="H1391:I1391"/>
    <mergeCell ref="E1415:F1415"/>
    <mergeCell ref="E1416:F1416"/>
    <mergeCell ref="E1417:F1417"/>
    <mergeCell ref="E1418:F1418"/>
    <mergeCell ref="E1408:F1408"/>
    <mergeCell ref="E1413:F1413"/>
    <mergeCell ref="E1414:F1414"/>
    <mergeCell ref="E1403:F1403"/>
    <mergeCell ref="E1404:F1404"/>
    <mergeCell ref="E1399:F1399"/>
    <mergeCell ref="E1400:F1400"/>
    <mergeCell ref="E1401:F1401"/>
    <mergeCell ref="E1402:F1402"/>
    <mergeCell ref="E1395:F1395"/>
    <mergeCell ref="E1396:F1396"/>
    <mergeCell ref="E1397:F1397"/>
    <mergeCell ref="E1398:F1398"/>
    <mergeCell ref="H1405:I1405"/>
    <mergeCell ref="E1409:F1409"/>
    <mergeCell ref="E1410:F1410"/>
    <mergeCell ref="E1411:F1411"/>
    <mergeCell ref="E1412:F1412"/>
    <mergeCell ref="E1458:F1458"/>
    <mergeCell ref="E1459:F1459"/>
    <mergeCell ref="E1460:F1460"/>
    <mergeCell ref="E1450:F1450"/>
    <mergeCell ref="E1455:F1455"/>
    <mergeCell ref="E1444:F1444"/>
    <mergeCell ref="E1445:F1445"/>
    <mergeCell ref="E1446:F1446"/>
    <mergeCell ref="H1447:I1447"/>
    <mergeCell ref="E1451:F1451"/>
    <mergeCell ref="E1452:F1452"/>
    <mergeCell ref="E1453:F1453"/>
    <mergeCell ref="E1454:F1454"/>
    <mergeCell ref="H1461:I1461"/>
    <mergeCell ref="E1485:F1485"/>
    <mergeCell ref="E1486:F1486"/>
    <mergeCell ref="E1487:F1487"/>
    <mergeCell ref="E1488:F1488"/>
    <mergeCell ref="E1478:F1478"/>
    <mergeCell ref="E1483:F1483"/>
    <mergeCell ref="E1484:F1484"/>
    <mergeCell ref="E1473:F1473"/>
    <mergeCell ref="E1474:F1474"/>
    <mergeCell ref="E1469:F1469"/>
    <mergeCell ref="E1470:F1470"/>
    <mergeCell ref="E1471:F1471"/>
    <mergeCell ref="E1472:F1472"/>
    <mergeCell ref="E1482:F1482"/>
    <mergeCell ref="E1509:F1509"/>
    <mergeCell ref="E1510:F1510"/>
    <mergeCell ref="E1511:F1511"/>
    <mergeCell ref="E1512:F1512"/>
    <mergeCell ref="E1513:F1513"/>
    <mergeCell ref="E1502:F1502"/>
    <mergeCell ref="E1508:F1508"/>
    <mergeCell ref="E1497:F1497"/>
    <mergeCell ref="E1498:F1498"/>
    <mergeCell ref="E1499:F1499"/>
    <mergeCell ref="E1500:F1500"/>
    <mergeCell ref="E1501:F1501"/>
    <mergeCell ref="E1492:F1492"/>
    <mergeCell ref="H1514:I1514"/>
    <mergeCell ref="E1517:F1517"/>
    <mergeCell ref="E1518:F1518"/>
    <mergeCell ref="H1525:I1525"/>
    <mergeCell ref="E1529:F1529"/>
    <mergeCell ref="E1530:F1530"/>
    <mergeCell ref="E1531:F1531"/>
    <mergeCell ref="E1532:F1532"/>
    <mergeCell ref="E1556:F1556"/>
    <mergeCell ref="E1561:F1561"/>
    <mergeCell ref="E1550:F1550"/>
    <mergeCell ref="E1551:F1551"/>
    <mergeCell ref="E1552:F1552"/>
    <mergeCell ref="E1542:F1542"/>
    <mergeCell ref="E1547:F1547"/>
    <mergeCell ref="E1548:F1548"/>
    <mergeCell ref="E1549:F1549"/>
    <mergeCell ref="E1538:F1538"/>
    <mergeCell ref="H1539:I1539"/>
    <mergeCell ref="E1543:F1543"/>
    <mergeCell ref="E1544:F1544"/>
    <mergeCell ref="E1545:F1545"/>
    <mergeCell ref="E1546:F1546"/>
    <mergeCell ref="H1553:I1553"/>
    <mergeCell ref="E1557:F1557"/>
    <mergeCell ref="E1558:F1558"/>
    <mergeCell ref="E1559:F1559"/>
    <mergeCell ref="E1560:F1560"/>
    <mergeCell ref="E1579:F1579"/>
    <mergeCell ref="E1580:F1580"/>
    <mergeCell ref="E1575:F1575"/>
    <mergeCell ref="E1576:F1576"/>
    <mergeCell ref="E1577:F1577"/>
    <mergeCell ref="E1578:F1578"/>
    <mergeCell ref="E1570:F1570"/>
    <mergeCell ref="E1562:F1562"/>
    <mergeCell ref="E1563:F1563"/>
    <mergeCell ref="E1564:F1564"/>
    <mergeCell ref="E1565:F1565"/>
    <mergeCell ref="E1566:F1566"/>
    <mergeCell ref="H1567:I1567"/>
    <mergeCell ref="E1571:F1571"/>
    <mergeCell ref="E1572:F1572"/>
    <mergeCell ref="E1573:F1573"/>
    <mergeCell ref="E1574:F1574"/>
    <mergeCell ref="H1581:I1581"/>
    <mergeCell ref="E1603:F1603"/>
    <mergeCell ref="E1604:F1604"/>
    <mergeCell ref="E1605:F1605"/>
    <mergeCell ref="E1606:F1606"/>
    <mergeCell ref="E1607:F1607"/>
    <mergeCell ref="E1598:F1598"/>
    <mergeCell ref="E1591:F1591"/>
    <mergeCell ref="E1592:F1592"/>
    <mergeCell ref="E1593:F1593"/>
    <mergeCell ref="E1594:F1594"/>
    <mergeCell ref="E1584:F1584"/>
    <mergeCell ref="E1589:F1589"/>
    <mergeCell ref="E1590:F1590"/>
    <mergeCell ref="E1585:F1585"/>
    <mergeCell ref="E1586:F1586"/>
    <mergeCell ref="E1587:F1587"/>
    <mergeCell ref="E1588:F1588"/>
    <mergeCell ref="H1595:I1595"/>
    <mergeCell ref="E1599:F1599"/>
    <mergeCell ref="E1600:F1600"/>
    <mergeCell ref="E1601:F1601"/>
    <mergeCell ref="E1602:F1602"/>
    <mergeCell ref="E1626:F1626"/>
    <mergeCell ref="E1631:F1631"/>
    <mergeCell ref="E1620:F1620"/>
    <mergeCell ref="E1621:F1621"/>
    <mergeCell ref="E1622:F1622"/>
    <mergeCell ref="E1612:F1612"/>
    <mergeCell ref="E1617:F1617"/>
    <mergeCell ref="E1618:F1618"/>
    <mergeCell ref="E1619:F1619"/>
    <mergeCell ref="E1608:F1608"/>
    <mergeCell ref="H1609:I1609"/>
    <mergeCell ref="E1613:F1613"/>
    <mergeCell ref="E1614:F1614"/>
    <mergeCell ref="E1615:F1615"/>
    <mergeCell ref="E1616:F1616"/>
    <mergeCell ref="H1623:I1623"/>
    <mergeCell ref="E1627:F1627"/>
    <mergeCell ref="E1628:F1628"/>
    <mergeCell ref="E1629:F1629"/>
    <mergeCell ref="E1630:F1630"/>
    <mergeCell ref="E1649:F1649"/>
    <mergeCell ref="E1650:F1650"/>
    <mergeCell ref="E1645:F1645"/>
    <mergeCell ref="E1646:F1646"/>
    <mergeCell ref="E1647:F1647"/>
    <mergeCell ref="E1648:F1648"/>
    <mergeCell ref="E1640:F1640"/>
    <mergeCell ref="E1632:F1632"/>
    <mergeCell ref="E1633:F1633"/>
    <mergeCell ref="E1634:F1634"/>
    <mergeCell ref="E1635:F1635"/>
    <mergeCell ref="E1636:F1636"/>
    <mergeCell ref="H1637:I1637"/>
    <mergeCell ref="E1641:F1641"/>
    <mergeCell ref="E1642:F1642"/>
    <mergeCell ref="E1643:F1643"/>
    <mergeCell ref="E1644:F1644"/>
    <mergeCell ref="H1651:I1651"/>
    <mergeCell ref="E1673:F1673"/>
    <mergeCell ref="E1674:F1674"/>
    <mergeCell ref="E1675:F1675"/>
    <mergeCell ref="E1676:F1676"/>
    <mergeCell ref="E1677:F1677"/>
    <mergeCell ref="E1668:F1668"/>
    <mergeCell ref="E1661:F1661"/>
    <mergeCell ref="E1662:F1662"/>
    <mergeCell ref="E1663:F1663"/>
    <mergeCell ref="E1664:F1664"/>
    <mergeCell ref="E1654:F1654"/>
    <mergeCell ref="E1659:F1659"/>
    <mergeCell ref="E1660:F1660"/>
    <mergeCell ref="E1655:F1655"/>
    <mergeCell ref="E1656:F1656"/>
    <mergeCell ref="E1657:F1657"/>
    <mergeCell ref="E1658:F1658"/>
    <mergeCell ref="H1665:I1665"/>
    <mergeCell ref="E1669:F1669"/>
    <mergeCell ref="E1670:F1670"/>
    <mergeCell ref="E1671:F1671"/>
    <mergeCell ref="E1672:F1672"/>
    <mergeCell ref="E1696:F1696"/>
    <mergeCell ref="E1701:F1701"/>
    <mergeCell ref="E1690:F1690"/>
    <mergeCell ref="E1691:F1691"/>
    <mergeCell ref="E1692:F1692"/>
    <mergeCell ref="E1682:F1682"/>
    <mergeCell ref="E1687:F1687"/>
    <mergeCell ref="E1688:F1688"/>
    <mergeCell ref="E1689:F1689"/>
    <mergeCell ref="E1678:F1678"/>
    <mergeCell ref="H1679:I1679"/>
    <mergeCell ref="E1683:F1683"/>
    <mergeCell ref="E1684:F1684"/>
    <mergeCell ref="E1685:F1685"/>
    <mergeCell ref="E1686:F1686"/>
    <mergeCell ref="H1693:I1693"/>
    <mergeCell ref="E1697:F1697"/>
    <mergeCell ref="E1698:F1698"/>
    <mergeCell ref="E1699:F1699"/>
    <mergeCell ref="E1700:F1700"/>
    <mergeCell ref="E1719:F1719"/>
    <mergeCell ref="E1720:F1720"/>
    <mergeCell ref="E1715:F1715"/>
    <mergeCell ref="E1716:F1716"/>
    <mergeCell ref="E1717:F1717"/>
    <mergeCell ref="E1718:F1718"/>
    <mergeCell ref="E1710:F1710"/>
    <mergeCell ref="E1702:F1702"/>
    <mergeCell ref="E1703:F1703"/>
    <mergeCell ref="E1704:F1704"/>
    <mergeCell ref="E1705:F1705"/>
    <mergeCell ref="E1706:F1706"/>
    <mergeCell ref="H1707:I1707"/>
    <mergeCell ref="E1711:F1711"/>
    <mergeCell ref="E1712:F1712"/>
    <mergeCell ref="E1713:F1713"/>
    <mergeCell ref="E1714:F1714"/>
    <mergeCell ref="H1721:I1721"/>
    <mergeCell ref="E1743:F1743"/>
    <mergeCell ref="E1744:F1744"/>
    <mergeCell ref="E1739:F1739"/>
    <mergeCell ref="E1740:F1740"/>
    <mergeCell ref="E1741:F1741"/>
    <mergeCell ref="E1742:F1742"/>
    <mergeCell ref="E1731:F1731"/>
    <mergeCell ref="E1732:F1732"/>
    <mergeCell ref="E1733:F1733"/>
    <mergeCell ref="E1734:F1734"/>
    <mergeCell ref="E1724:F1724"/>
    <mergeCell ref="E1729:F1729"/>
    <mergeCell ref="E1730:F1730"/>
    <mergeCell ref="E1725:F1725"/>
    <mergeCell ref="E1726:F1726"/>
    <mergeCell ref="E1727:F1727"/>
    <mergeCell ref="E1728:F1728"/>
    <mergeCell ref="H1735:I1735"/>
    <mergeCell ref="E1738:F1738"/>
    <mergeCell ref="H1745:I1745"/>
    <mergeCell ref="E1767:F1767"/>
    <mergeCell ref="E1768:F1768"/>
    <mergeCell ref="E1769:F1769"/>
    <mergeCell ref="E1770:F1770"/>
    <mergeCell ref="E1771:F1771"/>
    <mergeCell ref="E1760:F1760"/>
    <mergeCell ref="E1761:F1761"/>
    <mergeCell ref="E1766:F1766"/>
    <mergeCell ref="E1755:F1755"/>
    <mergeCell ref="E1756:F1756"/>
    <mergeCell ref="E1751:F1751"/>
    <mergeCell ref="E1752:F1752"/>
    <mergeCell ref="E1753:F1753"/>
    <mergeCell ref="E1754:F1754"/>
    <mergeCell ref="E1748:F1748"/>
    <mergeCell ref="E1749:F1749"/>
    <mergeCell ref="E1750:F1750"/>
    <mergeCell ref="H1757:I1757"/>
    <mergeCell ref="E1762:F1762"/>
    <mergeCell ref="E1763:F1763"/>
    <mergeCell ref="E1764:F1764"/>
    <mergeCell ref="E1765:F1765"/>
    <mergeCell ref="E1791:F1791"/>
    <mergeCell ref="E1792:F1792"/>
    <mergeCell ref="E1793:F1793"/>
    <mergeCell ref="E1788:F1788"/>
    <mergeCell ref="E1789:F1789"/>
    <mergeCell ref="E1790:F1790"/>
    <mergeCell ref="E1779:F1779"/>
    <mergeCell ref="E1780:F1780"/>
    <mergeCell ref="E1781:F1781"/>
    <mergeCell ref="E1776:F1776"/>
    <mergeCell ref="E1777:F1777"/>
    <mergeCell ref="E1778:F1778"/>
    <mergeCell ref="H1772:I1772"/>
    <mergeCell ref="E1775:F1775"/>
    <mergeCell ref="H1782:I1782"/>
    <mergeCell ref="E1785:F1785"/>
    <mergeCell ref="E1786:F1786"/>
    <mergeCell ref="E1787:F1787"/>
    <mergeCell ref="H1794:I1794"/>
    <mergeCell ref="E1818:F1818"/>
    <mergeCell ref="E1819:F1819"/>
    <mergeCell ref="E1820:F1820"/>
    <mergeCell ref="E1821:F1821"/>
    <mergeCell ref="E1810:F1810"/>
    <mergeCell ref="E1811:F1811"/>
    <mergeCell ref="E1812:F1812"/>
    <mergeCell ref="E1813:F1813"/>
    <mergeCell ref="E1803:F1803"/>
    <mergeCell ref="E1808:F1808"/>
    <mergeCell ref="E1809:F1809"/>
    <mergeCell ref="E1798:F1798"/>
    <mergeCell ref="E1799:F1799"/>
    <mergeCell ref="E1800:F1800"/>
    <mergeCell ref="E1801:F1801"/>
    <mergeCell ref="E1802:F1802"/>
    <mergeCell ref="E1857:F1857"/>
    <mergeCell ref="E1858:F1858"/>
    <mergeCell ref="E1859:F1859"/>
    <mergeCell ref="E1848:F1848"/>
    <mergeCell ref="E1849:F1849"/>
    <mergeCell ref="E1850:F1850"/>
    <mergeCell ref="E1851:F1851"/>
    <mergeCell ref="E1852:F1852"/>
    <mergeCell ref="E1886:F1886"/>
    <mergeCell ref="E1887:F1887"/>
    <mergeCell ref="E1879:F1879"/>
    <mergeCell ref="E1880:F1880"/>
    <mergeCell ref="H1872:I1872"/>
    <mergeCell ref="E1875:F1875"/>
    <mergeCell ref="E1876:F1876"/>
    <mergeCell ref="E1877:F1877"/>
    <mergeCell ref="E1878:F1878"/>
    <mergeCell ref="G1924:I1924"/>
    <mergeCell ref="A1926:F1926"/>
    <mergeCell ref="A1927:F1927"/>
    <mergeCell ref="A1929:F1929"/>
    <mergeCell ref="G1929:I1929"/>
    <mergeCell ref="A1930:F1930"/>
    <mergeCell ref="G1930:I1930"/>
    <mergeCell ref="G1932:I1932"/>
    <mergeCell ref="A1933:F1933"/>
    <mergeCell ref="G1933:I1933"/>
    <mergeCell ref="G1934:I1934"/>
    <mergeCell ref="H1892:I1892"/>
    <mergeCell ref="G1906:I1906"/>
    <mergeCell ref="G1900:I1900"/>
    <mergeCell ref="G1901:I1901"/>
    <mergeCell ref="G1902:I1902"/>
    <mergeCell ref="A1903:F1903"/>
    <mergeCell ref="G1903:I1903"/>
    <mergeCell ref="G1899:I1899"/>
    <mergeCell ref="E1895:F1895"/>
    <mergeCell ref="E1896:F1896"/>
    <mergeCell ref="F1897:I1897"/>
    <mergeCell ref="A1899:F1899"/>
    <mergeCell ref="A1900:F1900"/>
    <mergeCell ref="A1901:F1901"/>
    <mergeCell ref="A1902:F1902"/>
    <mergeCell ref="A1904:F1904"/>
    <mergeCell ref="G1904:I1904"/>
    <mergeCell ref="A1905:F1905"/>
    <mergeCell ref="G1905:I1905"/>
    <mergeCell ref="G1907:I1907"/>
    <mergeCell ref="A1908:F1908"/>
    <mergeCell ref="G1961:I1961"/>
    <mergeCell ref="G1962:I1962"/>
    <mergeCell ref="A1963:F1963"/>
    <mergeCell ref="G1963:I1963"/>
    <mergeCell ref="H1964:I1964"/>
    <mergeCell ref="H1965:I1965"/>
    <mergeCell ref="G1937:I1937"/>
    <mergeCell ref="A1938:F1938"/>
    <mergeCell ref="G1938:I1938"/>
    <mergeCell ref="H1939:I1939"/>
    <mergeCell ref="H1940:I1940"/>
    <mergeCell ref="H1942:I1942"/>
    <mergeCell ref="E1945:F1945"/>
    <mergeCell ref="E1946:F1946"/>
    <mergeCell ref="G1931:I1931"/>
    <mergeCell ref="G1925:I1925"/>
    <mergeCell ref="G1926:I1926"/>
    <mergeCell ref="G1927:I1927"/>
    <mergeCell ref="A1928:F1928"/>
    <mergeCell ref="G1928:I1928"/>
    <mergeCell ref="F1947:I1947"/>
    <mergeCell ref="A1949:F1949"/>
    <mergeCell ref="A1950:F1950"/>
    <mergeCell ref="A1951:F1951"/>
    <mergeCell ref="A1952:F1952"/>
    <mergeCell ref="A1954:F1954"/>
    <mergeCell ref="G1954:I1954"/>
    <mergeCell ref="A1955:F1955"/>
    <mergeCell ref="G1955:I1955"/>
    <mergeCell ref="E2034:F2034"/>
    <mergeCell ref="E2023:F2023"/>
    <mergeCell ref="E2024:F2024"/>
    <mergeCell ref="E2025:F2025"/>
    <mergeCell ref="E2026:F2026"/>
    <mergeCell ref="E2027:F2027"/>
    <mergeCell ref="E2022:F2022"/>
    <mergeCell ref="G2009:I2009"/>
    <mergeCell ref="G2010:I2010"/>
    <mergeCell ref="G2011:I2011"/>
    <mergeCell ref="G2012:I2012"/>
    <mergeCell ref="A2013:F2013"/>
    <mergeCell ref="G2013:I2013"/>
    <mergeCell ref="H2014:I2014"/>
    <mergeCell ref="G1935:I1935"/>
    <mergeCell ref="G1936:I1936"/>
    <mergeCell ref="G1949:I1949"/>
    <mergeCell ref="A1941:F1941"/>
    <mergeCell ref="G1941:I1941"/>
    <mergeCell ref="A1966:F1966"/>
    <mergeCell ref="G1966:I1966"/>
    <mergeCell ref="G1956:I1956"/>
    <mergeCell ref="G1950:I1950"/>
    <mergeCell ref="G1951:I1951"/>
    <mergeCell ref="G1952:I1952"/>
    <mergeCell ref="A1953:F1953"/>
    <mergeCell ref="G1953:I1953"/>
    <mergeCell ref="G1957:I1957"/>
    <mergeCell ref="A1958:F1958"/>
    <mergeCell ref="G1958:I1958"/>
    <mergeCell ref="G1959:I1959"/>
    <mergeCell ref="G1960:I1960"/>
    <mergeCell ref="E2073:F2073"/>
    <mergeCell ref="E2079:F2079"/>
    <mergeCell ref="E2068:F2068"/>
    <mergeCell ref="E2069:F2069"/>
    <mergeCell ref="E2070:F2070"/>
    <mergeCell ref="E2071:F2071"/>
    <mergeCell ref="E2072:F2072"/>
    <mergeCell ref="E2067:F2067"/>
    <mergeCell ref="H2074:I2074"/>
    <mergeCell ref="E2077:F2077"/>
    <mergeCell ref="E2078:F2078"/>
    <mergeCell ref="H2085:I2085"/>
    <mergeCell ref="E2088:F2088"/>
    <mergeCell ref="E2089:F2089"/>
    <mergeCell ref="G2003:I2003"/>
    <mergeCell ref="G1999:I1999"/>
    <mergeCell ref="E1996:F1996"/>
    <mergeCell ref="F1997:I1997"/>
    <mergeCell ref="A1999:F1999"/>
    <mergeCell ref="A2000:F2000"/>
    <mergeCell ref="A2001:F2001"/>
    <mergeCell ref="A2002:F2002"/>
    <mergeCell ref="A2004:F2004"/>
    <mergeCell ref="G2004:I2004"/>
    <mergeCell ref="A2005:F2005"/>
    <mergeCell ref="G2005:I2005"/>
    <mergeCell ref="G2007:I2007"/>
    <mergeCell ref="A2008:F2008"/>
    <mergeCell ref="E2035:F2035"/>
    <mergeCell ref="E2036:F2036"/>
    <mergeCell ref="E2037:F2037"/>
    <mergeCell ref="E2033:F2033"/>
    <mergeCell ref="G2109:I2109"/>
    <mergeCell ref="G2110:I2110"/>
    <mergeCell ref="G2111:I2111"/>
    <mergeCell ref="H2113:I2113"/>
    <mergeCell ref="E2116:F2116"/>
    <mergeCell ref="E2117:F2117"/>
    <mergeCell ref="A2118:F2118"/>
    <mergeCell ref="A2101:F2101"/>
    <mergeCell ref="A2103:F2103"/>
    <mergeCell ref="G2103:I2103"/>
    <mergeCell ref="E2090:F2090"/>
    <mergeCell ref="E2091:F2091"/>
    <mergeCell ref="E2080:F2080"/>
    <mergeCell ref="E2081:F2081"/>
    <mergeCell ref="E2082:F2082"/>
    <mergeCell ref="E2083:F2083"/>
    <mergeCell ref="E2084:F2084"/>
    <mergeCell ref="E2165:F2165"/>
    <mergeCell ref="E2166:F2166"/>
    <mergeCell ref="E2155:F2155"/>
    <mergeCell ref="E2156:F2156"/>
    <mergeCell ref="E2151:F2151"/>
    <mergeCell ref="E2152:F2152"/>
    <mergeCell ref="E2153:F2153"/>
    <mergeCell ref="E2154:F2154"/>
    <mergeCell ref="H2157:I2157"/>
    <mergeCell ref="E2160:F2160"/>
    <mergeCell ref="E2161:F2161"/>
    <mergeCell ref="E2162:F2162"/>
    <mergeCell ref="E2163:F2163"/>
    <mergeCell ref="E2092:F2092"/>
    <mergeCell ref="E2093:F2093"/>
    <mergeCell ref="E2094:F2094"/>
    <mergeCell ref="E2095:F2095"/>
    <mergeCell ref="H2096:I2096"/>
    <mergeCell ref="E2099:F2099"/>
    <mergeCell ref="E2100:F2100"/>
    <mergeCell ref="A2104:F2104"/>
    <mergeCell ref="G2104:I2104"/>
    <mergeCell ref="A2105:F2105"/>
    <mergeCell ref="G2105:I2105"/>
    <mergeCell ref="G2106:I2106"/>
    <mergeCell ref="G2107:I2107"/>
    <mergeCell ref="G2108:I2108"/>
    <mergeCell ref="A2119:F2119"/>
    <mergeCell ref="G2119:I2119"/>
    <mergeCell ref="G2118:I2118"/>
    <mergeCell ref="A2112:F2112"/>
    <mergeCell ref="G2112:I2112"/>
    <mergeCell ref="E2148:F2148"/>
    <mergeCell ref="E2149:F2149"/>
    <mergeCell ref="E2150:F2150"/>
    <mergeCell ref="E2175:F2175"/>
    <mergeCell ref="E2176:F2176"/>
    <mergeCell ref="H2183:I2183"/>
    <mergeCell ref="E2186:F2186"/>
    <mergeCell ref="E2187:F2187"/>
    <mergeCell ref="E2188:F2188"/>
    <mergeCell ref="E2189:F2189"/>
    <mergeCell ref="E2215:F2215"/>
    <mergeCell ref="E2216:F2216"/>
    <mergeCell ref="E2217:F2217"/>
    <mergeCell ref="E2212:F2212"/>
    <mergeCell ref="E2213:F2213"/>
    <mergeCell ref="E2214:F2214"/>
    <mergeCell ref="E2203:F2203"/>
    <mergeCell ref="E2204:F2204"/>
    <mergeCell ref="E2205:F2205"/>
    <mergeCell ref="E2206:F2206"/>
    <mergeCell ref="E2201:F2201"/>
    <mergeCell ref="E2202:F2202"/>
    <mergeCell ref="H2196:I2196"/>
    <mergeCell ref="E2199:F2199"/>
    <mergeCell ref="E2200:F2200"/>
    <mergeCell ref="H2207:I2207"/>
    <mergeCell ref="E2210:F2210"/>
    <mergeCell ref="E2211:F2211"/>
    <mergeCell ref="E2167:F2167"/>
    <mergeCell ref="E2168:F2168"/>
    <mergeCell ref="E2169:F2169"/>
    <mergeCell ref="E2164:F2164"/>
    <mergeCell ref="E2240:F2240"/>
    <mergeCell ref="E2232:F2232"/>
    <mergeCell ref="E2233:F2233"/>
    <mergeCell ref="E2234:F2234"/>
    <mergeCell ref="E2227:F2227"/>
    <mergeCell ref="E2228:F2228"/>
    <mergeCell ref="E2223:F2223"/>
    <mergeCell ref="E2224:F2224"/>
    <mergeCell ref="E2225:F2225"/>
    <mergeCell ref="E2226:F2226"/>
    <mergeCell ref="E2221:F2221"/>
    <mergeCell ref="E2222:F2222"/>
    <mergeCell ref="H2229:I2229"/>
    <mergeCell ref="E2235:F2235"/>
    <mergeCell ref="E2236:F2236"/>
    <mergeCell ref="E2237:F2237"/>
    <mergeCell ref="E2238:F2238"/>
    <mergeCell ref="E2241:F2241"/>
    <mergeCell ref="E2242:F2242"/>
    <mergeCell ref="E2243:F2243"/>
    <mergeCell ref="E2244:F2244"/>
    <mergeCell ref="H2245:I2245"/>
    <mergeCell ref="E2255:F2255"/>
    <mergeCell ref="E2256:F2256"/>
    <mergeCell ref="E2248:F2248"/>
    <mergeCell ref="E2249:F2249"/>
    <mergeCell ref="H2251:I2251"/>
    <mergeCell ref="E2254:F2254"/>
    <mergeCell ref="E2257:F2257"/>
    <mergeCell ref="E2258:F2258"/>
    <mergeCell ref="E2259:F2259"/>
    <mergeCell ref="E2260:F2260"/>
    <mergeCell ref="H2261:I2261"/>
    <mergeCell ref="G2276:I2276"/>
    <mergeCell ref="G2275:I2275"/>
    <mergeCell ref="G2266:I2266"/>
    <mergeCell ref="G2267:I2267"/>
    <mergeCell ref="A2268:F2268"/>
    <mergeCell ref="G2268:I2268"/>
    <mergeCell ref="E2264:F2264"/>
    <mergeCell ref="E2265:F2265"/>
    <mergeCell ref="A2266:F2266"/>
    <mergeCell ref="A2267:F2267"/>
    <mergeCell ref="A2269:F2269"/>
    <mergeCell ref="G2269:I2269"/>
    <mergeCell ref="A2270:F2270"/>
    <mergeCell ref="G2270:I2270"/>
    <mergeCell ref="G2271:I2271"/>
    <mergeCell ref="G2272:I2272"/>
    <mergeCell ref="A2314:F2314"/>
    <mergeCell ref="G2314:I2314"/>
    <mergeCell ref="H2315:I2315"/>
    <mergeCell ref="H2322:I2322"/>
    <mergeCell ref="E2325:F2325"/>
    <mergeCell ref="E2326:F2326"/>
    <mergeCell ref="E2327:F2327"/>
    <mergeCell ref="E2347:F2347"/>
    <mergeCell ref="H2348:I2348"/>
    <mergeCell ref="E2370:F2370"/>
    <mergeCell ref="E2371:F2371"/>
    <mergeCell ref="H2372:I2372"/>
    <mergeCell ref="E2375:F2375"/>
    <mergeCell ref="E2376:F2376"/>
    <mergeCell ref="H2363:I2363"/>
    <mergeCell ref="E2366:F2366"/>
    <mergeCell ref="E2367:F2367"/>
    <mergeCell ref="E2368:F2368"/>
    <mergeCell ref="E2369:F2369"/>
    <mergeCell ref="E2358:F2358"/>
    <mergeCell ref="E2359:F2359"/>
    <mergeCell ref="E2360:F2360"/>
    <mergeCell ref="E2361:F2361"/>
    <mergeCell ref="E2362:F2362"/>
    <mergeCell ref="E2351:F2351"/>
    <mergeCell ref="E2352:F2352"/>
    <mergeCell ref="E2353:F2353"/>
    <mergeCell ref="E2354:F2354"/>
    <mergeCell ref="H2355:I2355"/>
    <mergeCell ref="E2328:F2328"/>
    <mergeCell ref="H2335:I2335"/>
    <mergeCell ref="E2338:F2338"/>
    <mergeCell ref="E2386:F2386"/>
    <mergeCell ref="E2387:F2387"/>
    <mergeCell ref="E2388:F2388"/>
    <mergeCell ref="E2377:F2377"/>
    <mergeCell ref="E2378:F2378"/>
    <mergeCell ref="E2379:F2379"/>
    <mergeCell ref="E2380:F2380"/>
    <mergeCell ref="H2381:I2381"/>
    <mergeCell ref="E2389:F2389"/>
    <mergeCell ref="H2390:I2390"/>
    <mergeCell ref="E2397:F2397"/>
    <mergeCell ref="H2398:I2398"/>
    <mergeCell ref="E2425:F2425"/>
    <mergeCell ref="E2426:F2426"/>
    <mergeCell ref="E2417:F2417"/>
    <mergeCell ref="E2418:F2418"/>
    <mergeCell ref="E2410:F2410"/>
    <mergeCell ref="E2411:F2411"/>
    <mergeCell ref="E2412:F2412"/>
    <mergeCell ref="E2403:F2403"/>
    <mergeCell ref="E2404:F2404"/>
    <mergeCell ref="E2409:F2409"/>
    <mergeCell ref="E2405:F2405"/>
    <mergeCell ref="H2406:I2406"/>
    <mergeCell ref="E2413:F2413"/>
    <mergeCell ref="H2414:I2414"/>
    <mergeCell ref="E2419:F2419"/>
    <mergeCell ref="E2420:F2420"/>
    <mergeCell ref="E2421:F2421"/>
    <mergeCell ref="H2422:I2422"/>
    <mergeCell ref="E2427:F2427"/>
    <mergeCell ref="H2428:I2428"/>
    <mergeCell ref="E2450:F2450"/>
    <mergeCell ref="E2451:F2451"/>
    <mergeCell ref="E2452:F2452"/>
    <mergeCell ref="E2443:F2443"/>
    <mergeCell ref="E2448:F2448"/>
    <mergeCell ref="E2449:F2449"/>
    <mergeCell ref="H2436:I2436"/>
    <mergeCell ref="E2439:F2439"/>
    <mergeCell ref="E2440:F2440"/>
    <mergeCell ref="E2441:F2441"/>
    <mergeCell ref="E2442:F2442"/>
    <mergeCell ref="E2432:F2432"/>
    <mergeCell ref="E2433:F2433"/>
    <mergeCell ref="E2434:F2434"/>
    <mergeCell ref="E2435:F2435"/>
    <mergeCell ref="F2431:G2431"/>
    <mergeCell ref="E2444:F2444"/>
    <mergeCell ref="H2445:I2445"/>
    <mergeCell ref="H2453:I2453"/>
    <mergeCell ref="E2474:F2474"/>
    <mergeCell ref="E2475:F2475"/>
    <mergeCell ref="E2476:F2476"/>
    <mergeCell ref="E2471:F2471"/>
    <mergeCell ref="E2472:F2472"/>
    <mergeCell ref="E2473:F2473"/>
    <mergeCell ref="E2462:F2462"/>
    <mergeCell ref="E2463:F2463"/>
    <mergeCell ref="E2458:F2458"/>
    <mergeCell ref="E2459:F2459"/>
    <mergeCell ref="E2460:F2460"/>
    <mergeCell ref="E2461:F2461"/>
    <mergeCell ref="E2456:F2456"/>
    <mergeCell ref="E2457:F2457"/>
    <mergeCell ref="H2464:I2464"/>
    <mergeCell ref="E2467:F2467"/>
    <mergeCell ref="E2468:F2468"/>
    <mergeCell ref="E2469:F2469"/>
    <mergeCell ref="E2470:F2470"/>
    <mergeCell ref="H2477:I2477"/>
    <mergeCell ref="E2503:F2503"/>
    <mergeCell ref="E2504:F2504"/>
    <mergeCell ref="E2493:F2493"/>
    <mergeCell ref="E2494:F2494"/>
    <mergeCell ref="E2495:F2495"/>
    <mergeCell ref="E2496:F2496"/>
    <mergeCell ref="E2497:F2497"/>
    <mergeCell ref="E2486:F2486"/>
    <mergeCell ref="E2492:F2492"/>
    <mergeCell ref="E2481:F2481"/>
    <mergeCell ref="E2482:F2482"/>
    <mergeCell ref="E2483:F2483"/>
    <mergeCell ref="E2484:F2484"/>
    <mergeCell ref="E2485:F2485"/>
    <mergeCell ref="E2526:F2526"/>
    <mergeCell ref="E2527:F2527"/>
    <mergeCell ref="E2519:F2519"/>
    <mergeCell ref="E2520:F2520"/>
    <mergeCell ref="E2521:F2521"/>
    <mergeCell ref="E2512:F2512"/>
    <mergeCell ref="E2513:F2513"/>
    <mergeCell ref="E2505:F2505"/>
    <mergeCell ref="E2506:F2506"/>
    <mergeCell ref="E2502:F2502"/>
    <mergeCell ref="E2507:F2507"/>
    <mergeCell ref="E2508:F2508"/>
    <mergeCell ref="H2509:I2509"/>
    <mergeCell ref="E2514:F2514"/>
    <mergeCell ref="E2515:F2515"/>
    <mergeCell ref="H2516:I2516"/>
    <mergeCell ref="E2522:F2522"/>
    <mergeCell ref="E2545:F2545"/>
    <mergeCell ref="H2546:I2546"/>
    <mergeCell ref="E2552:F2552"/>
    <mergeCell ref="E2553:F2553"/>
    <mergeCell ref="H2554:I2554"/>
    <mergeCell ref="E2604:F2604"/>
    <mergeCell ref="E2605:F2605"/>
    <mergeCell ref="E2594:F2594"/>
    <mergeCell ref="E2595:F2595"/>
    <mergeCell ref="E2596:F2596"/>
    <mergeCell ref="E2597:F2597"/>
    <mergeCell ref="E2598:F2598"/>
    <mergeCell ref="E2587:F2587"/>
    <mergeCell ref="E2588:F2588"/>
    <mergeCell ref="E2589:F2589"/>
    <mergeCell ref="E2630:F2630"/>
    <mergeCell ref="E2631:F2631"/>
    <mergeCell ref="E2626:F2626"/>
    <mergeCell ref="E2627:F2627"/>
    <mergeCell ref="E2628:F2628"/>
    <mergeCell ref="E2629:F2629"/>
    <mergeCell ref="E2618:F2618"/>
    <mergeCell ref="E2619:F2619"/>
    <mergeCell ref="E2620:F2620"/>
    <mergeCell ref="E2615:F2615"/>
    <mergeCell ref="E2616:F2616"/>
    <mergeCell ref="E2617:F2617"/>
    <mergeCell ref="E2603:F2603"/>
    <mergeCell ref="H2621:I2621"/>
    <mergeCell ref="E2624:F2624"/>
    <mergeCell ref="E2625:F2625"/>
    <mergeCell ref="H2610:I2610"/>
    <mergeCell ref="E2687:F2687"/>
    <mergeCell ref="E2688:F2688"/>
    <mergeCell ref="E2689:F2689"/>
    <mergeCell ref="H2695:I2695"/>
    <mergeCell ref="E2677:F2677"/>
    <mergeCell ref="E2666:F2666"/>
    <mergeCell ref="E2672:F2672"/>
    <mergeCell ref="H2705:I2705"/>
    <mergeCell ref="E2725:F2725"/>
    <mergeCell ref="E2726:F2726"/>
    <mergeCell ref="E2727:F2727"/>
    <mergeCell ref="E2714:F2714"/>
    <mergeCell ref="E2710:F2710"/>
    <mergeCell ref="E2711:F2711"/>
    <mergeCell ref="E2712:F2712"/>
    <mergeCell ref="E2713:F2713"/>
    <mergeCell ref="E2708:F2708"/>
    <mergeCell ref="E2709:F2709"/>
    <mergeCell ref="H2715:I2715"/>
    <mergeCell ref="E2718:F2718"/>
    <mergeCell ref="E2719:F2719"/>
    <mergeCell ref="E2720:F2720"/>
    <mergeCell ref="E2721:F2721"/>
    <mergeCell ref="H2722:I2722"/>
    <mergeCell ref="E2728:F2728"/>
    <mergeCell ref="E2729:F2729"/>
    <mergeCell ref="H2730:I2730"/>
    <mergeCell ref="E2749:F2749"/>
    <mergeCell ref="E2750:F2750"/>
    <mergeCell ref="E2751:F2751"/>
    <mergeCell ref="E2752:F2752"/>
    <mergeCell ref="E2753:F2753"/>
    <mergeCell ref="E2747:F2747"/>
    <mergeCell ref="E2748:F2748"/>
    <mergeCell ref="E2737:F2737"/>
    <mergeCell ref="E2738:F2738"/>
    <mergeCell ref="E2739:F2739"/>
    <mergeCell ref="E2740:F2740"/>
    <mergeCell ref="E2741:F2741"/>
    <mergeCell ref="E2734:F2734"/>
    <mergeCell ref="E2735:F2735"/>
    <mergeCell ref="E2736:F2736"/>
    <mergeCell ref="F2733:G2733"/>
    <mergeCell ref="E2742:F2742"/>
    <mergeCell ref="E2743:F2743"/>
    <mergeCell ref="H2744:I2744"/>
    <mergeCell ref="E2773:F2773"/>
    <mergeCell ref="E2774:F2774"/>
    <mergeCell ref="E2775:F2775"/>
    <mergeCell ref="E2776:F2776"/>
    <mergeCell ref="E2777:F2777"/>
    <mergeCell ref="E2771:F2771"/>
    <mergeCell ref="E2772:F2772"/>
    <mergeCell ref="E2761:F2761"/>
    <mergeCell ref="E2762:F2762"/>
    <mergeCell ref="E2763:F2763"/>
    <mergeCell ref="E2764:F2764"/>
    <mergeCell ref="E2765:F2765"/>
    <mergeCell ref="E2754:F2754"/>
    <mergeCell ref="E2760:F2760"/>
    <mergeCell ref="E2755:F2755"/>
    <mergeCell ref="E2756:F2756"/>
    <mergeCell ref="H2757:I2757"/>
    <mergeCell ref="E2766:F2766"/>
    <mergeCell ref="E2767:F2767"/>
    <mergeCell ref="H2768:I2768"/>
    <mergeCell ref="E2800:F2800"/>
    <mergeCell ref="E2801:F2801"/>
    <mergeCell ref="E2802:F2802"/>
    <mergeCell ref="E2793:F2793"/>
    <mergeCell ref="E2794:F2794"/>
    <mergeCell ref="E2786:F2786"/>
    <mergeCell ref="E2787:F2787"/>
    <mergeCell ref="E2778:F2778"/>
    <mergeCell ref="E2779:F2779"/>
    <mergeCell ref="E2780:F2780"/>
    <mergeCell ref="E2781:F2781"/>
    <mergeCell ref="E2782:F2782"/>
    <mergeCell ref="H2783:I2783"/>
    <mergeCell ref="E2788:F2788"/>
    <mergeCell ref="E2789:F2789"/>
    <mergeCell ref="H2790:I2790"/>
    <mergeCell ref="E2795:F2795"/>
    <mergeCell ref="E2796:F2796"/>
    <mergeCell ref="H2797:I2797"/>
    <mergeCell ref="E2803:F2803"/>
    <mergeCell ref="E2804:F2804"/>
    <mergeCell ref="E2823:F2823"/>
    <mergeCell ref="E2824:F2824"/>
    <mergeCell ref="E2821:F2821"/>
    <mergeCell ref="E2822:F2822"/>
    <mergeCell ref="E2811:F2811"/>
    <mergeCell ref="E2812:F2812"/>
    <mergeCell ref="E2813:F2813"/>
    <mergeCell ref="E2814:F2814"/>
    <mergeCell ref="E2808:F2808"/>
    <mergeCell ref="E2809:F2809"/>
    <mergeCell ref="E2810:F2810"/>
    <mergeCell ref="E2847:F2847"/>
    <mergeCell ref="E2842:F2842"/>
    <mergeCell ref="E2843:F2843"/>
    <mergeCell ref="E2844:F2844"/>
    <mergeCell ref="E2845:F2845"/>
    <mergeCell ref="E2846:F2846"/>
    <mergeCell ref="E2840:F2840"/>
    <mergeCell ref="E2841:F2841"/>
    <mergeCell ref="E2830:F2830"/>
    <mergeCell ref="E2831:F2831"/>
    <mergeCell ref="E2832:F2832"/>
    <mergeCell ref="E2833:F2833"/>
    <mergeCell ref="E2815:F2815"/>
    <mergeCell ref="E2816:F2816"/>
    <mergeCell ref="H2878:I2878"/>
    <mergeCell ref="E2897:F2897"/>
    <mergeCell ref="E2898:F2898"/>
    <mergeCell ref="E2899:F2899"/>
    <mergeCell ref="E2900:F2900"/>
    <mergeCell ref="E2901:F2901"/>
    <mergeCell ref="E2892:F2892"/>
    <mergeCell ref="E2893:F2893"/>
    <mergeCell ref="E2894:F2894"/>
    <mergeCell ref="E2895:F2895"/>
    <mergeCell ref="E2896:F2896"/>
    <mergeCell ref="E2885:F2885"/>
    <mergeCell ref="E2881:F2881"/>
    <mergeCell ref="E2882:F2882"/>
    <mergeCell ref="E2883:F2883"/>
    <mergeCell ref="E2884:F2884"/>
    <mergeCell ref="E2886:F2886"/>
    <mergeCell ref="E2887:F2887"/>
    <mergeCell ref="H2888:I2888"/>
    <mergeCell ref="F2891:G2891"/>
    <mergeCell ref="E2958:F2958"/>
    <mergeCell ref="E2959:F2959"/>
    <mergeCell ref="H2969:I2969"/>
    <mergeCell ref="H2960:I2960"/>
    <mergeCell ref="E2967:F2967"/>
    <mergeCell ref="E2968:F2968"/>
    <mergeCell ref="E2998:F2998"/>
    <mergeCell ref="E2989:F2989"/>
    <mergeCell ref="E2990:F2990"/>
    <mergeCell ref="E2991:F2991"/>
    <mergeCell ref="E2992:F2992"/>
    <mergeCell ref="E2986:F2986"/>
    <mergeCell ref="E2987:F2987"/>
    <mergeCell ref="E2988:F2988"/>
    <mergeCell ref="E2974:F2974"/>
    <mergeCell ref="E2975:F2975"/>
    <mergeCell ref="E2976:F2976"/>
    <mergeCell ref="H2977:I2977"/>
    <mergeCell ref="E2980:F2980"/>
    <mergeCell ref="E2981:F2981"/>
    <mergeCell ref="H2983:I2983"/>
    <mergeCell ref="E2993:F2993"/>
    <mergeCell ref="E2994:F2994"/>
    <mergeCell ref="H2995:I2995"/>
    <mergeCell ref="E2999:F2999"/>
    <mergeCell ref="E3000:F3000"/>
    <mergeCell ref="E3001:F3001"/>
    <mergeCell ref="E3022:F3022"/>
    <mergeCell ref="E3016:F3016"/>
    <mergeCell ref="E3017:F3017"/>
    <mergeCell ref="E3018:F3018"/>
    <mergeCell ref="E3011:F3011"/>
    <mergeCell ref="E3012:F3012"/>
    <mergeCell ref="E3013:F3013"/>
    <mergeCell ref="E3014:F3014"/>
    <mergeCell ref="E3015:F3015"/>
    <mergeCell ref="E3006:F3006"/>
    <mergeCell ref="E3048:F3048"/>
    <mergeCell ref="E3049:F3049"/>
    <mergeCell ref="E3050:F3050"/>
    <mergeCell ref="E3043:F3043"/>
    <mergeCell ref="E3035:F3035"/>
    <mergeCell ref="E3036:F3036"/>
    <mergeCell ref="E3037:F3037"/>
    <mergeCell ref="E3038:F3038"/>
    <mergeCell ref="E3039:F3039"/>
    <mergeCell ref="E3030:F3030"/>
    <mergeCell ref="E3044:F3044"/>
    <mergeCell ref="E3045:F3045"/>
    <mergeCell ref="E3046:F3046"/>
    <mergeCell ref="E3047:F3047"/>
    <mergeCell ref="E3002:F3002"/>
    <mergeCell ref="E3069:F3069"/>
    <mergeCell ref="E3070:F3070"/>
    <mergeCell ref="E3108:F3108"/>
    <mergeCell ref="E3100:F3100"/>
    <mergeCell ref="E3101:F3101"/>
    <mergeCell ref="E3102:F3102"/>
    <mergeCell ref="E3103:F3103"/>
    <mergeCell ref="E3104:F3104"/>
    <mergeCell ref="E3118:F3118"/>
    <mergeCell ref="E3119:F3119"/>
    <mergeCell ref="E3120:F3120"/>
    <mergeCell ref="H3121:I3121"/>
    <mergeCell ref="E3141:F3141"/>
    <mergeCell ref="E3133:F3133"/>
    <mergeCell ref="E3124:F3124"/>
    <mergeCell ref="E3129:F3129"/>
    <mergeCell ref="E3125:F3125"/>
    <mergeCell ref="E3126:F3126"/>
    <mergeCell ref="E3127:F3127"/>
    <mergeCell ref="E3128:F3128"/>
    <mergeCell ref="H3130:I3130"/>
    <mergeCell ref="E3134:F3134"/>
    <mergeCell ref="E3135:F3135"/>
    <mergeCell ref="E3136:F3136"/>
    <mergeCell ref="E3137:F3137"/>
    <mergeCell ref="H3138:I3138"/>
    <mergeCell ref="H3105:I3105"/>
    <mergeCell ref="E3109:F3109"/>
    <mergeCell ref="E3110:F3110"/>
    <mergeCell ref="E3111:F3111"/>
    <mergeCell ref="E3112:F3112"/>
    <mergeCell ref="H3113:I3113"/>
    <mergeCell ref="E3165:F3165"/>
    <mergeCell ref="E3166:F3166"/>
    <mergeCell ref="E3167:F3167"/>
    <mergeCell ref="E3168:F3168"/>
    <mergeCell ref="E3169:F3169"/>
    <mergeCell ref="E3160:F3160"/>
    <mergeCell ref="E3161:F3161"/>
    <mergeCell ref="E3162:F3162"/>
    <mergeCell ref="E3163:F3163"/>
    <mergeCell ref="E3164:F3164"/>
    <mergeCell ref="E3149:F3149"/>
    <mergeCell ref="E3155:F3155"/>
    <mergeCell ref="A3182:F3182"/>
    <mergeCell ref="G3182:I3182"/>
    <mergeCell ref="E3145:F3145"/>
    <mergeCell ref="H3146:I3146"/>
    <mergeCell ref="E3150:F3150"/>
    <mergeCell ref="H3152:I3152"/>
    <mergeCell ref="E3156:F3156"/>
    <mergeCell ref="E3157:F3157"/>
    <mergeCell ref="E3158:F3158"/>
    <mergeCell ref="E3159:F3159"/>
    <mergeCell ref="H3170:I3170"/>
    <mergeCell ref="E3174:F3174"/>
    <mergeCell ref="A3175:A3176"/>
    <mergeCell ref="B3175:B3176"/>
    <mergeCell ref="C3175:C3176"/>
    <mergeCell ref="D3175:D3176"/>
    <mergeCell ref="E3175:F3175"/>
    <mergeCell ref="G3175:H3175"/>
    <mergeCell ref="I3175:I3176"/>
    <mergeCell ref="J3175:J3176"/>
    <mergeCell ref="A3177:F3177"/>
    <mergeCell ref="G3177:I3177"/>
    <mergeCell ref="F3178:I3178"/>
    <mergeCell ref="A3179:F3179"/>
    <mergeCell ref="G3179:I3179"/>
    <mergeCell ref="A3180:F3180"/>
    <mergeCell ref="G3180:I3180"/>
    <mergeCell ref="A3181:F3181"/>
    <mergeCell ref="G3181:I3181"/>
    <mergeCell ref="E3219:F3219"/>
    <mergeCell ref="E3220:F3220"/>
    <mergeCell ref="E3221:F3221"/>
    <mergeCell ref="E3222:F3222"/>
    <mergeCell ref="E3223:F3223"/>
    <mergeCell ref="E3214:F3214"/>
    <mergeCell ref="E3208:F3208"/>
    <mergeCell ref="E3218:F3218"/>
    <mergeCell ref="A3189:F3189"/>
    <mergeCell ref="G3189:I3189"/>
    <mergeCell ref="A3196:F3196"/>
    <mergeCell ref="G3196:I3196"/>
    <mergeCell ref="H3197:I3197"/>
    <mergeCell ref="E3200:F3200"/>
    <mergeCell ref="E3201:F3201"/>
    <mergeCell ref="E3202:F3202"/>
    <mergeCell ref="E3203:F3203"/>
    <mergeCell ref="E3204:F3204"/>
    <mergeCell ref="H3205:I3205"/>
    <mergeCell ref="E3209:F3209"/>
    <mergeCell ref="E3210:F3210"/>
    <mergeCell ref="H3211:I3211"/>
    <mergeCell ref="A3257:A3258"/>
    <mergeCell ref="B3257:B3258"/>
    <mergeCell ref="C3257:C3258"/>
    <mergeCell ref="D3257:D3258"/>
    <mergeCell ref="E3257:F3257"/>
    <mergeCell ref="G3257:H3257"/>
    <mergeCell ref="F3260:I3260"/>
    <mergeCell ref="A3261:F3261"/>
    <mergeCell ref="G3261:I3261"/>
    <mergeCell ref="A3262:F3262"/>
    <mergeCell ref="G3262:I3262"/>
    <mergeCell ref="A3263:F3263"/>
    <mergeCell ref="G3263:I3263"/>
    <mergeCell ref="E3304:F3304"/>
    <mergeCell ref="E3305:F3305"/>
    <mergeCell ref="A3306:A3307"/>
    <mergeCell ref="B3306:B3307"/>
    <mergeCell ref="C3306:C3307"/>
    <mergeCell ref="D3306:D3307"/>
    <mergeCell ref="E3306:E3307"/>
    <mergeCell ref="A3272:F3272"/>
    <mergeCell ref="G3272:I3272"/>
    <mergeCell ref="H3273:I3273"/>
    <mergeCell ref="E3276:F3276"/>
    <mergeCell ref="E3277:F3277"/>
    <mergeCell ref="A3278:A3279"/>
    <mergeCell ref="B3278:B3279"/>
    <mergeCell ref="C3278:C3279"/>
    <mergeCell ref="D3278:D3279"/>
    <mergeCell ref="E3278:F3278"/>
    <mergeCell ref="G3278:H3278"/>
    <mergeCell ref="I3278:I3279"/>
    <mergeCell ref="E3390:F3390"/>
    <mergeCell ref="E3391:F3391"/>
    <mergeCell ref="H3393:I3393"/>
    <mergeCell ref="E3397:F3397"/>
    <mergeCell ref="E3398:F3398"/>
    <mergeCell ref="E3399:F3399"/>
    <mergeCell ref="E3400:F3400"/>
    <mergeCell ref="H3401:I3401"/>
    <mergeCell ref="E3405:F3405"/>
    <mergeCell ref="E3406:F3406"/>
    <mergeCell ref="E3322:F3322"/>
    <mergeCell ref="E3323:F3323"/>
    <mergeCell ref="H3324:I3324"/>
    <mergeCell ref="E3328:F3328"/>
    <mergeCell ref="E3329:F3329"/>
    <mergeCell ref="E3330:F3330"/>
    <mergeCell ref="F3306:G3306"/>
    <mergeCell ref="H3306:I3306"/>
    <mergeCell ref="E3361:F3361"/>
    <mergeCell ref="E3352:F3352"/>
    <mergeCell ref="E3357:F3357"/>
    <mergeCell ref="E3344:F3344"/>
    <mergeCell ref="E3363:F3363"/>
    <mergeCell ref="E3354:F3354"/>
    <mergeCell ref="E3355:F3355"/>
    <mergeCell ref="E3356:F3356"/>
    <mergeCell ref="H3358:I3358"/>
    <mergeCell ref="E3362:F3362"/>
    <mergeCell ref="E3378:F3378"/>
    <mergeCell ref="E3383:F3383"/>
    <mergeCell ref="E3374:F3374"/>
    <mergeCell ref="E3369:F3369"/>
    <mergeCell ref="H3366:I3366"/>
    <mergeCell ref="E3370:F3370"/>
    <mergeCell ref="E3371:F3371"/>
    <mergeCell ref="E3372:F3372"/>
    <mergeCell ref="E3373:F3373"/>
    <mergeCell ref="H3375:I3375"/>
    <mergeCell ref="E3379:F3379"/>
    <mergeCell ref="E3380:F3380"/>
    <mergeCell ref="E3381:F3381"/>
    <mergeCell ref="E3382:F3382"/>
    <mergeCell ref="H3384:I3384"/>
    <mergeCell ref="E3388:F3388"/>
    <mergeCell ref="E3389:F3389"/>
    <mergeCell ref="E3485:F3485"/>
    <mergeCell ref="E3467:F3467"/>
    <mergeCell ref="E3473:F3473"/>
    <mergeCell ref="E3461:F3461"/>
    <mergeCell ref="E3521:F3521"/>
    <mergeCell ref="E3509:F3509"/>
    <mergeCell ref="E3515:F3515"/>
    <mergeCell ref="E3497:F3497"/>
    <mergeCell ref="E3503:F3503"/>
    <mergeCell ref="E3491:F3491"/>
    <mergeCell ref="E3407:F3407"/>
    <mergeCell ref="E3408:F3408"/>
    <mergeCell ref="H3409:I3409"/>
    <mergeCell ref="E3413:F3413"/>
    <mergeCell ref="E3414:F3414"/>
    <mergeCell ref="E3415:F3415"/>
    <mergeCell ref="E3412:F3412"/>
    <mergeCell ref="E3516:F3516"/>
    <mergeCell ref="H3518:I3518"/>
    <mergeCell ref="H3443:I3443"/>
    <mergeCell ref="E3447:F3447"/>
    <mergeCell ref="F3529:G3529"/>
    <mergeCell ref="E3530:F3530"/>
    <mergeCell ref="E3531:F3531"/>
    <mergeCell ref="H3533:I3533"/>
    <mergeCell ref="E3416:F3416"/>
    <mergeCell ref="H3417:I3417"/>
    <mergeCell ref="E3434:F3434"/>
    <mergeCell ref="E3440:F3440"/>
    <mergeCell ref="E3428:F3428"/>
    <mergeCell ref="E3420:F3420"/>
    <mergeCell ref="E3421:F3421"/>
    <mergeCell ref="E3422:F3422"/>
    <mergeCell ref="E3423:F3423"/>
    <mergeCell ref="E3424:F3424"/>
    <mergeCell ref="H3425:I3425"/>
    <mergeCell ref="E3429:F3429"/>
    <mergeCell ref="H3431:I3431"/>
    <mergeCell ref="E3435:F3435"/>
    <mergeCell ref="H3437:I3437"/>
    <mergeCell ref="E3441:F3441"/>
    <mergeCell ref="E3448:F3448"/>
    <mergeCell ref="E3449:F3449"/>
    <mergeCell ref="E3450:F3450"/>
    <mergeCell ref="H3451:I3451"/>
    <mergeCell ref="F3454:G3454"/>
    <mergeCell ref="E3455:F3455"/>
    <mergeCell ref="E3456:F3456"/>
    <mergeCell ref="E3510:F3510"/>
    <mergeCell ref="H3512:I3512"/>
    <mergeCell ref="F3446:G3446"/>
    <mergeCell ref="E3479:F3479"/>
    <mergeCell ref="E292:F292"/>
    <mergeCell ref="E741:F741"/>
    <mergeCell ref="E748:F748"/>
    <mergeCell ref="E2250:F2250"/>
    <mergeCell ref="E2982:F2982"/>
    <mergeCell ref="E3151:F3151"/>
    <mergeCell ref="E3430:F3430"/>
    <mergeCell ref="E3436:F3436"/>
    <mergeCell ref="E3442:F3442"/>
    <mergeCell ref="E3:F3"/>
    <mergeCell ref="E6:F6"/>
    <mergeCell ref="E144:F144"/>
    <mergeCell ref="E145:F145"/>
    <mergeCell ref="E146:F146"/>
    <mergeCell ref="E147:F147"/>
    <mergeCell ref="H148:I148"/>
    <mergeCell ref="E137:F137"/>
    <mergeCell ref="E138:F138"/>
    <mergeCell ref="E139:F139"/>
    <mergeCell ref="H140:I140"/>
    <mergeCell ref="E143:F143"/>
    <mergeCell ref="E130:F130"/>
    <mergeCell ref="H131:I131"/>
    <mergeCell ref="E134:F134"/>
    <mergeCell ref="E135:F135"/>
    <mergeCell ref="E136:F136"/>
    <mergeCell ref="E3404:F3404"/>
    <mergeCell ref="E3396:F3396"/>
    <mergeCell ref="E3364:F3364"/>
    <mergeCell ref="E3365:F3365"/>
    <mergeCell ref="E3387:F3387"/>
    <mergeCell ref="E3392:F3392"/>
  </mergeCells>
  <pageMargins left="0.51181102362204722" right="0.51181102362204722" top="0.98425196850393704" bottom="0.98425196850393704" header="0.51181102362204722" footer="0.51181102362204722"/>
  <pageSetup paperSize="9" scale="46" fitToHeight="0" orientation="portrait" r:id="rId1"/>
  <headerFooter>
    <oddHeader>&amp;L &amp;C &amp;R</oddHeader>
    <oddFooter xml:space="preserve">&amp;L &amp;CRua Capitão Sancho, n° 209 – Centro. João Pinheiro/MG. CEP: 38.770-000.comercial@sinarco.com.br  – (38) 3561-2334 ou (38) 9.9997-8424 </oddFooter>
  </headerFooter>
  <drawing r:id="rId2"/>
</worksheet>
</file>

<file path=xl/worksheets/sheet3.xml><?xml version="1.0" encoding="utf-8"?>
<worksheet xmlns="http://schemas.openxmlformats.org/spreadsheetml/2006/main" xmlns:r="http://schemas.openxmlformats.org/officeDocument/2006/relationships">
  <dimension ref="A1:J38"/>
  <sheetViews>
    <sheetView showGridLines="0" zoomScaleSheetLayoutView="100" workbookViewId="0">
      <selection activeCell="D7" sqref="D7"/>
    </sheetView>
  </sheetViews>
  <sheetFormatPr defaultRowHeight="12.75"/>
  <cols>
    <col min="1" max="1" width="22.625" style="20" customWidth="1"/>
    <col min="2" max="3" width="3.75" style="20" customWidth="1"/>
    <col min="4" max="4" width="9" style="20"/>
    <col min="5" max="5" width="6.25" style="20" customWidth="1"/>
    <col min="6" max="6" width="4" style="20" customWidth="1"/>
    <col min="7" max="7" width="5.375" style="20" customWidth="1"/>
    <col min="8" max="8" width="21.375" style="20" customWidth="1"/>
    <col min="9" max="9" width="7.875" style="20" customWidth="1"/>
    <col min="10" max="16384" width="9" style="20"/>
  </cols>
  <sheetData>
    <row r="1" spans="1:9" customFormat="1" ht="15">
      <c r="A1" s="196" t="s">
        <v>258</v>
      </c>
      <c r="B1" s="196"/>
      <c r="C1" s="196"/>
      <c r="D1" s="196"/>
      <c r="E1" s="196"/>
      <c r="F1" s="196"/>
      <c r="G1" s="196"/>
      <c r="H1" s="196"/>
      <c r="I1" s="196"/>
    </row>
    <row r="2" spans="1:9" ht="15.75" customHeight="1">
      <c r="B2" s="38" t="str">
        <f>'Orçamento Sintético'!D2</f>
        <v>Objeto:</v>
      </c>
    </row>
    <row r="3" spans="1:9" ht="76.5" customHeight="1">
      <c r="A3" s="21"/>
      <c r="B3" s="240" t="str">
        <f>'Orçamento Sintético'!D3</f>
        <v>Registro de preço para futura e eventual contratação de empresa para prestação de implantação e manutenção de serviços de drenagem, restauração de pavimentação em vias e logradouros públicos, inclusive fornecimento de mão de obra, materiais e equipamentos e serviços de manutenção, limpeza, drenagem, dragagem e desassoreamento de rios e córregos.</v>
      </c>
      <c r="C3" s="240"/>
      <c r="D3" s="240"/>
      <c r="E3" s="240"/>
      <c r="F3" s="240"/>
      <c r="G3" s="240"/>
      <c r="H3" s="240"/>
      <c r="I3" s="240"/>
    </row>
    <row r="4" spans="1:9" ht="15" customHeight="1">
      <c r="A4" s="21"/>
      <c r="B4" s="39"/>
      <c r="C4" s="39"/>
      <c r="D4" s="39"/>
      <c r="E4" s="39"/>
      <c r="F4" s="39"/>
      <c r="G4" s="39"/>
      <c r="H4" s="40"/>
      <c r="I4" s="41"/>
    </row>
    <row r="5" spans="1:9" ht="15" customHeight="1">
      <c r="A5" s="214" t="s">
        <v>627</v>
      </c>
      <c r="B5" s="214"/>
      <c r="C5" s="214"/>
      <c r="D5" s="214"/>
      <c r="E5" s="214"/>
      <c r="F5" s="214"/>
      <c r="G5" s="214"/>
      <c r="H5" s="214"/>
      <c r="I5" s="214"/>
    </row>
    <row r="6" spans="1:9" ht="15" thickBot="1">
      <c r="A6" s="215" t="s">
        <v>628</v>
      </c>
      <c r="B6" s="216"/>
      <c r="C6" s="216"/>
      <c r="D6" s="216"/>
      <c r="E6" s="216"/>
      <c r="F6" s="216"/>
      <c r="G6" s="216"/>
      <c r="H6" s="216"/>
      <c r="I6" s="217"/>
    </row>
    <row r="7" spans="1:9">
      <c r="A7" s="218" t="s">
        <v>629</v>
      </c>
      <c r="B7" s="220" t="s">
        <v>630</v>
      </c>
      <c r="C7" s="221"/>
      <c r="D7" s="221"/>
      <c r="E7" s="221"/>
      <c r="F7" s="221"/>
      <c r="G7" s="222"/>
      <c r="H7" s="226" t="s">
        <v>631</v>
      </c>
      <c r="I7" s="227"/>
    </row>
    <row r="8" spans="1:9" ht="19.5" customHeight="1">
      <c r="A8" s="219"/>
      <c r="B8" s="223"/>
      <c r="C8" s="224"/>
      <c r="D8" s="224"/>
      <c r="E8" s="224"/>
      <c r="F8" s="224"/>
      <c r="G8" s="225"/>
      <c r="H8" s="228"/>
      <c r="I8" s="229"/>
    </row>
    <row r="9" spans="1:9" ht="15">
      <c r="A9" s="22" t="s">
        <v>632</v>
      </c>
      <c r="B9" s="23" t="s">
        <v>633</v>
      </c>
      <c r="C9" s="230">
        <v>3.7999999999999999E-2</v>
      </c>
      <c r="D9" s="230"/>
      <c r="E9" s="24" t="s">
        <v>634</v>
      </c>
      <c r="F9" s="230">
        <v>4.6699999999999998E-2</v>
      </c>
      <c r="G9" s="231"/>
      <c r="H9" s="25" t="s">
        <v>632</v>
      </c>
      <c r="I9" s="26">
        <v>4.6699999999999998E-2</v>
      </c>
    </row>
    <row r="10" spans="1:9" ht="15">
      <c r="A10" s="27" t="s">
        <v>635</v>
      </c>
      <c r="B10" s="28" t="s">
        <v>633</v>
      </c>
      <c r="C10" s="232">
        <v>3.2000000000000002E-3</v>
      </c>
      <c r="D10" s="232"/>
      <c r="E10" s="29" t="s">
        <v>634</v>
      </c>
      <c r="F10" s="232">
        <v>7.4000000000000003E-3</v>
      </c>
      <c r="G10" s="233"/>
      <c r="H10" s="30" t="s">
        <v>635</v>
      </c>
      <c r="I10" s="31">
        <v>7.4000000000000003E-3</v>
      </c>
    </row>
    <row r="11" spans="1:9" ht="15">
      <c r="A11" s="27" t="s">
        <v>636</v>
      </c>
      <c r="B11" s="28" t="s">
        <v>633</v>
      </c>
      <c r="C11" s="232">
        <v>5.0000000000000001E-3</v>
      </c>
      <c r="D11" s="232"/>
      <c r="E11" s="29" t="s">
        <v>634</v>
      </c>
      <c r="F11" s="232">
        <v>9.7000000000000003E-3</v>
      </c>
      <c r="G11" s="233"/>
      <c r="H11" s="30" t="s">
        <v>636</v>
      </c>
      <c r="I11" s="31">
        <v>5.5999999999999999E-3</v>
      </c>
    </row>
    <row r="12" spans="1:9" ht="15">
      <c r="A12" s="27" t="s">
        <v>637</v>
      </c>
      <c r="B12" s="28" t="s">
        <v>633</v>
      </c>
      <c r="C12" s="232">
        <v>1.0200000000000001E-2</v>
      </c>
      <c r="D12" s="232"/>
      <c r="E12" s="29" t="s">
        <v>634</v>
      </c>
      <c r="F12" s="232">
        <v>1.21E-2</v>
      </c>
      <c r="G12" s="233"/>
      <c r="H12" s="30" t="s">
        <v>637</v>
      </c>
      <c r="I12" s="31">
        <v>1.21E-2</v>
      </c>
    </row>
    <row r="13" spans="1:9" ht="15">
      <c r="A13" s="27" t="s">
        <v>638</v>
      </c>
      <c r="B13" s="28" t="s">
        <v>633</v>
      </c>
      <c r="C13" s="232">
        <v>6.6400000000000001E-2</v>
      </c>
      <c r="D13" s="232"/>
      <c r="E13" s="29" t="s">
        <v>634</v>
      </c>
      <c r="F13" s="232">
        <v>8.6900000000000005E-2</v>
      </c>
      <c r="G13" s="233"/>
      <c r="H13" s="30" t="s">
        <v>638</v>
      </c>
      <c r="I13" s="31">
        <v>8.6900000000000005E-2</v>
      </c>
    </row>
    <row r="14" spans="1:9" ht="15">
      <c r="A14" s="27" t="s">
        <v>639</v>
      </c>
      <c r="B14" s="28" t="s">
        <v>633</v>
      </c>
      <c r="C14" s="232">
        <v>0.02</v>
      </c>
      <c r="D14" s="232"/>
      <c r="E14" s="29" t="s">
        <v>634</v>
      </c>
      <c r="F14" s="232">
        <v>0.05</v>
      </c>
      <c r="G14" s="233"/>
      <c r="H14" s="32" t="s">
        <v>640</v>
      </c>
      <c r="I14" s="31">
        <v>2.5000000000000001E-2</v>
      </c>
    </row>
    <row r="15" spans="1:9" ht="15">
      <c r="A15" s="27" t="s">
        <v>641</v>
      </c>
      <c r="B15" s="28"/>
      <c r="C15" s="232"/>
      <c r="D15" s="232"/>
      <c r="E15" s="29"/>
      <c r="F15" s="232">
        <v>3.6499999999999998E-2</v>
      </c>
      <c r="G15" s="233"/>
      <c r="H15" s="32" t="s">
        <v>641</v>
      </c>
      <c r="I15" s="31">
        <v>3.6499999999999998E-2</v>
      </c>
    </row>
    <row r="16" spans="1:9" ht="15">
      <c r="A16" s="33" t="s">
        <v>642</v>
      </c>
      <c r="B16" s="34"/>
      <c r="C16" s="244">
        <v>0</v>
      </c>
      <c r="D16" s="244"/>
      <c r="E16" s="35" t="s">
        <v>643</v>
      </c>
      <c r="F16" s="244">
        <v>4.4999999999999998E-2</v>
      </c>
      <c r="G16" s="245"/>
      <c r="H16" s="36" t="s">
        <v>644</v>
      </c>
      <c r="I16" s="37">
        <v>0</v>
      </c>
    </row>
    <row r="17" spans="1:10" ht="15">
      <c r="A17" s="246" t="s">
        <v>645</v>
      </c>
      <c r="B17" s="247"/>
      <c r="C17" s="247"/>
      <c r="D17" s="247"/>
      <c r="E17" s="247"/>
      <c r="F17" s="247"/>
      <c r="G17" s="247"/>
      <c r="H17" s="247"/>
      <c r="I17" s="248"/>
    </row>
    <row r="18" spans="1:10" ht="15">
      <c r="A18" s="22" t="s">
        <v>632</v>
      </c>
      <c r="B18" s="249" t="s">
        <v>646</v>
      </c>
      <c r="C18" s="250"/>
      <c r="D18" s="250"/>
      <c r="E18" s="250"/>
      <c r="F18" s="250"/>
      <c r="G18" s="250"/>
      <c r="H18" s="250"/>
      <c r="I18" s="251"/>
    </row>
    <row r="19" spans="1:10" ht="15">
      <c r="A19" s="27" t="s">
        <v>635</v>
      </c>
      <c r="B19" s="234" t="s">
        <v>646</v>
      </c>
      <c r="C19" s="235"/>
      <c r="D19" s="235"/>
      <c r="E19" s="235"/>
      <c r="F19" s="235"/>
      <c r="G19" s="235"/>
      <c r="H19" s="235"/>
      <c r="I19" s="236"/>
    </row>
    <row r="20" spans="1:10" ht="15">
      <c r="A20" s="27" t="s">
        <v>636</v>
      </c>
      <c r="B20" s="234" t="s">
        <v>646</v>
      </c>
      <c r="C20" s="235"/>
      <c r="D20" s="235"/>
      <c r="E20" s="235"/>
      <c r="F20" s="235"/>
      <c r="G20" s="235"/>
      <c r="H20" s="235"/>
      <c r="I20" s="236"/>
    </row>
    <row r="21" spans="1:10" ht="15">
      <c r="A21" s="27" t="s">
        <v>637</v>
      </c>
      <c r="B21" s="234" t="s">
        <v>646</v>
      </c>
      <c r="C21" s="235"/>
      <c r="D21" s="235"/>
      <c r="E21" s="235"/>
      <c r="F21" s="235"/>
      <c r="G21" s="235"/>
      <c r="H21" s="235"/>
      <c r="I21" s="236"/>
    </row>
    <row r="22" spans="1:10" ht="15">
      <c r="A22" s="27" t="s">
        <v>638</v>
      </c>
      <c r="B22" s="234" t="s">
        <v>646</v>
      </c>
      <c r="C22" s="235"/>
      <c r="D22" s="235"/>
      <c r="E22" s="235"/>
      <c r="F22" s="235"/>
      <c r="G22" s="235"/>
      <c r="H22" s="235"/>
      <c r="I22" s="236"/>
    </row>
    <row r="23" spans="1:10" ht="15">
      <c r="A23" s="27" t="s">
        <v>640</v>
      </c>
      <c r="B23" s="234" t="s">
        <v>646</v>
      </c>
      <c r="C23" s="235"/>
      <c r="D23" s="235"/>
      <c r="E23" s="235"/>
      <c r="F23" s="235"/>
      <c r="G23" s="235"/>
      <c r="H23" s="235"/>
      <c r="I23" s="236"/>
    </row>
    <row r="24" spans="1:10" ht="15">
      <c r="A24" s="33" t="s">
        <v>644</v>
      </c>
      <c r="B24" s="237" t="s">
        <v>646</v>
      </c>
      <c r="C24" s="238"/>
      <c r="D24" s="238"/>
      <c r="E24" s="238"/>
      <c r="F24" s="238"/>
      <c r="G24" s="238"/>
      <c r="H24" s="238"/>
      <c r="I24" s="239"/>
    </row>
    <row r="25" spans="1:10" ht="15" thickBot="1">
      <c r="A25" s="101" t="s">
        <v>647</v>
      </c>
      <c r="B25" s="241" t="s">
        <v>648</v>
      </c>
      <c r="C25" s="242"/>
      <c r="D25" s="242"/>
      <c r="E25" s="242"/>
      <c r="F25" s="242"/>
      <c r="G25" s="242"/>
      <c r="H25" s="243"/>
      <c r="I25" s="102">
        <f>((1+I9+I10+I11)*(1+I12)*(1+I13))/(1-(I14+I16+I15))-1</f>
        <v>0.24211461262972844</v>
      </c>
    </row>
    <row r="26" spans="1:10" ht="14.25">
      <c r="A26" s="130"/>
      <c r="B26" s="130"/>
      <c r="C26" s="130"/>
      <c r="D26" s="130"/>
      <c r="E26" s="130"/>
      <c r="F26" s="130"/>
      <c r="G26" s="130"/>
      <c r="H26" s="130"/>
      <c r="I26" s="130"/>
    </row>
    <row r="27" spans="1:10" ht="15">
      <c r="A27" s="21"/>
      <c r="B27" s="21"/>
      <c r="C27" s="21"/>
      <c r="D27" s="21"/>
      <c r="E27" s="21"/>
      <c r="F27" s="21"/>
      <c r="G27" s="21"/>
      <c r="H27" s="21"/>
      <c r="I27" s="21"/>
    </row>
    <row r="28" spans="1:10" ht="14.25">
      <c r="A28" s="129"/>
      <c r="B28" s="129"/>
      <c r="C28" s="129"/>
      <c r="D28" s="129"/>
      <c r="E28" s="129"/>
      <c r="F28" s="129"/>
      <c r="G28" s="129"/>
      <c r="H28" s="129"/>
      <c r="I28" s="129"/>
      <c r="J28"/>
    </row>
    <row r="34" spans="1:9">
      <c r="A34" s="145" t="s">
        <v>2046</v>
      </c>
      <c r="B34" s="153"/>
      <c r="C34" s="153"/>
      <c r="D34" s="153"/>
      <c r="E34" s="153"/>
      <c r="F34" s="153"/>
      <c r="G34" s="153"/>
      <c r="H34" s="153"/>
      <c r="I34" s="153"/>
    </row>
    <row r="35" spans="1:9">
      <c r="A35" s="145" t="s">
        <v>2047</v>
      </c>
      <c r="B35" s="153"/>
      <c r="C35" s="153"/>
      <c r="D35" s="153"/>
      <c r="E35" s="153"/>
      <c r="F35" s="153"/>
      <c r="G35" s="153"/>
      <c r="H35" s="153"/>
      <c r="I35" s="153"/>
    </row>
    <row r="36" spans="1:9" ht="14.25">
      <c r="A36" s="149" t="s">
        <v>2048</v>
      </c>
      <c r="B36" s="153"/>
      <c r="C36" s="153"/>
      <c r="D36" s="153"/>
      <c r="E36" s="153"/>
      <c r="F36" s="153"/>
      <c r="G36" s="153"/>
      <c r="H36" s="153"/>
      <c r="I36" s="153"/>
    </row>
    <row r="37" spans="1:9" ht="14.25">
      <c r="A37" s="149" t="s">
        <v>2049</v>
      </c>
      <c r="B37" s="153"/>
      <c r="C37" s="153"/>
      <c r="D37" s="153"/>
      <c r="E37" s="153"/>
      <c r="F37" s="153"/>
      <c r="G37" s="153"/>
      <c r="H37" s="153"/>
      <c r="I37" s="153"/>
    </row>
    <row r="38" spans="1:9" ht="14.25">
      <c r="A38" s="149" t="s">
        <v>2050</v>
      </c>
      <c r="B38" s="153"/>
      <c r="C38" s="153"/>
      <c r="D38" s="153"/>
      <c r="E38" s="153"/>
      <c r="F38" s="153"/>
      <c r="G38" s="153"/>
      <c r="H38" s="153"/>
      <c r="I38" s="153"/>
    </row>
  </sheetData>
  <mergeCells count="32">
    <mergeCell ref="B24:I24"/>
    <mergeCell ref="A1:I1"/>
    <mergeCell ref="B3:I3"/>
    <mergeCell ref="B25:H25"/>
    <mergeCell ref="C15:D15"/>
    <mergeCell ref="F15:G15"/>
    <mergeCell ref="C16:D16"/>
    <mergeCell ref="F16:G16"/>
    <mergeCell ref="A17:I17"/>
    <mergeCell ref="B18:I18"/>
    <mergeCell ref="C12:D12"/>
    <mergeCell ref="F12:G12"/>
    <mergeCell ref="C13:D13"/>
    <mergeCell ref="F13:G13"/>
    <mergeCell ref="C14:D14"/>
    <mergeCell ref="B19:I19"/>
    <mergeCell ref="B20:I20"/>
    <mergeCell ref="B21:I21"/>
    <mergeCell ref="B22:I22"/>
    <mergeCell ref="B23:I23"/>
    <mergeCell ref="F14:G14"/>
    <mergeCell ref="C9:D9"/>
    <mergeCell ref="F9:G9"/>
    <mergeCell ref="C10:D10"/>
    <mergeCell ref="F10:G10"/>
    <mergeCell ref="C11:D11"/>
    <mergeCell ref="F11:G11"/>
    <mergeCell ref="A5:I5"/>
    <mergeCell ref="A6:I6"/>
    <mergeCell ref="A7:A8"/>
    <mergeCell ref="B7:G8"/>
    <mergeCell ref="H7:I8"/>
  </mergeCells>
  <conditionalFormatting sqref="I9:I15">
    <cfRule type="cellIs" dxfId="1" priority="2" stopIfTrue="1" operator="notBetween">
      <formula>C9</formula>
      <formula>F9</formula>
    </cfRule>
  </conditionalFormatting>
  <conditionalFormatting sqref="I16">
    <cfRule type="expression" dxfId="0" priority="3" stopIfTrue="1">
      <formula>$K$16&lt;&gt;0</formula>
    </cfRule>
  </conditionalFormatting>
  <dataValidations disablePrompts="1" count="2">
    <dataValidation allowBlank="1" showInputMessage="1" showErrorMessage="1" promptTitle="Encargos sociais" prompt="Para encargos sociais desonerados usar 2%." sqref="I16"/>
    <dataValidation allowBlank="1" showInputMessage="1" showErrorMessage="1" promptTitle="Fórnula TCU Acórdão 2622/2013" prompt="Rodovias, ferrovias, obras urbanas" sqref="B25:H25"/>
  </dataValidations>
  <printOptions horizontalCentered="1"/>
  <pageMargins left="0.51181102362204722" right="0.51181102362204722" top="0.78740157480314965" bottom="0.78740157480314965" header="0.31496062992125984" footer="0.31496062992125984"/>
  <pageSetup paperSize="9" scale="97" orientation="portrait" r:id="rId1"/>
  <headerFooter>
    <oddFooter>&amp;CRua Capitão Sancho, n° 209 – Centro. João Pinheiro/MG. CEP: 38.770-000.comercial@sinarco.com.br  – (38) 3561-2334 ou (38) 9.9997-8424</oddFooter>
  </headerFooter>
  <drawing r:id="rId2"/>
</worksheet>
</file>

<file path=xl/worksheets/sheet4.xml><?xml version="1.0" encoding="utf-8"?>
<worksheet xmlns="http://schemas.openxmlformats.org/spreadsheetml/2006/main" xmlns:r="http://schemas.openxmlformats.org/officeDocument/2006/relationships">
  <sheetPr>
    <pageSetUpPr fitToPage="1"/>
  </sheetPr>
  <dimension ref="A1:Q65"/>
  <sheetViews>
    <sheetView showOutlineSymbols="0" showWhiteSpace="0" view="pageBreakPreview" topLeftCell="B15" zoomScale="55" zoomScaleNormal="55" zoomScaleSheetLayoutView="55" workbookViewId="0">
      <selection activeCell="D7" sqref="D7"/>
    </sheetView>
  </sheetViews>
  <sheetFormatPr defaultRowHeight="14.25"/>
  <cols>
    <col min="1" max="1" width="20" bestFit="1" customWidth="1"/>
    <col min="2" max="2" width="60" bestFit="1" customWidth="1"/>
    <col min="3" max="3" width="20" customWidth="1"/>
    <col min="4" max="4" width="7.5" customWidth="1"/>
    <col min="5" max="16" width="20.5" customWidth="1"/>
    <col min="17" max="31" width="12" bestFit="1" customWidth="1"/>
  </cols>
  <sheetData>
    <row r="1" spans="1:17" ht="15" customHeight="1">
      <c r="A1" s="71" t="s">
        <v>258</v>
      </c>
      <c r="B1" s="71"/>
      <c r="C1" s="71"/>
      <c r="D1" s="71"/>
      <c r="E1" s="71"/>
      <c r="F1" s="71"/>
      <c r="G1" s="71"/>
      <c r="H1" s="71"/>
      <c r="I1" s="71"/>
      <c r="J1" s="71"/>
      <c r="K1" s="71"/>
      <c r="L1" s="71"/>
      <c r="M1" s="71"/>
      <c r="N1" s="71"/>
      <c r="O1" s="71"/>
      <c r="P1" s="71"/>
    </row>
    <row r="2" spans="1:17" ht="30" customHeight="1">
      <c r="A2" s="69"/>
      <c r="B2" s="18" t="str">
        <f>'Orçamento Sintético'!$D$2</f>
        <v>Objeto:</v>
      </c>
      <c r="C2" s="18" t="s">
        <v>0</v>
      </c>
      <c r="D2" s="18"/>
      <c r="E2" s="18"/>
      <c r="F2" s="18" t="s">
        <v>1</v>
      </c>
      <c r="G2" s="18" t="s">
        <v>2</v>
      </c>
      <c r="I2" s="18"/>
    </row>
    <row r="3" spans="1:17" ht="98.25" customHeight="1">
      <c r="A3" s="70"/>
      <c r="B3" s="19" t="str">
        <f>'Orçamento Sintético'!D3</f>
        <v>Registro de preço para futura e eventual contratação de empresa para prestação de implantação e manutenção de serviços de drenagem, restauração de pavimentação em vias e logradouros públicos, inclusive fornecimento de mão de obra, materiais e equipamentos e serviços de manutenção, limpeza, drenagem, dragagem e desassoreamento de rios e córregos.</v>
      </c>
      <c r="C3" s="202" t="s">
        <v>1988</v>
      </c>
      <c r="D3" s="202"/>
      <c r="E3" s="202"/>
      <c r="F3" s="19" t="s">
        <v>3</v>
      </c>
      <c r="G3" s="202" t="s">
        <v>4</v>
      </c>
      <c r="H3" s="202"/>
      <c r="P3" s="46"/>
      <c r="Q3" s="65" t="s">
        <v>1516</v>
      </c>
    </row>
    <row r="4" spans="1:17" ht="15" customHeight="1">
      <c r="A4" s="71" t="s">
        <v>625</v>
      </c>
      <c r="B4" s="71"/>
      <c r="C4" s="71"/>
      <c r="D4" s="71"/>
      <c r="E4" s="71"/>
      <c r="F4" s="71"/>
      <c r="G4" s="71"/>
      <c r="H4" s="71"/>
      <c r="I4" s="71"/>
      <c r="J4" s="71"/>
      <c r="K4" s="71"/>
      <c r="L4" s="71"/>
      <c r="M4" s="71"/>
      <c r="N4" s="71"/>
      <c r="O4" s="71"/>
      <c r="P4" s="71"/>
    </row>
    <row r="5" spans="1:17" ht="15">
      <c r="A5" s="272" t="s">
        <v>5</v>
      </c>
      <c r="B5" s="272" t="s">
        <v>8</v>
      </c>
      <c r="C5" s="272" t="s">
        <v>620</v>
      </c>
      <c r="D5" s="105" t="s">
        <v>2044</v>
      </c>
      <c r="E5" s="269" t="s">
        <v>247</v>
      </c>
      <c r="F5" s="270"/>
      <c r="G5" s="270"/>
      <c r="H5" s="270"/>
      <c r="I5" s="270"/>
      <c r="J5" s="270"/>
      <c r="K5" s="270"/>
      <c r="L5" s="270"/>
      <c r="M5" s="270"/>
      <c r="N5" s="270"/>
      <c r="O5" s="270"/>
      <c r="P5" s="271"/>
    </row>
    <row r="6" spans="1:17" ht="15">
      <c r="A6" s="273"/>
      <c r="B6" s="273"/>
      <c r="C6" s="273"/>
      <c r="D6" s="103" t="s">
        <v>2045</v>
      </c>
      <c r="E6" s="74">
        <v>1</v>
      </c>
      <c r="F6" s="74">
        <v>2</v>
      </c>
      <c r="G6" s="74">
        <v>3</v>
      </c>
      <c r="H6" s="74">
        <v>4</v>
      </c>
      <c r="I6" s="74">
        <v>5</v>
      </c>
      <c r="J6" s="74">
        <v>6</v>
      </c>
      <c r="K6" s="74">
        <v>7</v>
      </c>
      <c r="L6" s="74">
        <v>8</v>
      </c>
      <c r="M6" s="74">
        <v>9</v>
      </c>
      <c r="N6" s="74">
        <v>10</v>
      </c>
      <c r="O6" s="74">
        <v>11</v>
      </c>
      <c r="P6" s="74">
        <v>12</v>
      </c>
    </row>
    <row r="7" spans="1:17">
      <c r="A7" s="274" t="s">
        <v>15</v>
      </c>
      <c r="B7" s="275" t="s">
        <v>16</v>
      </c>
      <c r="C7" s="267">
        <f>VLOOKUP(A7,'Orçamento Sintético'!$A$8:$J$365,9,0)</f>
        <v>734446.93999999983</v>
      </c>
      <c r="D7" s="106" t="s">
        <v>2044</v>
      </c>
      <c r="E7" s="109">
        <v>8.3299999999999999E-2</v>
      </c>
      <c r="F7" s="110">
        <v>8.3299999999999999E-2</v>
      </c>
      <c r="G7" s="110">
        <v>8.3299999999999999E-2</v>
      </c>
      <c r="H7" s="110">
        <v>8.3299999999999999E-2</v>
      </c>
      <c r="I7" s="110">
        <v>8.3299999999999999E-2</v>
      </c>
      <c r="J7" s="110">
        <v>8.3299999999999999E-2</v>
      </c>
      <c r="K7" s="110">
        <v>8.3299999999999999E-2</v>
      </c>
      <c r="L7" s="110">
        <v>8.3299999999999999E-2</v>
      </c>
      <c r="M7" s="110">
        <v>8.3400000000000002E-2</v>
      </c>
      <c r="N7" s="110">
        <v>8.3400000000000002E-2</v>
      </c>
      <c r="O7" s="110">
        <v>8.3400000000000002E-2</v>
      </c>
      <c r="P7" s="110">
        <v>8.3400000000000002E-2</v>
      </c>
      <c r="Q7" s="128">
        <f>SUM(E7:P7)</f>
        <v>1</v>
      </c>
    </row>
    <row r="8" spans="1:17">
      <c r="A8" s="255"/>
      <c r="B8" s="262"/>
      <c r="C8" s="253"/>
      <c r="D8" s="107" t="s">
        <v>2045</v>
      </c>
      <c r="E8" s="111">
        <f>$C7*E7</f>
        <v>61179.430101999984</v>
      </c>
      <c r="F8" s="112">
        <f t="shared" ref="F8:P8" si="0">$C7*F7</f>
        <v>61179.430101999984</v>
      </c>
      <c r="G8" s="112">
        <f t="shared" si="0"/>
        <v>61179.430101999984</v>
      </c>
      <c r="H8" s="112">
        <f t="shared" si="0"/>
        <v>61179.430101999984</v>
      </c>
      <c r="I8" s="112">
        <f t="shared" si="0"/>
        <v>61179.430101999984</v>
      </c>
      <c r="J8" s="112">
        <f t="shared" si="0"/>
        <v>61179.430101999984</v>
      </c>
      <c r="K8" s="112">
        <f t="shared" si="0"/>
        <v>61179.430101999984</v>
      </c>
      <c r="L8" s="112">
        <f t="shared" si="0"/>
        <v>61179.430101999984</v>
      </c>
      <c r="M8" s="112">
        <f t="shared" si="0"/>
        <v>61252.874795999989</v>
      </c>
      <c r="N8" s="112">
        <f t="shared" si="0"/>
        <v>61252.874795999989</v>
      </c>
      <c r="O8" s="112">
        <f t="shared" si="0"/>
        <v>61252.874795999989</v>
      </c>
      <c r="P8" s="112">
        <f t="shared" si="0"/>
        <v>61252.874795999989</v>
      </c>
    </row>
    <row r="9" spans="1:17">
      <c r="A9" s="254" t="s">
        <v>92</v>
      </c>
      <c r="B9" s="261" t="s">
        <v>718</v>
      </c>
      <c r="C9" s="252">
        <f>VLOOKUP(A9,'Orçamento Sintético'!$A$8:$J$365,9,0)</f>
        <v>35350</v>
      </c>
      <c r="D9" s="108" t="s">
        <v>2044</v>
      </c>
      <c r="E9" s="115">
        <v>8.3299999999999999E-2</v>
      </c>
      <c r="F9" s="116">
        <v>8.3299999999999999E-2</v>
      </c>
      <c r="G9" s="116">
        <v>8.3299999999999999E-2</v>
      </c>
      <c r="H9" s="116">
        <v>8.3299999999999999E-2</v>
      </c>
      <c r="I9" s="116">
        <v>8.3299999999999999E-2</v>
      </c>
      <c r="J9" s="116">
        <v>8.3299999999999999E-2</v>
      </c>
      <c r="K9" s="116">
        <v>8.3299999999999999E-2</v>
      </c>
      <c r="L9" s="116">
        <v>8.3299999999999999E-2</v>
      </c>
      <c r="M9" s="116">
        <v>8.3400000000000002E-2</v>
      </c>
      <c r="N9" s="116">
        <v>8.3400000000000002E-2</v>
      </c>
      <c r="O9" s="116">
        <v>8.3400000000000002E-2</v>
      </c>
      <c r="P9" s="116">
        <v>8.3400000000000002E-2</v>
      </c>
    </row>
    <row r="10" spans="1:17">
      <c r="A10" s="255"/>
      <c r="B10" s="262"/>
      <c r="C10" s="253"/>
      <c r="D10" s="107" t="s">
        <v>2045</v>
      </c>
      <c r="E10" s="111">
        <f>$C9*E9</f>
        <v>2944.6549999999997</v>
      </c>
      <c r="F10" s="112">
        <f t="shared" ref="F10:P10" si="1">$C9*F9</f>
        <v>2944.6549999999997</v>
      </c>
      <c r="G10" s="112">
        <f t="shared" si="1"/>
        <v>2944.6549999999997</v>
      </c>
      <c r="H10" s="112">
        <f t="shared" si="1"/>
        <v>2944.6549999999997</v>
      </c>
      <c r="I10" s="112">
        <f t="shared" si="1"/>
        <v>2944.6549999999997</v>
      </c>
      <c r="J10" s="112">
        <f t="shared" si="1"/>
        <v>2944.6549999999997</v>
      </c>
      <c r="K10" s="112">
        <f t="shared" si="1"/>
        <v>2944.6549999999997</v>
      </c>
      <c r="L10" s="112">
        <f t="shared" si="1"/>
        <v>2944.6549999999997</v>
      </c>
      <c r="M10" s="112">
        <f t="shared" si="1"/>
        <v>2948.19</v>
      </c>
      <c r="N10" s="112">
        <f t="shared" si="1"/>
        <v>2948.19</v>
      </c>
      <c r="O10" s="112">
        <f t="shared" si="1"/>
        <v>2948.19</v>
      </c>
      <c r="P10" s="112">
        <f t="shared" si="1"/>
        <v>2948.19</v>
      </c>
    </row>
    <row r="11" spans="1:17">
      <c r="A11" s="254" t="s">
        <v>121</v>
      </c>
      <c r="B11" s="261" t="s">
        <v>721</v>
      </c>
      <c r="C11" s="252">
        <f>VLOOKUP(A11,'Orçamento Sintético'!$A$8:$J$365,9,0)</f>
        <v>401294.4</v>
      </c>
      <c r="D11" s="108" t="s">
        <v>2044</v>
      </c>
      <c r="E11" s="113">
        <v>8.3299999999999999E-2</v>
      </c>
      <c r="F11" s="114">
        <v>8.3299999999999999E-2</v>
      </c>
      <c r="G11" s="114">
        <v>8.3299999999999999E-2</v>
      </c>
      <c r="H11" s="114">
        <v>8.3299999999999999E-2</v>
      </c>
      <c r="I11" s="114">
        <v>8.3299999999999999E-2</v>
      </c>
      <c r="J11" s="114">
        <v>8.3299999999999999E-2</v>
      </c>
      <c r="K11" s="114">
        <v>8.3299999999999999E-2</v>
      </c>
      <c r="L11" s="114">
        <v>8.3299999999999999E-2</v>
      </c>
      <c r="M11" s="114">
        <v>8.3400000000000002E-2</v>
      </c>
      <c r="N11" s="114">
        <v>8.3400000000000002E-2</v>
      </c>
      <c r="O11" s="114">
        <v>8.3400000000000002E-2</v>
      </c>
      <c r="P11" s="114">
        <v>8.3400000000000002E-2</v>
      </c>
    </row>
    <row r="12" spans="1:17">
      <c r="A12" s="255"/>
      <c r="B12" s="262"/>
      <c r="C12" s="253"/>
      <c r="D12" s="107" t="s">
        <v>2045</v>
      </c>
      <c r="E12" s="111">
        <f>$C11*E11</f>
        <v>33427.823519999998</v>
      </c>
      <c r="F12" s="112">
        <f t="shared" ref="F12:P12" si="2">$C11*F11</f>
        <v>33427.823519999998</v>
      </c>
      <c r="G12" s="112">
        <f t="shared" si="2"/>
        <v>33427.823519999998</v>
      </c>
      <c r="H12" s="112">
        <f t="shared" si="2"/>
        <v>33427.823519999998</v>
      </c>
      <c r="I12" s="112">
        <f t="shared" si="2"/>
        <v>33427.823519999998</v>
      </c>
      <c r="J12" s="112">
        <f t="shared" si="2"/>
        <v>33427.823519999998</v>
      </c>
      <c r="K12" s="112">
        <f t="shared" si="2"/>
        <v>33427.823519999998</v>
      </c>
      <c r="L12" s="112">
        <f t="shared" si="2"/>
        <v>33427.823519999998</v>
      </c>
      <c r="M12" s="112">
        <f t="shared" si="2"/>
        <v>33467.952960000002</v>
      </c>
      <c r="N12" s="112">
        <f t="shared" si="2"/>
        <v>33467.952960000002</v>
      </c>
      <c r="O12" s="112">
        <f t="shared" si="2"/>
        <v>33467.952960000002</v>
      </c>
      <c r="P12" s="112">
        <f t="shared" si="2"/>
        <v>33467.952960000002</v>
      </c>
    </row>
    <row r="13" spans="1:17">
      <c r="A13" s="254" t="s">
        <v>144</v>
      </c>
      <c r="B13" s="261" t="s">
        <v>723</v>
      </c>
      <c r="C13" s="252">
        <f>VLOOKUP(A13,'Orçamento Sintético'!$A$8:$J$365,9,0)</f>
        <v>564162.6</v>
      </c>
      <c r="D13" s="108" t="s">
        <v>2044</v>
      </c>
      <c r="E13" s="117">
        <v>8.3299999999999999E-2</v>
      </c>
      <c r="F13" s="118">
        <v>8.3299999999999999E-2</v>
      </c>
      <c r="G13" s="118">
        <v>8.3299999999999999E-2</v>
      </c>
      <c r="H13" s="118">
        <v>8.3299999999999999E-2</v>
      </c>
      <c r="I13" s="118">
        <v>8.3299999999999999E-2</v>
      </c>
      <c r="J13" s="118">
        <v>8.3299999999999999E-2</v>
      </c>
      <c r="K13" s="118">
        <v>8.3299999999999999E-2</v>
      </c>
      <c r="L13" s="118">
        <v>8.3299999999999999E-2</v>
      </c>
      <c r="M13" s="118">
        <v>8.3400000000000002E-2</v>
      </c>
      <c r="N13" s="118">
        <v>8.3400000000000002E-2</v>
      </c>
      <c r="O13" s="118">
        <v>8.3400000000000002E-2</v>
      </c>
      <c r="P13" s="118">
        <v>8.3400000000000002E-2</v>
      </c>
    </row>
    <row r="14" spans="1:17">
      <c r="A14" s="255"/>
      <c r="B14" s="262"/>
      <c r="C14" s="253"/>
      <c r="D14" s="107" t="s">
        <v>2045</v>
      </c>
      <c r="E14" s="120">
        <f>$C13*E13</f>
        <v>46994.744579999999</v>
      </c>
      <c r="F14" s="121">
        <f t="shared" ref="F14:P14" si="3">$C13*F13</f>
        <v>46994.744579999999</v>
      </c>
      <c r="G14" s="121">
        <f t="shared" si="3"/>
        <v>46994.744579999999</v>
      </c>
      <c r="H14" s="121">
        <f t="shared" si="3"/>
        <v>46994.744579999999</v>
      </c>
      <c r="I14" s="121">
        <f t="shared" si="3"/>
        <v>46994.744579999999</v>
      </c>
      <c r="J14" s="121">
        <f t="shared" si="3"/>
        <v>46994.744579999999</v>
      </c>
      <c r="K14" s="121">
        <f t="shared" si="3"/>
        <v>46994.744579999999</v>
      </c>
      <c r="L14" s="121">
        <f t="shared" si="3"/>
        <v>46994.744579999999</v>
      </c>
      <c r="M14" s="121">
        <f t="shared" si="3"/>
        <v>47051.160839999997</v>
      </c>
      <c r="N14" s="121">
        <f t="shared" si="3"/>
        <v>47051.160839999997</v>
      </c>
      <c r="O14" s="121">
        <f t="shared" si="3"/>
        <v>47051.160839999997</v>
      </c>
      <c r="P14" s="121">
        <f t="shared" si="3"/>
        <v>47051.160839999997</v>
      </c>
    </row>
    <row r="15" spans="1:17">
      <c r="A15" s="254" t="s">
        <v>181</v>
      </c>
      <c r="B15" s="261" t="s">
        <v>122</v>
      </c>
      <c r="C15" s="252">
        <f>VLOOKUP(A15,'Orçamento Sintético'!$A$8:$J$365,9,0)</f>
        <v>4683817.5999999996</v>
      </c>
      <c r="D15" s="108" t="s">
        <v>2044</v>
      </c>
      <c r="E15" s="115">
        <v>8.3299999999999999E-2</v>
      </c>
      <c r="F15" s="116">
        <v>8.3299999999999999E-2</v>
      </c>
      <c r="G15" s="116">
        <v>8.3299999999999999E-2</v>
      </c>
      <c r="H15" s="116">
        <v>8.3299999999999999E-2</v>
      </c>
      <c r="I15" s="116">
        <v>8.3299999999999999E-2</v>
      </c>
      <c r="J15" s="116">
        <v>8.3299999999999999E-2</v>
      </c>
      <c r="K15" s="116">
        <v>8.3299999999999999E-2</v>
      </c>
      <c r="L15" s="116">
        <v>8.3299999999999999E-2</v>
      </c>
      <c r="M15" s="116">
        <v>8.3400000000000002E-2</v>
      </c>
      <c r="N15" s="116">
        <v>8.3400000000000002E-2</v>
      </c>
      <c r="O15" s="116">
        <v>8.3400000000000002E-2</v>
      </c>
      <c r="P15" s="116">
        <v>8.3400000000000002E-2</v>
      </c>
    </row>
    <row r="16" spans="1:17">
      <c r="A16" s="255"/>
      <c r="B16" s="262"/>
      <c r="C16" s="253"/>
      <c r="D16" s="107" t="s">
        <v>2045</v>
      </c>
      <c r="E16" s="123">
        <f>$C15*E15</f>
        <v>390162.00607999996</v>
      </c>
      <c r="F16" s="122">
        <f t="shared" ref="F16:P16" si="4">$C15*F15</f>
        <v>390162.00607999996</v>
      </c>
      <c r="G16" s="122">
        <f t="shared" si="4"/>
        <v>390162.00607999996</v>
      </c>
      <c r="H16" s="122">
        <f t="shared" si="4"/>
        <v>390162.00607999996</v>
      </c>
      <c r="I16" s="122">
        <f t="shared" si="4"/>
        <v>390162.00607999996</v>
      </c>
      <c r="J16" s="122">
        <f t="shared" si="4"/>
        <v>390162.00607999996</v>
      </c>
      <c r="K16" s="122">
        <f t="shared" si="4"/>
        <v>390162.00607999996</v>
      </c>
      <c r="L16" s="122">
        <f t="shared" si="4"/>
        <v>390162.00607999996</v>
      </c>
      <c r="M16" s="122">
        <f t="shared" si="4"/>
        <v>390630.38783999998</v>
      </c>
      <c r="N16" s="122">
        <f t="shared" si="4"/>
        <v>390630.38783999998</v>
      </c>
      <c r="O16" s="122">
        <f t="shared" si="4"/>
        <v>390630.38783999998</v>
      </c>
      <c r="P16" s="122">
        <f t="shared" si="4"/>
        <v>390630.38783999998</v>
      </c>
    </row>
    <row r="17" spans="1:16">
      <c r="A17" s="254" t="s">
        <v>200</v>
      </c>
      <c r="B17" s="261" t="s">
        <v>827</v>
      </c>
      <c r="C17" s="252">
        <f>VLOOKUP(A17,'Orçamento Sintético'!$A$8:$J$365,9,0)</f>
        <v>1742606.3</v>
      </c>
      <c r="D17" s="108" t="s">
        <v>2044</v>
      </c>
      <c r="E17" s="115">
        <v>8.3299999999999999E-2</v>
      </c>
      <c r="F17" s="116">
        <v>8.3299999999999999E-2</v>
      </c>
      <c r="G17" s="116">
        <v>8.3299999999999999E-2</v>
      </c>
      <c r="H17" s="116">
        <v>8.3299999999999999E-2</v>
      </c>
      <c r="I17" s="116">
        <v>8.3299999999999999E-2</v>
      </c>
      <c r="J17" s="116">
        <v>8.3299999999999999E-2</v>
      </c>
      <c r="K17" s="116">
        <v>8.3299999999999999E-2</v>
      </c>
      <c r="L17" s="116">
        <v>8.3299999999999999E-2</v>
      </c>
      <c r="M17" s="116">
        <v>8.3400000000000002E-2</v>
      </c>
      <c r="N17" s="116">
        <v>8.3400000000000002E-2</v>
      </c>
      <c r="O17" s="116">
        <v>8.3400000000000002E-2</v>
      </c>
      <c r="P17" s="116">
        <v>8.3400000000000002E-2</v>
      </c>
    </row>
    <row r="18" spans="1:16">
      <c r="A18" s="255"/>
      <c r="B18" s="262"/>
      <c r="C18" s="253"/>
      <c r="D18" s="107" t="s">
        <v>2045</v>
      </c>
      <c r="E18" s="111">
        <f>$C17*E17</f>
        <v>145159.10479000001</v>
      </c>
      <c r="F18" s="122">
        <f t="shared" ref="F18:P18" si="5">$C17*F17</f>
        <v>145159.10479000001</v>
      </c>
      <c r="G18" s="122">
        <f t="shared" si="5"/>
        <v>145159.10479000001</v>
      </c>
      <c r="H18" s="122">
        <f t="shared" si="5"/>
        <v>145159.10479000001</v>
      </c>
      <c r="I18" s="122">
        <f t="shared" si="5"/>
        <v>145159.10479000001</v>
      </c>
      <c r="J18" s="122">
        <f t="shared" si="5"/>
        <v>145159.10479000001</v>
      </c>
      <c r="K18" s="122">
        <f t="shared" si="5"/>
        <v>145159.10479000001</v>
      </c>
      <c r="L18" s="122">
        <f t="shared" si="5"/>
        <v>145159.10479000001</v>
      </c>
      <c r="M18" s="122">
        <f t="shared" si="5"/>
        <v>145333.36542000002</v>
      </c>
      <c r="N18" s="122">
        <f t="shared" si="5"/>
        <v>145333.36542000002</v>
      </c>
      <c r="O18" s="122">
        <f t="shared" si="5"/>
        <v>145333.36542000002</v>
      </c>
      <c r="P18" s="122">
        <f t="shared" si="5"/>
        <v>145333.36542000002</v>
      </c>
    </row>
    <row r="19" spans="1:16">
      <c r="A19" s="254" t="s">
        <v>219</v>
      </c>
      <c r="B19" s="261" t="s">
        <v>145</v>
      </c>
      <c r="C19" s="252">
        <f>VLOOKUP(A19,'Orçamento Sintético'!$A$8:$J$365,9,0)</f>
        <v>21224046.390000004</v>
      </c>
      <c r="D19" s="108" t="s">
        <v>2044</v>
      </c>
      <c r="E19" s="113">
        <v>8.3299999999999999E-2</v>
      </c>
      <c r="F19" s="114">
        <v>8.3299999999999999E-2</v>
      </c>
      <c r="G19" s="114">
        <v>8.3299999999999999E-2</v>
      </c>
      <c r="H19" s="114">
        <v>8.3299999999999999E-2</v>
      </c>
      <c r="I19" s="114">
        <v>8.3299999999999999E-2</v>
      </c>
      <c r="J19" s="114">
        <v>8.3299999999999999E-2</v>
      </c>
      <c r="K19" s="114">
        <v>8.3299999999999999E-2</v>
      </c>
      <c r="L19" s="114">
        <v>8.3299999999999999E-2</v>
      </c>
      <c r="M19" s="114">
        <v>8.3400000000000002E-2</v>
      </c>
      <c r="N19" s="114">
        <v>8.3400000000000002E-2</v>
      </c>
      <c r="O19" s="114">
        <v>8.3400000000000002E-2</v>
      </c>
      <c r="P19" s="114">
        <v>8.3400000000000002E-2</v>
      </c>
    </row>
    <row r="20" spans="1:16">
      <c r="A20" s="255"/>
      <c r="B20" s="262"/>
      <c r="C20" s="253"/>
      <c r="D20" s="107" t="s">
        <v>2045</v>
      </c>
      <c r="E20" s="111">
        <f>$C19*E19</f>
        <v>1767963.0642870003</v>
      </c>
      <c r="F20" s="112">
        <f t="shared" ref="F20:P20" si="6">$C19*F19</f>
        <v>1767963.0642870003</v>
      </c>
      <c r="G20" s="112">
        <f t="shared" si="6"/>
        <v>1767963.0642870003</v>
      </c>
      <c r="H20" s="112">
        <f t="shared" si="6"/>
        <v>1767963.0642870003</v>
      </c>
      <c r="I20" s="112">
        <f t="shared" si="6"/>
        <v>1767963.0642870003</v>
      </c>
      <c r="J20" s="112">
        <f t="shared" si="6"/>
        <v>1767963.0642870003</v>
      </c>
      <c r="K20" s="112">
        <f t="shared" si="6"/>
        <v>1767963.0642870003</v>
      </c>
      <c r="L20" s="112">
        <f t="shared" si="6"/>
        <v>1767963.0642870003</v>
      </c>
      <c r="M20" s="112">
        <f t="shared" si="6"/>
        <v>1770085.4689260004</v>
      </c>
      <c r="N20" s="112">
        <f t="shared" si="6"/>
        <v>1770085.4689260004</v>
      </c>
      <c r="O20" s="112">
        <f t="shared" si="6"/>
        <v>1770085.4689260004</v>
      </c>
      <c r="P20" s="112">
        <f t="shared" si="6"/>
        <v>1770085.4689260004</v>
      </c>
    </row>
    <row r="21" spans="1:16">
      <c r="A21" s="254" t="s">
        <v>242</v>
      </c>
      <c r="B21" s="261" t="s">
        <v>1188</v>
      </c>
      <c r="C21" s="252">
        <f>VLOOKUP(A21,'Orçamento Sintético'!$A$8:$J$365,9,0)</f>
        <v>19469265.890000001</v>
      </c>
      <c r="D21" s="108" t="s">
        <v>2044</v>
      </c>
      <c r="E21" s="115">
        <v>8.3299999999999999E-2</v>
      </c>
      <c r="F21" s="116">
        <v>8.3299999999999999E-2</v>
      </c>
      <c r="G21" s="116">
        <v>8.3299999999999999E-2</v>
      </c>
      <c r="H21" s="116">
        <v>8.3299999999999999E-2</v>
      </c>
      <c r="I21" s="116">
        <v>8.3299999999999999E-2</v>
      </c>
      <c r="J21" s="116">
        <v>8.3299999999999999E-2</v>
      </c>
      <c r="K21" s="116">
        <v>8.3299999999999999E-2</v>
      </c>
      <c r="L21" s="116">
        <v>8.3299999999999999E-2</v>
      </c>
      <c r="M21" s="116">
        <v>8.3400000000000002E-2</v>
      </c>
      <c r="N21" s="116">
        <v>8.3400000000000002E-2</v>
      </c>
      <c r="O21" s="116">
        <v>8.3400000000000002E-2</v>
      </c>
      <c r="P21" s="116">
        <v>8.3400000000000002E-2</v>
      </c>
    </row>
    <row r="22" spans="1:16">
      <c r="A22" s="255"/>
      <c r="B22" s="262"/>
      <c r="C22" s="253"/>
      <c r="D22" s="107" t="s">
        <v>2045</v>
      </c>
      <c r="E22" s="111">
        <f>$C21*E21</f>
        <v>1621789.848637</v>
      </c>
      <c r="F22" s="112">
        <f t="shared" ref="F22:P22" si="7">$C21*F21</f>
        <v>1621789.848637</v>
      </c>
      <c r="G22" s="112">
        <f t="shared" si="7"/>
        <v>1621789.848637</v>
      </c>
      <c r="H22" s="112">
        <f t="shared" si="7"/>
        <v>1621789.848637</v>
      </c>
      <c r="I22" s="112">
        <f t="shared" si="7"/>
        <v>1621789.848637</v>
      </c>
      <c r="J22" s="112">
        <f t="shared" si="7"/>
        <v>1621789.848637</v>
      </c>
      <c r="K22" s="112">
        <f t="shared" si="7"/>
        <v>1621789.848637</v>
      </c>
      <c r="L22" s="112">
        <f t="shared" si="7"/>
        <v>1621789.848637</v>
      </c>
      <c r="M22" s="112">
        <f t="shared" si="7"/>
        <v>1623736.775226</v>
      </c>
      <c r="N22" s="112">
        <f t="shared" si="7"/>
        <v>1623736.775226</v>
      </c>
      <c r="O22" s="112">
        <f t="shared" si="7"/>
        <v>1623736.775226</v>
      </c>
      <c r="P22" s="112">
        <f t="shared" si="7"/>
        <v>1623736.775226</v>
      </c>
    </row>
    <row r="23" spans="1:16">
      <c r="A23" s="254" t="s">
        <v>248</v>
      </c>
      <c r="B23" s="261" t="s">
        <v>1272</v>
      </c>
      <c r="C23" s="252">
        <f>VLOOKUP(A23,'Orçamento Sintético'!$A$8:$J$365,9,0)</f>
        <v>622616.5</v>
      </c>
      <c r="D23" s="108" t="s">
        <v>2044</v>
      </c>
      <c r="E23" s="115">
        <v>8.3299999999999999E-2</v>
      </c>
      <c r="F23" s="116">
        <v>8.3299999999999999E-2</v>
      </c>
      <c r="G23" s="116">
        <v>8.3299999999999999E-2</v>
      </c>
      <c r="H23" s="116">
        <v>8.3299999999999999E-2</v>
      </c>
      <c r="I23" s="116">
        <v>8.3299999999999999E-2</v>
      </c>
      <c r="J23" s="116">
        <v>8.3299999999999999E-2</v>
      </c>
      <c r="K23" s="116">
        <v>8.3299999999999999E-2</v>
      </c>
      <c r="L23" s="116">
        <v>8.3299999999999999E-2</v>
      </c>
      <c r="M23" s="116">
        <v>8.3400000000000002E-2</v>
      </c>
      <c r="N23" s="116">
        <v>8.3400000000000002E-2</v>
      </c>
      <c r="O23" s="116">
        <v>8.3400000000000002E-2</v>
      </c>
      <c r="P23" s="116">
        <v>8.3400000000000002E-2</v>
      </c>
    </row>
    <row r="24" spans="1:16">
      <c r="A24" s="255"/>
      <c r="B24" s="262"/>
      <c r="C24" s="253"/>
      <c r="D24" s="107" t="s">
        <v>2045</v>
      </c>
      <c r="E24" s="111">
        <f>$C23*E23</f>
        <v>51863.954449999997</v>
      </c>
      <c r="F24" s="112">
        <f t="shared" ref="F24:P24" si="8">$C23*F23</f>
        <v>51863.954449999997</v>
      </c>
      <c r="G24" s="112">
        <f t="shared" si="8"/>
        <v>51863.954449999997</v>
      </c>
      <c r="H24" s="112">
        <f t="shared" si="8"/>
        <v>51863.954449999997</v>
      </c>
      <c r="I24" s="112">
        <f t="shared" si="8"/>
        <v>51863.954449999997</v>
      </c>
      <c r="J24" s="112">
        <f t="shared" si="8"/>
        <v>51863.954449999997</v>
      </c>
      <c r="K24" s="112">
        <f t="shared" si="8"/>
        <v>51863.954449999997</v>
      </c>
      <c r="L24" s="112">
        <f t="shared" si="8"/>
        <v>51863.954449999997</v>
      </c>
      <c r="M24" s="112">
        <f t="shared" si="8"/>
        <v>51926.216099999998</v>
      </c>
      <c r="N24" s="112">
        <f t="shared" si="8"/>
        <v>51926.216099999998</v>
      </c>
      <c r="O24" s="112">
        <f t="shared" si="8"/>
        <v>51926.216099999998</v>
      </c>
      <c r="P24" s="112">
        <f t="shared" si="8"/>
        <v>51926.216099999998</v>
      </c>
    </row>
    <row r="25" spans="1:16">
      <c r="A25" s="254" t="s">
        <v>254</v>
      </c>
      <c r="B25" s="261" t="s">
        <v>1288</v>
      </c>
      <c r="C25" s="252">
        <f>VLOOKUP(A25,'Orçamento Sintético'!$A$8:$J$365,9,0)</f>
        <v>34376.400000000001</v>
      </c>
      <c r="D25" s="108" t="s">
        <v>2044</v>
      </c>
      <c r="E25" s="115">
        <v>8.3299999999999999E-2</v>
      </c>
      <c r="F25" s="116">
        <v>8.3299999999999999E-2</v>
      </c>
      <c r="G25" s="116">
        <v>8.3299999999999999E-2</v>
      </c>
      <c r="H25" s="116">
        <v>8.3299999999999999E-2</v>
      </c>
      <c r="I25" s="116">
        <v>8.3299999999999999E-2</v>
      </c>
      <c r="J25" s="116">
        <v>8.3299999999999999E-2</v>
      </c>
      <c r="K25" s="116">
        <v>8.3299999999999999E-2</v>
      </c>
      <c r="L25" s="116">
        <v>8.3299999999999999E-2</v>
      </c>
      <c r="M25" s="116">
        <v>8.3400000000000002E-2</v>
      </c>
      <c r="N25" s="116">
        <v>8.3400000000000002E-2</v>
      </c>
      <c r="O25" s="116">
        <v>8.3400000000000002E-2</v>
      </c>
      <c r="P25" s="116">
        <v>8.3400000000000002E-2</v>
      </c>
    </row>
    <row r="26" spans="1:16">
      <c r="A26" s="255"/>
      <c r="B26" s="262"/>
      <c r="C26" s="253"/>
      <c r="D26" s="107" t="s">
        <v>2045</v>
      </c>
      <c r="E26" s="111">
        <f>$C25*E25</f>
        <v>2863.5541200000002</v>
      </c>
      <c r="F26" s="122">
        <f t="shared" ref="F26:P26" si="9">$C25*F25</f>
        <v>2863.5541200000002</v>
      </c>
      <c r="G26" s="122">
        <f t="shared" si="9"/>
        <v>2863.5541200000002</v>
      </c>
      <c r="H26" s="122">
        <f t="shared" si="9"/>
        <v>2863.5541200000002</v>
      </c>
      <c r="I26" s="122">
        <f t="shared" si="9"/>
        <v>2863.5541200000002</v>
      </c>
      <c r="J26" s="122">
        <f t="shared" si="9"/>
        <v>2863.5541200000002</v>
      </c>
      <c r="K26" s="122">
        <f t="shared" si="9"/>
        <v>2863.5541200000002</v>
      </c>
      <c r="L26" s="122">
        <f t="shared" si="9"/>
        <v>2863.5541200000002</v>
      </c>
      <c r="M26" s="122">
        <f t="shared" si="9"/>
        <v>2866.9917600000003</v>
      </c>
      <c r="N26" s="122">
        <f t="shared" si="9"/>
        <v>2866.9917600000003</v>
      </c>
      <c r="O26" s="122">
        <f t="shared" si="9"/>
        <v>2866.9917600000003</v>
      </c>
      <c r="P26" s="122">
        <f t="shared" si="9"/>
        <v>2866.9917600000003</v>
      </c>
    </row>
    <row r="27" spans="1:16">
      <c r="A27" s="254" t="s">
        <v>1294</v>
      </c>
      <c r="B27" s="261" t="s">
        <v>1295</v>
      </c>
      <c r="C27" s="252">
        <f>VLOOKUP(A27,'Orçamento Sintético'!$A$8:$J$365,9,0)</f>
        <v>237588</v>
      </c>
      <c r="D27" s="108" t="s">
        <v>2044</v>
      </c>
      <c r="E27" s="115">
        <v>8.3299999999999999E-2</v>
      </c>
      <c r="F27" s="116">
        <v>8.3299999999999999E-2</v>
      </c>
      <c r="G27" s="116">
        <v>8.3299999999999999E-2</v>
      </c>
      <c r="H27" s="116">
        <v>8.3299999999999999E-2</v>
      </c>
      <c r="I27" s="116">
        <v>8.3299999999999999E-2</v>
      </c>
      <c r="J27" s="116">
        <v>8.3299999999999999E-2</v>
      </c>
      <c r="K27" s="116">
        <v>8.3299999999999999E-2</v>
      </c>
      <c r="L27" s="116">
        <v>8.3299999999999999E-2</v>
      </c>
      <c r="M27" s="116">
        <v>8.3400000000000002E-2</v>
      </c>
      <c r="N27" s="116">
        <v>8.3400000000000002E-2</v>
      </c>
      <c r="O27" s="116">
        <v>8.3400000000000002E-2</v>
      </c>
      <c r="P27" s="116">
        <v>8.3400000000000002E-2</v>
      </c>
    </row>
    <row r="28" spans="1:16">
      <c r="A28" s="255"/>
      <c r="B28" s="262"/>
      <c r="C28" s="253"/>
      <c r="D28" s="107" t="s">
        <v>2045</v>
      </c>
      <c r="E28" s="111">
        <f>$C27*E27</f>
        <v>19791.080399999999</v>
      </c>
      <c r="F28" s="122">
        <f t="shared" ref="F28:P28" si="10">$C27*F27</f>
        <v>19791.080399999999</v>
      </c>
      <c r="G28" s="122">
        <f t="shared" si="10"/>
        <v>19791.080399999999</v>
      </c>
      <c r="H28" s="122">
        <f t="shared" si="10"/>
        <v>19791.080399999999</v>
      </c>
      <c r="I28" s="122">
        <f t="shared" si="10"/>
        <v>19791.080399999999</v>
      </c>
      <c r="J28" s="122">
        <f t="shared" si="10"/>
        <v>19791.080399999999</v>
      </c>
      <c r="K28" s="122">
        <f t="shared" si="10"/>
        <v>19791.080399999999</v>
      </c>
      <c r="L28" s="122">
        <f t="shared" si="10"/>
        <v>19791.080399999999</v>
      </c>
      <c r="M28" s="122">
        <f t="shared" si="10"/>
        <v>19814.839200000002</v>
      </c>
      <c r="N28" s="122">
        <f t="shared" si="10"/>
        <v>19814.839200000002</v>
      </c>
      <c r="O28" s="122">
        <f t="shared" si="10"/>
        <v>19814.839200000002</v>
      </c>
      <c r="P28" s="122">
        <f t="shared" si="10"/>
        <v>19814.839200000002</v>
      </c>
    </row>
    <row r="29" spans="1:16">
      <c r="A29" s="254" t="s">
        <v>1299</v>
      </c>
      <c r="B29" s="261" t="s">
        <v>1300</v>
      </c>
      <c r="C29" s="252">
        <f>VLOOKUP(A29,'Orçamento Sintético'!$A$8:$J$365,9,0)</f>
        <v>99920</v>
      </c>
      <c r="D29" s="108" t="s">
        <v>2044</v>
      </c>
      <c r="E29" s="115">
        <v>8.3299999999999999E-2</v>
      </c>
      <c r="F29" s="116">
        <v>8.3299999999999999E-2</v>
      </c>
      <c r="G29" s="116">
        <v>8.3299999999999999E-2</v>
      </c>
      <c r="H29" s="116">
        <v>8.3299999999999999E-2</v>
      </c>
      <c r="I29" s="116">
        <v>8.3299999999999999E-2</v>
      </c>
      <c r="J29" s="116">
        <v>8.3299999999999999E-2</v>
      </c>
      <c r="K29" s="116">
        <v>8.3299999999999999E-2</v>
      </c>
      <c r="L29" s="116">
        <v>8.3299999999999999E-2</v>
      </c>
      <c r="M29" s="116">
        <v>8.3400000000000002E-2</v>
      </c>
      <c r="N29" s="116">
        <v>8.3400000000000002E-2</v>
      </c>
      <c r="O29" s="116">
        <v>8.3400000000000002E-2</v>
      </c>
      <c r="P29" s="116">
        <v>8.3400000000000002E-2</v>
      </c>
    </row>
    <row r="30" spans="1:16">
      <c r="A30" s="255"/>
      <c r="B30" s="262"/>
      <c r="C30" s="253"/>
      <c r="D30" s="107" t="s">
        <v>2045</v>
      </c>
      <c r="E30" s="119">
        <f>$C29*E29</f>
        <v>8323.3359999999993</v>
      </c>
      <c r="F30" s="121">
        <f t="shared" ref="F30:P30" si="11">$C29*F29</f>
        <v>8323.3359999999993</v>
      </c>
      <c r="G30" s="121">
        <f t="shared" si="11"/>
        <v>8323.3359999999993</v>
      </c>
      <c r="H30" s="121">
        <f t="shared" si="11"/>
        <v>8323.3359999999993</v>
      </c>
      <c r="I30" s="121">
        <f t="shared" si="11"/>
        <v>8323.3359999999993</v>
      </c>
      <c r="J30" s="121">
        <f t="shared" si="11"/>
        <v>8323.3359999999993</v>
      </c>
      <c r="K30" s="121">
        <f t="shared" si="11"/>
        <v>8323.3359999999993</v>
      </c>
      <c r="L30" s="121">
        <f t="shared" si="11"/>
        <v>8323.3359999999993</v>
      </c>
      <c r="M30" s="121">
        <f t="shared" si="11"/>
        <v>8333.3279999999995</v>
      </c>
      <c r="N30" s="121">
        <f t="shared" si="11"/>
        <v>8333.3279999999995</v>
      </c>
      <c r="O30" s="121">
        <f t="shared" si="11"/>
        <v>8333.3279999999995</v>
      </c>
      <c r="P30" s="121">
        <f t="shared" si="11"/>
        <v>8333.3279999999995</v>
      </c>
    </row>
    <row r="31" spans="1:16">
      <c r="A31" s="254" t="s">
        <v>1307</v>
      </c>
      <c r="B31" s="261" t="s">
        <v>1308</v>
      </c>
      <c r="C31" s="252">
        <f>VLOOKUP(A31,'Orçamento Sintético'!$A$8:$J$365,9,0)</f>
        <v>8232</v>
      </c>
      <c r="D31" s="108" t="s">
        <v>2044</v>
      </c>
      <c r="E31" s="113">
        <v>8.3299999999999999E-2</v>
      </c>
      <c r="F31" s="114">
        <v>8.3299999999999999E-2</v>
      </c>
      <c r="G31" s="114">
        <v>8.3299999999999999E-2</v>
      </c>
      <c r="H31" s="114">
        <v>8.3299999999999999E-2</v>
      </c>
      <c r="I31" s="114">
        <v>8.3299999999999999E-2</v>
      </c>
      <c r="J31" s="114">
        <v>8.3299999999999999E-2</v>
      </c>
      <c r="K31" s="114">
        <v>8.3299999999999999E-2</v>
      </c>
      <c r="L31" s="114">
        <v>8.3299999999999999E-2</v>
      </c>
      <c r="M31" s="114">
        <v>8.3400000000000002E-2</v>
      </c>
      <c r="N31" s="114">
        <v>8.3400000000000002E-2</v>
      </c>
      <c r="O31" s="114">
        <v>8.3400000000000002E-2</v>
      </c>
      <c r="P31" s="114">
        <v>8.3400000000000002E-2</v>
      </c>
    </row>
    <row r="32" spans="1:16">
      <c r="A32" s="255"/>
      <c r="B32" s="262"/>
      <c r="C32" s="253"/>
      <c r="D32" s="107" t="s">
        <v>2045</v>
      </c>
      <c r="E32" s="111">
        <f>$C31*E31</f>
        <v>685.72559999999999</v>
      </c>
      <c r="F32" s="112">
        <f t="shared" ref="F32:P32" si="12">$C31*F31</f>
        <v>685.72559999999999</v>
      </c>
      <c r="G32" s="112">
        <f t="shared" si="12"/>
        <v>685.72559999999999</v>
      </c>
      <c r="H32" s="112">
        <f t="shared" si="12"/>
        <v>685.72559999999999</v>
      </c>
      <c r="I32" s="112">
        <f t="shared" si="12"/>
        <v>685.72559999999999</v>
      </c>
      <c r="J32" s="112">
        <f t="shared" si="12"/>
        <v>685.72559999999999</v>
      </c>
      <c r="K32" s="112">
        <f t="shared" si="12"/>
        <v>685.72559999999999</v>
      </c>
      <c r="L32" s="112">
        <f t="shared" si="12"/>
        <v>685.72559999999999</v>
      </c>
      <c r="M32" s="112">
        <f t="shared" si="12"/>
        <v>686.54880000000003</v>
      </c>
      <c r="N32" s="112">
        <f t="shared" si="12"/>
        <v>686.54880000000003</v>
      </c>
      <c r="O32" s="112">
        <f t="shared" si="12"/>
        <v>686.54880000000003</v>
      </c>
      <c r="P32" s="112">
        <f t="shared" si="12"/>
        <v>686.54880000000003</v>
      </c>
    </row>
    <row r="33" spans="1:16">
      <c r="A33" s="254" t="s">
        <v>1315</v>
      </c>
      <c r="B33" s="261" t="s">
        <v>182</v>
      </c>
      <c r="C33" s="252">
        <f>VLOOKUP(A33,'Orçamento Sintético'!$A$8:$J$365,9,0)</f>
        <v>18271610</v>
      </c>
      <c r="D33" s="108" t="s">
        <v>2044</v>
      </c>
      <c r="E33" s="117">
        <v>8.3299999999999999E-2</v>
      </c>
      <c r="F33" s="118">
        <v>8.3299999999999999E-2</v>
      </c>
      <c r="G33" s="118">
        <v>8.3299999999999999E-2</v>
      </c>
      <c r="H33" s="118">
        <v>8.3299999999999999E-2</v>
      </c>
      <c r="I33" s="118">
        <v>8.3299999999999999E-2</v>
      </c>
      <c r="J33" s="118">
        <v>8.3299999999999999E-2</v>
      </c>
      <c r="K33" s="118">
        <v>8.3299999999999999E-2</v>
      </c>
      <c r="L33" s="118">
        <v>8.3299999999999999E-2</v>
      </c>
      <c r="M33" s="118">
        <v>8.3400000000000002E-2</v>
      </c>
      <c r="N33" s="118">
        <v>8.3400000000000002E-2</v>
      </c>
      <c r="O33" s="118">
        <v>8.3400000000000002E-2</v>
      </c>
      <c r="P33" s="118">
        <v>8.3400000000000002E-2</v>
      </c>
    </row>
    <row r="34" spans="1:16">
      <c r="A34" s="255"/>
      <c r="B34" s="262"/>
      <c r="C34" s="253"/>
      <c r="D34" s="107" t="s">
        <v>2045</v>
      </c>
      <c r="E34" s="111">
        <f>$C33*E33</f>
        <v>1522025.1129999999</v>
      </c>
      <c r="F34" s="122">
        <f t="shared" ref="F34:P34" si="13">$C33*F33</f>
        <v>1522025.1129999999</v>
      </c>
      <c r="G34" s="122">
        <f t="shared" si="13"/>
        <v>1522025.1129999999</v>
      </c>
      <c r="H34" s="122">
        <f t="shared" si="13"/>
        <v>1522025.1129999999</v>
      </c>
      <c r="I34" s="122">
        <f t="shared" si="13"/>
        <v>1522025.1129999999</v>
      </c>
      <c r="J34" s="122">
        <f t="shared" si="13"/>
        <v>1522025.1129999999</v>
      </c>
      <c r="K34" s="122">
        <f t="shared" si="13"/>
        <v>1522025.1129999999</v>
      </c>
      <c r="L34" s="122">
        <f t="shared" si="13"/>
        <v>1522025.1129999999</v>
      </c>
      <c r="M34" s="122">
        <f t="shared" si="13"/>
        <v>1523852.274</v>
      </c>
      <c r="N34" s="122">
        <f t="shared" si="13"/>
        <v>1523852.274</v>
      </c>
      <c r="O34" s="122">
        <f t="shared" si="13"/>
        <v>1523852.274</v>
      </c>
      <c r="P34" s="122">
        <f t="shared" si="13"/>
        <v>1523852.274</v>
      </c>
    </row>
    <row r="35" spans="1:16">
      <c r="A35" s="254" t="s">
        <v>1347</v>
      </c>
      <c r="B35" s="261" t="s">
        <v>1348</v>
      </c>
      <c r="C35" s="252">
        <f>VLOOKUP(A35,'Orçamento Sintético'!$A$8:$J$365,9,0)</f>
        <v>5067027.4000000004</v>
      </c>
      <c r="D35" s="108" t="s">
        <v>2044</v>
      </c>
      <c r="E35" s="115">
        <v>8.3299999999999999E-2</v>
      </c>
      <c r="F35" s="116">
        <v>8.3299999999999999E-2</v>
      </c>
      <c r="G35" s="116">
        <v>8.3299999999999999E-2</v>
      </c>
      <c r="H35" s="116">
        <v>8.3299999999999999E-2</v>
      </c>
      <c r="I35" s="116">
        <v>8.3299999999999999E-2</v>
      </c>
      <c r="J35" s="116">
        <v>8.3299999999999999E-2</v>
      </c>
      <c r="K35" s="116">
        <v>8.3299999999999999E-2</v>
      </c>
      <c r="L35" s="116">
        <v>8.3299999999999999E-2</v>
      </c>
      <c r="M35" s="116">
        <v>8.3400000000000002E-2</v>
      </c>
      <c r="N35" s="116">
        <v>8.3400000000000002E-2</v>
      </c>
      <c r="O35" s="116">
        <v>8.3400000000000002E-2</v>
      </c>
      <c r="P35" s="116">
        <v>8.3400000000000002E-2</v>
      </c>
    </row>
    <row r="36" spans="1:16">
      <c r="A36" s="255"/>
      <c r="B36" s="262"/>
      <c r="C36" s="253"/>
      <c r="D36" s="107" t="s">
        <v>2045</v>
      </c>
      <c r="E36" s="111">
        <f>$C35*E35</f>
        <v>422083.38242000004</v>
      </c>
      <c r="F36" s="122">
        <f t="shared" ref="F36:P36" si="14">$C35*F35</f>
        <v>422083.38242000004</v>
      </c>
      <c r="G36" s="122">
        <f t="shared" si="14"/>
        <v>422083.38242000004</v>
      </c>
      <c r="H36" s="122">
        <f t="shared" si="14"/>
        <v>422083.38242000004</v>
      </c>
      <c r="I36" s="122">
        <f t="shared" si="14"/>
        <v>422083.38242000004</v>
      </c>
      <c r="J36" s="122">
        <f t="shared" si="14"/>
        <v>422083.38242000004</v>
      </c>
      <c r="K36" s="122">
        <f t="shared" si="14"/>
        <v>422083.38242000004</v>
      </c>
      <c r="L36" s="122">
        <f t="shared" si="14"/>
        <v>422083.38242000004</v>
      </c>
      <c r="M36" s="122">
        <f t="shared" si="14"/>
        <v>422590.08516000002</v>
      </c>
      <c r="N36" s="122">
        <f t="shared" si="14"/>
        <v>422590.08516000002</v>
      </c>
      <c r="O36" s="122">
        <f t="shared" si="14"/>
        <v>422590.08516000002</v>
      </c>
      <c r="P36" s="122">
        <f t="shared" si="14"/>
        <v>422590.08516000002</v>
      </c>
    </row>
    <row r="37" spans="1:16">
      <c r="A37" s="254" t="s">
        <v>1393</v>
      </c>
      <c r="B37" s="261" t="s">
        <v>1394</v>
      </c>
      <c r="C37" s="252">
        <f>VLOOKUP(A37,'Orçamento Sintético'!$A$8:$J$365,9,0)</f>
        <v>816500</v>
      </c>
      <c r="D37" s="108" t="s">
        <v>2044</v>
      </c>
      <c r="E37" s="115">
        <v>8.3299999999999999E-2</v>
      </c>
      <c r="F37" s="116">
        <v>8.3299999999999999E-2</v>
      </c>
      <c r="G37" s="116">
        <v>8.3299999999999999E-2</v>
      </c>
      <c r="H37" s="116">
        <v>8.3299999999999999E-2</v>
      </c>
      <c r="I37" s="116">
        <v>8.3299999999999999E-2</v>
      </c>
      <c r="J37" s="116">
        <v>8.3299999999999999E-2</v>
      </c>
      <c r="K37" s="116">
        <v>8.3299999999999999E-2</v>
      </c>
      <c r="L37" s="116">
        <v>8.3299999999999999E-2</v>
      </c>
      <c r="M37" s="116">
        <v>8.3400000000000002E-2</v>
      </c>
      <c r="N37" s="116">
        <v>8.3400000000000002E-2</v>
      </c>
      <c r="O37" s="116">
        <v>8.3400000000000002E-2</v>
      </c>
      <c r="P37" s="116">
        <v>8.3400000000000002E-2</v>
      </c>
    </row>
    <row r="38" spans="1:16">
      <c r="A38" s="255"/>
      <c r="B38" s="262"/>
      <c r="C38" s="253"/>
      <c r="D38" s="107" t="s">
        <v>2045</v>
      </c>
      <c r="E38" s="111">
        <f>$C37*E37</f>
        <v>68014.45</v>
      </c>
      <c r="F38" s="122">
        <f t="shared" ref="F38:P38" si="15">$C37*F37</f>
        <v>68014.45</v>
      </c>
      <c r="G38" s="122">
        <f t="shared" si="15"/>
        <v>68014.45</v>
      </c>
      <c r="H38" s="122">
        <f t="shared" si="15"/>
        <v>68014.45</v>
      </c>
      <c r="I38" s="122">
        <f t="shared" si="15"/>
        <v>68014.45</v>
      </c>
      <c r="J38" s="122">
        <f t="shared" si="15"/>
        <v>68014.45</v>
      </c>
      <c r="K38" s="122">
        <f t="shared" si="15"/>
        <v>68014.45</v>
      </c>
      <c r="L38" s="122">
        <f t="shared" si="15"/>
        <v>68014.45</v>
      </c>
      <c r="M38" s="122">
        <f t="shared" si="15"/>
        <v>68096.100000000006</v>
      </c>
      <c r="N38" s="122">
        <f t="shared" si="15"/>
        <v>68096.100000000006</v>
      </c>
      <c r="O38" s="122">
        <f t="shared" si="15"/>
        <v>68096.100000000006</v>
      </c>
      <c r="P38" s="122">
        <f t="shared" si="15"/>
        <v>68096.100000000006</v>
      </c>
    </row>
    <row r="39" spans="1:16">
      <c r="A39" s="254" t="s">
        <v>1402</v>
      </c>
      <c r="B39" s="261" t="s">
        <v>220</v>
      </c>
      <c r="C39" s="252">
        <f>VLOOKUP(A39,'Orçamento Sintético'!$A$8:$J$365,9,0)</f>
        <v>5048110.7600000007</v>
      </c>
      <c r="D39" s="108" t="s">
        <v>2044</v>
      </c>
      <c r="E39" s="115">
        <v>8.3299999999999999E-2</v>
      </c>
      <c r="F39" s="116">
        <v>8.3299999999999999E-2</v>
      </c>
      <c r="G39" s="116">
        <v>8.3299999999999999E-2</v>
      </c>
      <c r="H39" s="116">
        <v>8.3299999999999999E-2</v>
      </c>
      <c r="I39" s="116">
        <v>8.3299999999999999E-2</v>
      </c>
      <c r="J39" s="116">
        <v>8.3299999999999999E-2</v>
      </c>
      <c r="K39" s="116">
        <v>8.3299999999999999E-2</v>
      </c>
      <c r="L39" s="116">
        <v>8.3299999999999999E-2</v>
      </c>
      <c r="M39" s="116">
        <v>8.3400000000000002E-2</v>
      </c>
      <c r="N39" s="116">
        <v>8.3400000000000002E-2</v>
      </c>
      <c r="O39" s="116">
        <v>8.3400000000000002E-2</v>
      </c>
      <c r="P39" s="116">
        <v>8.3400000000000002E-2</v>
      </c>
    </row>
    <row r="40" spans="1:16">
      <c r="A40" s="255"/>
      <c r="B40" s="262"/>
      <c r="C40" s="253"/>
      <c r="D40" s="107" t="s">
        <v>2045</v>
      </c>
      <c r="E40" s="119">
        <f>$C39*E39</f>
        <v>420507.62630800006</v>
      </c>
      <c r="F40" s="121">
        <f t="shared" ref="F40:P40" si="16">$C39*F39</f>
        <v>420507.62630800006</v>
      </c>
      <c r="G40" s="121">
        <f t="shared" si="16"/>
        <v>420507.62630800006</v>
      </c>
      <c r="H40" s="121">
        <f t="shared" si="16"/>
        <v>420507.62630800006</v>
      </c>
      <c r="I40" s="121">
        <f t="shared" si="16"/>
        <v>420507.62630800006</v>
      </c>
      <c r="J40" s="121">
        <f t="shared" si="16"/>
        <v>420507.62630800006</v>
      </c>
      <c r="K40" s="121">
        <f t="shared" si="16"/>
        <v>420507.62630800006</v>
      </c>
      <c r="L40" s="121">
        <f t="shared" si="16"/>
        <v>420507.62630800006</v>
      </c>
      <c r="M40" s="121">
        <f t="shared" si="16"/>
        <v>421012.43738400005</v>
      </c>
      <c r="N40" s="121">
        <f t="shared" si="16"/>
        <v>421012.43738400005</v>
      </c>
      <c r="O40" s="121">
        <f t="shared" si="16"/>
        <v>421012.43738400005</v>
      </c>
      <c r="P40" s="121">
        <f t="shared" si="16"/>
        <v>421012.43738400005</v>
      </c>
    </row>
    <row r="41" spans="1:16">
      <c r="A41" s="254" t="s">
        <v>1435</v>
      </c>
      <c r="B41" s="261" t="s">
        <v>243</v>
      </c>
      <c r="C41" s="252">
        <f>VLOOKUP(A41,'Orçamento Sintético'!$A$8:$J$365,9,0)</f>
        <v>160994.88</v>
      </c>
      <c r="D41" s="108" t="s">
        <v>2044</v>
      </c>
      <c r="E41" s="115">
        <v>8.3299999999999999E-2</v>
      </c>
      <c r="F41" s="116">
        <v>8.3299999999999999E-2</v>
      </c>
      <c r="G41" s="116">
        <v>8.3299999999999999E-2</v>
      </c>
      <c r="H41" s="116">
        <v>8.3299999999999999E-2</v>
      </c>
      <c r="I41" s="116">
        <v>8.3299999999999999E-2</v>
      </c>
      <c r="J41" s="116">
        <v>8.3299999999999999E-2</v>
      </c>
      <c r="K41" s="116">
        <v>8.3299999999999999E-2</v>
      </c>
      <c r="L41" s="116">
        <v>8.3299999999999999E-2</v>
      </c>
      <c r="M41" s="116">
        <v>8.3400000000000002E-2</v>
      </c>
      <c r="N41" s="116">
        <v>8.3400000000000002E-2</v>
      </c>
      <c r="O41" s="116">
        <v>8.3400000000000002E-2</v>
      </c>
      <c r="P41" s="116">
        <v>8.3400000000000002E-2</v>
      </c>
    </row>
    <row r="42" spans="1:16">
      <c r="A42" s="255"/>
      <c r="B42" s="262"/>
      <c r="C42" s="253"/>
      <c r="D42" s="107" t="s">
        <v>2045</v>
      </c>
      <c r="E42" s="111">
        <f>$C41*E41</f>
        <v>13410.873504000001</v>
      </c>
      <c r="F42" s="122">
        <f t="shared" ref="F42:P42" si="17">$C41*F41</f>
        <v>13410.873504000001</v>
      </c>
      <c r="G42" s="122">
        <f t="shared" si="17"/>
        <v>13410.873504000001</v>
      </c>
      <c r="H42" s="122">
        <f t="shared" si="17"/>
        <v>13410.873504000001</v>
      </c>
      <c r="I42" s="122">
        <f t="shared" si="17"/>
        <v>13410.873504000001</v>
      </c>
      <c r="J42" s="122">
        <f t="shared" si="17"/>
        <v>13410.873504000001</v>
      </c>
      <c r="K42" s="122">
        <f t="shared" si="17"/>
        <v>13410.873504000001</v>
      </c>
      <c r="L42" s="122">
        <f t="shared" si="17"/>
        <v>13410.873504000001</v>
      </c>
      <c r="M42" s="122">
        <f t="shared" si="17"/>
        <v>13426.972992000001</v>
      </c>
      <c r="N42" s="122">
        <f t="shared" si="17"/>
        <v>13426.972992000001</v>
      </c>
      <c r="O42" s="122">
        <f t="shared" si="17"/>
        <v>13426.972992000001</v>
      </c>
      <c r="P42" s="122">
        <f t="shared" si="17"/>
        <v>13426.972992000001</v>
      </c>
    </row>
    <row r="43" spans="1:16">
      <c r="A43" s="254" t="s">
        <v>1437</v>
      </c>
      <c r="B43" s="261" t="s">
        <v>249</v>
      </c>
      <c r="C43" s="252">
        <f>VLOOKUP(A43,'Orçamento Sintético'!$A$8:$J$365,9,0)</f>
        <v>364589.1</v>
      </c>
      <c r="D43" s="108" t="s">
        <v>2044</v>
      </c>
      <c r="E43" s="115">
        <v>8.3299999999999999E-2</v>
      </c>
      <c r="F43" s="116">
        <v>8.3299999999999999E-2</v>
      </c>
      <c r="G43" s="116">
        <v>8.3299999999999999E-2</v>
      </c>
      <c r="H43" s="116">
        <v>8.3299999999999999E-2</v>
      </c>
      <c r="I43" s="116">
        <v>8.3299999999999999E-2</v>
      </c>
      <c r="J43" s="116">
        <v>8.3299999999999999E-2</v>
      </c>
      <c r="K43" s="116">
        <v>8.3299999999999999E-2</v>
      </c>
      <c r="L43" s="116">
        <v>8.3299999999999999E-2</v>
      </c>
      <c r="M43" s="116">
        <v>8.3400000000000002E-2</v>
      </c>
      <c r="N43" s="116">
        <v>8.3400000000000002E-2</v>
      </c>
      <c r="O43" s="116">
        <v>8.3400000000000002E-2</v>
      </c>
      <c r="P43" s="116">
        <v>8.3400000000000002E-2</v>
      </c>
    </row>
    <row r="44" spans="1:16">
      <c r="A44" s="255"/>
      <c r="B44" s="262"/>
      <c r="C44" s="253"/>
      <c r="D44" s="107" t="s">
        <v>2045</v>
      </c>
      <c r="E44" s="111">
        <f>$C43*E43</f>
        <v>30370.272029999996</v>
      </c>
      <c r="F44" s="112">
        <f t="shared" ref="F44:P44" si="18">$C43*F43</f>
        <v>30370.272029999996</v>
      </c>
      <c r="G44" s="112">
        <f t="shared" si="18"/>
        <v>30370.272029999996</v>
      </c>
      <c r="H44" s="112">
        <f t="shared" si="18"/>
        <v>30370.272029999996</v>
      </c>
      <c r="I44" s="112">
        <f t="shared" si="18"/>
        <v>30370.272029999996</v>
      </c>
      <c r="J44" s="112">
        <f t="shared" si="18"/>
        <v>30370.272029999996</v>
      </c>
      <c r="K44" s="112">
        <f t="shared" si="18"/>
        <v>30370.272029999996</v>
      </c>
      <c r="L44" s="112">
        <f t="shared" si="18"/>
        <v>30370.272029999996</v>
      </c>
      <c r="M44" s="112">
        <f t="shared" si="18"/>
        <v>30406.730939999998</v>
      </c>
      <c r="N44" s="112">
        <f t="shared" si="18"/>
        <v>30406.730939999998</v>
      </c>
      <c r="O44" s="112">
        <f t="shared" si="18"/>
        <v>30406.730939999998</v>
      </c>
      <c r="P44" s="112">
        <f t="shared" si="18"/>
        <v>30406.730939999998</v>
      </c>
    </row>
    <row r="45" spans="1:16">
      <c r="A45" s="263" t="s">
        <v>1472</v>
      </c>
      <c r="B45" s="265" t="s">
        <v>255</v>
      </c>
      <c r="C45" s="256">
        <f>VLOOKUP(A45,'Orçamento Sintético'!$A$8:$J$365,9,0)</f>
        <v>5980841.2300000004</v>
      </c>
      <c r="D45" s="108" t="s">
        <v>2044</v>
      </c>
      <c r="E45" s="115">
        <v>8.3299999999999999E-2</v>
      </c>
      <c r="F45" s="116">
        <v>8.3299999999999999E-2</v>
      </c>
      <c r="G45" s="116">
        <v>8.3299999999999999E-2</v>
      </c>
      <c r="H45" s="116">
        <v>8.3299999999999999E-2</v>
      </c>
      <c r="I45" s="116">
        <v>8.3299999999999999E-2</v>
      </c>
      <c r="J45" s="116">
        <v>8.3299999999999999E-2</v>
      </c>
      <c r="K45" s="116">
        <v>8.3299999999999999E-2</v>
      </c>
      <c r="L45" s="116">
        <v>8.3299999999999999E-2</v>
      </c>
      <c r="M45" s="116">
        <v>8.3400000000000002E-2</v>
      </c>
      <c r="N45" s="116">
        <v>8.3400000000000002E-2</v>
      </c>
      <c r="O45" s="116">
        <v>8.3400000000000002E-2</v>
      </c>
      <c r="P45" s="116">
        <v>8.3400000000000002E-2</v>
      </c>
    </row>
    <row r="46" spans="1:16">
      <c r="A46" s="264"/>
      <c r="B46" s="266"/>
      <c r="C46" s="257"/>
      <c r="D46" s="107" t="s">
        <v>2045</v>
      </c>
      <c r="E46" s="119">
        <f>$C45*E45</f>
        <v>498204.07445900002</v>
      </c>
      <c r="F46" s="104">
        <f t="shared" ref="F46:P46" si="19">$C45*F45</f>
        <v>498204.07445900002</v>
      </c>
      <c r="G46" s="104">
        <f t="shared" si="19"/>
        <v>498204.07445900002</v>
      </c>
      <c r="H46" s="104">
        <f t="shared" si="19"/>
        <v>498204.07445900002</v>
      </c>
      <c r="I46" s="104">
        <f t="shared" si="19"/>
        <v>498204.07445900002</v>
      </c>
      <c r="J46" s="104">
        <f t="shared" si="19"/>
        <v>498204.07445900002</v>
      </c>
      <c r="K46" s="104">
        <f t="shared" si="19"/>
        <v>498204.07445900002</v>
      </c>
      <c r="L46" s="104">
        <f t="shared" si="19"/>
        <v>498204.07445900002</v>
      </c>
      <c r="M46" s="104">
        <f t="shared" si="19"/>
        <v>498802.15858200006</v>
      </c>
      <c r="N46" s="104">
        <f t="shared" si="19"/>
        <v>498802.15858200006</v>
      </c>
      <c r="O46" s="104">
        <f t="shared" si="19"/>
        <v>498802.15858200006</v>
      </c>
      <c r="P46" s="104">
        <f t="shared" si="19"/>
        <v>498802.15858200006</v>
      </c>
    </row>
    <row r="47" spans="1:16">
      <c r="A47" s="268" t="s">
        <v>621</v>
      </c>
      <c r="B47" s="268"/>
      <c r="C47" s="258">
        <f>SUM(C7:C46)</f>
        <v>85567396.390000015</v>
      </c>
      <c r="D47" s="259"/>
      <c r="E47" s="125">
        <f>E48/$C$47</f>
        <v>8.3299999999999971E-2</v>
      </c>
      <c r="F47" s="125">
        <f t="shared" ref="F47:P47" si="20">F48/$C$47</f>
        <v>8.3299999999999971E-2</v>
      </c>
      <c r="G47" s="125">
        <f t="shared" si="20"/>
        <v>8.3299999999999971E-2</v>
      </c>
      <c r="H47" s="125">
        <f t="shared" si="20"/>
        <v>8.3299999999999971E-2</v>
      </c>
      <c r="I47" s="125">
        <f t="shared" si="20"/>
        <v>8.3299999999999971E-2</v>
      </c>
      <c r="J47" s="125">
        <f t="shared" si="20"/>
        <v>8.3299999999999971E-2</v>
      </c>
      <c r="K47" s="125">
        <f t="shared" si="20"/>
        <v>8.3299999999999971E-2</v>
      </c>
      <c r="L47" s="125">
        <f t="shared" si="20"/>
        <v>8.3299999999999971E-2</v>
      </c>
      <c r="M47" s="125">
        <f t="shared" si="20"/>
        <v>8.3399999999999988E-2</v>
      </c>
      <c r="N47" s="125">
        <f t="shared" si="20"/>
        <v>8.3399999999999988E-2</v>
      </c>
      <c r="O47" s="125">
        <f t="shared" si="20"/>
        <v>8.3399999999999988E-2</v>
      </c>
      <c r="P47" s="125">
        <f t="shared" si="20"/>
        <v>8.3399999999999988E-2</v>
      </c>
    </row>
    <row r="48" spans="1:16">
      <c r="A48" s="202" t="s">
        <v>622</v>
      </c>
      <c r="B48" s="202"/>
      <c r="C48" s="260"/>
      <c r="D48" s="260"/>
      <c r="E48" s="126">
        <f>SUMIF($D$7:$D$46,"r$",E7:E46)</f>
        <v>7127764.1192869991</v>
      </c>
      <c r="F48" s="126">
        <f t="shared" ref="F48:P48" si="21">SUMIF($D$7:$D$46,"r$",F7:F46)</f>
        <v>7127764.1192869991</v>
      </c>
      <c r="G48" s="126">
        <f t="shared" si="21"/>
        <v>7127764.1192869991</v>
      </c>
      <c r="H48" s="126">
        <f t="shared" si="21"/>
        <v>7127764.1192869991</v>
      </c>
      <c r="I48" s="126">
        <f t="shared" si="21"/>
        <v>7127764.1192869991</v>
      </c>
      <c r="J48" s="126">
        <f t="shared" si="21"/>
        <v>7127764.1192869991</v>
      </c>
      <c r="K48" s="126">
        <f t="shared" si="21"/>
        <v>7127764.1192869991</v>
      </c>
      <c r="L48" s="126">
        <f t="shared" si="21"/>
        <v>7127764.1192869991</v>
      </c>
      <c r="M48" s="126">
        <f t="shared" si="21"/>
        <v>7136320.8589260001</v>
      </c>
      <c r="N48" s="126">
        <f t="shared" si="21"/>
        <v>7136320.8589260001</v>
      </c>
      <c r="O48" s="126">
        <f t="shared" si="21"/>
        <v>7136320.8589260001</v>
      </c>
      <c r="P48" s="126">
        <f t="shared" si="21"/>
        <v>7136320.8589260001</v>
      </c>
    </row>
    <row r="49" spans="1:16" ht="14.25" customHeight="1">
      <c r="A49" s="202" t="s">
        <v>623</v>
      </c>
      <c r="B49" s="202"/>
      <c r="C49" s="260"/>
      <c r="D49" s="260"/>
      <c r="E49" s="124">
        <f>E47</f>
        <v>8.3299999999999971E-2</v>
      </c>
      <c r="F49" s="124">
        <f>E49+F47</f>
        <v>0.16659999999999994</v>
      </c>
      <c r="G49" s="124">
        <f t="shared" ref="G49:P49" si="22">F49+G47</f>
        <v>0.2498999999999999</v>
      </c>
      <c r="H49" s="124">
        <f t="shared" si="22"/>
        <v>0.33319999999999989</v>
      </c>
      <c r="I49" s="124">
        <f t="shared" si="22"/>
        <v>0.41649999999999987</v>
      </c>
      <c r="J49" s="124">
        <f t="shared" si="22"/>
        <v>0.49979999999999986</v>
      </c>
      <c r="K49" s="124">
        <f t="shared" si="22"/>
        <v>0.58309999999999984</v>
      </c>
      <c r="L49" s="124">
        <f t="shared" si="22"/>
        <v>0.66639999999999977</v>
      </c>
      <c r="M49" s="124">
        <f t="shared" si="22"/>
        <v>0.7497999999999998</v>
      </c>
      <c r="N49" s="124">
        <f t="shared" si="22"/>
        <v>0.83319999999999983</v>
      </c>
      <c r="O49" s="124">
        <f t="shared" si="22"/>
        <v>0.91659999999999986</v>
      </c>
      <c r="P49" s="124">
        <f t="shared" si="22"/>
        <v>0.99999999999999989</v>
      </c>
    </row>
    <row r="50" spans="1:16">
      <c r="A50" s="202" t="s">
        <v>624</v>
      </c>
      <c r="B50" s="202"/>
      <c r="C50" s="260"/>
      <c r="D50" s="260"/>
      <c r="E50" s="127">
        <f>E48</f>
        <v>7127764.1192869991</v>
      </c>
      <c r="F50" s="127">
        <f>F48+E50</f>
        <v>14255528.238573998</v>
      </c>
      <c r="G50" s="127">
        <f t="shared" ref="G50:P50" si="23">G48+F50</f>
        <v>21383292.357860997</v>
      </c>
      <c r="H50" s="127">
        <f t="shared" si="23"/>
        <v>28511056.477147996</v>
      </c>
      <c r="I50" s="127">
        <f t="shared" si="23"/>
        <v>35638820.596434996</v>
      </c>
      <c r="J50" s="127">
        <f t="shared" si="23"/>
        <v>42766584.715721995</v>
      </c>
      <c r="K50" s="127">
        <f t="shared" si="23"/>
        <v>49894348.835008994</v>
      </c>
      <c r="L50" s="127">
        <f t="shared" si="23"/>
        <v>57022112.954295993</v>
      </c>
      <c r="M50" s="127">
        <f t="shared" si="23"/>
        <v>64158433.813221991</v>
      </c>
      <c r="N50" s="127">
        <f t="shared" si="23"/>
        <v>71294754.672147989</v>
      </c>
      <c r="O50" s="127">
        <f t="shared" si="23"/>
        <v>78431075.531073987</v>
      </c>
      <c r="P50" s="127">
        <f t="shared" si="23"/>
        <v>85567396.389999986</v>
      </c>
    </row>
    <row r="51" spans="1:16" ht="18">
      <c r="E51" s="72"/>
      <c r="F51" s="72"/>
      <c r="G51" s="72"/>
      <c r="H51" s="72"/>
    </row>
    <row r="52" spans="1:16" ht="18">
      <c r="E52" s="72"/>
      <c r="F52" s="72"/>
      <c r="G52" s="72"/>
      <c r="H52" s="72"/>
    </row>
    <row r="53" spans="1:16" ht="18">
      <c r="E53" s="72"/>
      <c r="F53" s="72"/>
      <c r="G53" s="72"/>
      <c r="H53" s="72"/>
    </row>
    <row r="61" spans="1:16" s="194" customFormat="1" ht="18">
      <c r="A61" s="192" t="s">
        <v>2046</v>
      </c>
      <c r="B61" s="193"/>
      <c r="C61" s="193"/>
      <c r="D61" s="193"/>
      <c r="E61" s="193"/>
      <c r="F61" s="193"/>
      <c r="G61" s="193"/>
      <c r="H61" s="193"/>
      <c r="I61" s="193"/>
      <c r="J61" s="193"/>
      <c r="K61" s="193"/>
      <c r="L61" s="193"/>
      <c r="M61" s="193"/>
      <c r="N61" s="193"/>
      <c r="O61" s="193"/>
      <c r="P61" s="193"/>
    </row>
    <row r="62" spans="1:16" s="194" customFormat="1" ht="18">
      <c r="A62" s="192" t="s">
        <v>2047</v>
      </c>
      <c r="B62" s="193"/>
      <c r="C62" s="193"/>
      <c r="D62" s="193"/>
      <c r="E62" s="193"/>
      <c r="F62" s="193"/>
      <c r="G62" s="193"/>
      <c r="H62" s="193"/>
      <c r="I62" s="193"/>
      <c r="J62" s="193"/>
      <c r="K62" s="193"/>
      <c r="L62" s="193"/>
      <c r="M62" s="193"/>
      <c r="N62" s="193"/>
      <c r="O62" s="193"/>
      <c r="P62" s="193"/>
    </row>
    <row r="63" spans="1:16" s="194" customFormat="1" ht="18">
      <c r="A63" s="195" t="s">
        <v>2048</v>
      </c>
      <c r="B63" s="193"/>
      <c r="C63" s="193"/>
      <c r="D63" s="193"/>
      <c r="E63" s="193"/>
      <c r="F63" s="193"/>
      <c r="G63" s="193"/>
      <c r="H63" s="193"/>
      <c r="I63" s="193"/>
      <c r="J63" s="193"/>
      <c r="K63" s="193"/>
      <c r="L63" s="193"/>
      <c r="M63" s="193"/>
      <c r="N63" s="193"/>
      <c r="O63" s="193"/>
      <c r="P63" s="193"/>
    </row>
    <row r="64" spans="1:16" s="194" customFormat="1" ht="18">
      <c r="A64" s="195" t="s">
        <v>2049</v>
      </c>
      <c r="B64" s="193"/>
      <c r="C64" s="193"/>
      <c r="D64" s="193"/>
      <c r="E64" s="193"/>
      <c r="F64" s="193"/>
      <c r="G64" s="193"/>
      <c r="H64" s="193"/>
      <c r="I64" s="193"/>
      <c r="J64" s="193"/>
      <c r="K64" s="193"/>
      <c r="L64" s="193"/>
      <c r="M64" s="193"/>
      <c r="N64" s="193"/>
      <c r="O64" s="193"/>
      <c r="P64" s="193"/>
    </row>
    <row r="65" spans="1:16" s="194" customFormat="1" ht="18">
      <c r="A65" s="195" t="s">
        <v>2050</v>
      </c>
      <c r="B65" s="193"/>
      <c r="C65" s="193"/>
      <c r="D65" s="193"/>
      <c r="E65" s="193"/>
      <c r="F65" s="193"/>
      <c r="G65" s="193"/>
      <c r="H65" s="193"/>
      <c r="I65" s="193"/>
      <c r="J65" s="193"/>
      <c r="K65" s="193"/>
      <c r="L65" s="193"/>
      <c r="M65" s="193"/>
      <c r="N65" s="193"/>
      <c r="O65" s="193"/>
      <c r="P65" s="193"/>
    </row>
  </sheetData>
  <mergeCells count="71">
    <mergeCell ref="G3:H3"/>
    <mergeCell ref="A47:B47"/>
    <mergeCell ref="A48:B48"/>
    <mergeCell ref="A49:B49"/>
    <mergeCell ref="A50:B50"/>
    <mergeCell ref="C3:E3"/>
    <mergeCell ref="E5:P5"/>
    <mergeCell ref="A5:A6"/>
    <mergeCell ref="B5:B6"/>
    <mergeCell ref="C5:C6"/>
    <mergeCell ref="A7:A8"/>
    <mergeCell ref="B7:B8"/>
    <mergeCell ref="A9:A10"/>
    <mergeCell ref="B9:B10"/>
    <mergeCell ref="A11:A12"/>
    <mergeCell ref="B11:B12"/>
    <mergeCell ref="A13:A14"/>
    <mergeCell ref="B13:B14"/>
    <mergeCell ref="A15:A16"/>
    <mergeCell ref="B15:B16"/>
    <mergeCell ref="A17:A18"/>
    <mergeCell ref="B17:B18"/>
    <mergeCell ref="A19:A20"/>
    <mergeCell ref="B19:B20"/>
    <mergeCell ref="A21:A22"/>
    <mergeCell ref="B21:B22"/>
    <mergeCell ref="A23:A24"/>
    <mergeCell ref="B23:B24"/>
    <mergeCell ref="A25:A26"/>
    <mergeCell ref="B25:B26"/>
    <mergeCell ref="A27:A28"/>
    <mergeCell ref="B27:B28"/>
    <mergeCell ref="A29:A30"/>
    <mergeCell ref="B29:B30"/>
    <mergeCell ref="C27:C28"/>
    <mergeCell ref="C29:C30"/>
    <mergeCell ref="A37:A38"/>
    <mergeCell ref="B37:B38"/>
    <mergeCell ref="B39:B40"/>
    <mergeCell ref="A31:A32"/>
    <mergeCell ref="B31:B32"/>
    <mergeCell ref="A33:A34"/>
    <mergeCell ref="B33:B34"/>
    <mergeCell ref="A35:A36"/>
    <mergeCell ref="B35:B36"/>
    <mergeCell ref="C17:C18"/>
    <mergeCell ref="C19:C20"/>
    <mergeCell ref="C21:C22"/>
    <mergeCell ref="C23:C24"/>
    <mergeCell ref="C25:C26"/>
    <mergeCell ref="C7:C8"/>
    <mergeCell ref="C9:C10"/>
    <mergeCell ref="C11:C12"/>
    <mergeCell ref="C13:C14"/>
    <mergeCell ref="C15:C16"/>
    <mergeCell ref="C31:C32"/>
    <mergeCell ref="A39:A40"/>
    <mergeCell ref="C43:C44"/>
    <mergeCell ref="C45:C46"/>
    <mergeCell ref="C47:D50"/>
    <mergeCell ref="C33:C34"/>
    <mergeCell ref="C35:C36"/>
    <mergeCell ref="C37:C38"/>
    <mergeCell ref="C39:C40"/>
    <mergeCell ref="C41:C42"/>
    <mergeCell ref="A43:A44"/>
    <mergeCell ref="B43:B44"/>
    <mergeCell ref="A45:A46"/>
    <mergeCell ref="B45:B46"/>
    <mergeCell ref="A41:A42"/>
    <mergeCell ref="B41:B42"/>
  </mergeCells>
  <pageMargins left="0.51181102362204722" right="0.51181102362204722" top="0.98425196850393704" bottom="0.98425196850393704" header="0.51181102362204722" footer="0.51181102362204722"/>
  <pageSetup paperSize="8" scale="51" orientation="landscape" r:id="rId1"/>
  <headerFooter>
    <oddHeader>&amp;L &amp;C &amp;R</oddHeader>
    <oddFooter>&amp;L &amp;C Rua Capitão Sancho, n° 209 – Centro. João Pinheiro/MG. CEP: 38.770-000.comercial@sinarco.com.br  – (38) 3561-2334 ou (38) 9.9997-8424</oddFooter>
  </headerFooter>
  <drawing r:id="rId2"/>
</worksheet>
</file>

<file path=xl/worksheets/sheet5.xml><?xml version="1.0" encoding="utf-8"?>
<worksheet xmlns="http://schemas.openxmlformats.org/spreadsheetml/2006/main" xmlns:r="http://schemas.openxmlformats.org/officeDocument/2006/relationships">
  <sheetPr>
    <pageSetUpPr fitToPage="1"/>
  </sheetPr>
  <dimension ref="A1:F65"/>
  <sheetViews>
    <sheetView showGridLines="0" view="pageBreakPreview" zoomScale="60" workbookViewId="0">
      <selection activeCell="D7" sqref="D7"/>
    </sheetView>
  </sheetViews>
  <sheetFormatPr defaultColWidth="8" defaultRowHeight="12.75"/>
  <cols>
    <col min="1" max="1" width="6" style="155" customWidth="1"/>
    <col min="2" max="2" width="30.125" style="155" customWidth="1"/>
    <col min="3" max="4" width="10" style="155" customWidth="1"/>
    <col min="5" max="5" width="9.5" style="155" customWidth="1"/>
    <col min="6" max="6" width="9.75" style="155" customWidth="1"/>
    <col min="7" max="7" width="8" style="155" customWidth="1"/>
    <col min="8" max="16384" width="8" style="155"/>
  </cols>
  <sheetData>
    <row r="1" spans="1:6">
      <c r="A1" s="277" t="s">
        <v>2046</v>
      </c>
      <c r="B1" s="277"/>
      <c r="C1" s="277"/>
      <c r="D1" s="277"/>
      <c r="E1" s="277"/>
      <c r="F1" s="277"/>
    </row>
    <row r="2" spans="1:6">
      <c r="A2" s="277"/>
      <c r="B2" s="277"/>
      <c r="C2" s="277"/>
      <c r="D2" s="277"/>
      <c r="E2" s="277"/>
      <c r="F2" s="277"/>
    </row>
    <row r="3" spans="1:6">
      <c r="A3" s="277"/>
      <c r="B3" s="277"/>
      <c r="C3" s="277"/>
      <c r="D3" s="277"/>
      <c r="E3" s="277"/>
      <c r="F3" s="277"/>
    </row>
    <row r="4" spans="1:6">
      <c r="A4" s="277"/>
      <c r="B4" s="277"/>
      <c r="C4" s="277"/>
      <c r="D4" s="277"/>
      <c r="E4" s="277"/>
      <c r="F4" s="277"/>
    </row>
    <row r="5" spans="1:6" ht="16.5">
      <c r="A5" s="278" t="s">
        <v>2051</v>
      </c>
      <c r="B5" s="278"/>
      <c r="C5" s="278"/>
      <c r="D5" s="278"/>
      <c r="E5" s="278"/>
      <c r="F5" s="278"/>
    </row>
    <row r="7" spans="1:6">
      <c r="A7" s="156" t="s">
        <v>2052</v>
      </c>
      <c r="B7" s="156"/>
      <c r="C7" s="156"/>
      <c r="D7" s="156"/>
      <c r="E7" s="156"/>
      <c r="F7" s="157" t="s">
        <v>2053</v>
      </c>
    </row>
    <row r="8" spans="1:6" ht="13.5" thickBot="1"/>
    <row r="9" spans="1:6" ht="13.5" thickBot="1">
      <c r="A9" s="279" t="s">
        <v>2054</v>
      </c>
      <c r="B9" s="279"/>
      <c r="C9" s="279"/>
      <c r="D9" s="279"/>
      <c r="E9" s="279"/>
      <c r="F9" s="279"/>
    </row>
    <row r="10" spans="1:6" ht="13.5" thickBot="1">
      <c r="A10" s="280" t="s">
        <v>2055</v>
      </c>
      <c r="B10" s="280" t="s">
        <v>2056</v>
      </c>
      <c r="C10" s="281" t="s">
        <v>2057</v>
      </c>
      <c r="D10" s="281"/>
      <c r="E10" s="281" t="s">
        <v>2058</v>
      </c>
      <c r="F10" s="281"/>
    </row>
    <row r="11" spans="1:6" ht="26.25" thickBot="1">
      <c r="A11" s="280"/>
      <c r="B11" s="280"/>
      <c r="C11" s="159" t="s">
        <v>2059</v>
      </c>
      <c r="D11" s="159" t="s">
        <v>2060</v>
      </c>
      <c r="E11" s="159" t="s">
        <v>2059</v>
      </c>
      <c r="F11" s="159" t="s">
        <v>2060</v>
      </c>
    </row>
    <row r="12" spans="1:6" ht="13.5" thickBot="1">
      <c r="A12" s="279" t="s">
        <v>2061</v>
      </c>
      <c r="B12" s="279"/>
      <c r="C12" s="279"/>
      <c r="D12" s="279"/>
      <c r="E12" s="279"/>
      <c r="F12" s="279"/>
    </row>
    <row r="13" spans="1:6" ht="13.5" thickBot="1">
      <c r="A13" s="160" t="s">
        <v>2062</v>
      </c>
      <c r="B13" s="161" t="s">
        <v>2063</v>
      </c>
      <c r="C13" s="162">
        <v>0</v>
      </c>
      <c r="D13" s="162">
        <v>0</v>
      </c>
      <c r="E13" s="162">
        <v>0.2</v>
      </c>
      <c r="F13" s="162">
        <v>0.2</v>
      </c>
    </row>
    <row r="14" spans="1:6" ht="13.5" thickBot="1">
      <c r="A14" s="163" t="s">
        <v>2064</v>
      </c>
      <c r="B14" s="164" t="s">
        <v>2065</v>
      </c>
      <c r="C14" s="165">
        <v>1.4999999999999999E-2</v>
      </c>
      <c r="D14" s="165">
        <v>1.4999999999999999E-2</v>
      </c>
      <c r="E14" s="165">
        <v>1.4999999999999999E-2</v>
      </c>
      <c r="F14" s="165">
        <v>1.4999999999999999E-2</v>
      </c>
    </row>
    <row r="15" spans="1:6" ht="13.5" thickBot="1">
      <c r="A15" s="160" t="s">
        <v>2066</v>
      </c>
      <c r="B15" s="161" t="s">
        <v>2067</v>
      </c>
      <c r="C15" s="162">
        <v>0.01</v>
      </c>
      <c r="D15" s="162">
        <v>0.01</v>
      </c>
      <c r="E15" s="162">
        <v>0.01</v>
      </c>
      <c r="F15" s="162">
        <v>0.01</v>
      </c>
    </row>
    <row r="16" spans="1:6" ht="13.5" thickBot="1">
      <c r="A16" s="163" t="s">
        <v>2068</v>
      </c>
      <c r="B16" s="164" t="s">
        <v>2069</v>
      </c>
      <c r="C16" s="165">
        <v>2E-3</v>
      </c>
      <c r="D16" s="165">
        <v>2E-3</v>
      </c>
      <c r="E16" s="165">
        <v>2E-3</v>
      </c>
      <c r="F16" s="165">
        <v>2E-3</v>
      </c>
    </row>
    <row r="17" spans="1:6" ht="13.5" thickBot="1">
      <c r="A17" s="160" t="s">
        <v>2070</v>
      </c>
      <c r="B17" s="161" t="s">
        <v>2071</v>
      </c>
      <c r="C17" s="162">
        <v>6.0000000000000001E-3</v>
      </c>
      <c r="D17" s="162">
        <v>6.0000000000000001E-3</v>
      </c>
      <c r="E17" s="162">
        <v>6.0000000000000001E-3</v>
      </c>
      <c r="F17" s="162">
        <v>6.0000000000000001E-3</v>
      </c>
    </row>
    <row r="18" spans="1:6" ht="13.5" thickBot="1">
      <c r="A18" s="163" t="s">
        <v>2072</v>
      </c>
      <c r="B18" s="164" t="s">
        <v>2073</v>
      </c>
      <c r="C18" s="165">
        <v>2.5000000000000001E-2</v>
      </c>
      <c r="D18" s="165">
        <v>2.5000000000000001E-2</v>
      </c>
      <c r="E18" s="165">
        <v>2.5000000000000001E-2</v>
      </c>
      <c r="F18" s="165">
        <v>2.5000000000000001E-2</v>
      </c>
    </row>
    <row r="19" spans="1:6" ht="13.5" thickBot="1">
      <c r="A19" s="160" t="s">
        <v>2074</v>
      </c>
      <c r="B19" s="161" t="s">
        <v>2075</v>
      </c>
      <c r="C19" s="162">
        <v>0.03</v>
      </c>
      <c r="D19" s="162">
        <v>0.03</v>
      </c>
      <c r="E19" s="162">
        <v>0.03</v>
      </c>
      <c r="F19" s="162">
        <v>0.03</v>
      </c>
    </row>
    <row r="20" spans="1:6" ht="13.5" thickBot="1">
      <c r="A20" s="163" t="s">
        <v>2076</v>
      </c>
      <c r="B20" s="164" t="s">
        <v>2077</v>
      </c>
      <c r="C20" s="165">
        <v>0.08</v>
      </c>
      <c r="D20" s="165">
        <v>0.08</v>
      </c>
      <c r="E20" s="165">
        <v>0.08</v>
      </c>
      <c r="F20" s="165">
        <v>0.08</v>
      </c>
    </row>
    <row r="21" spans="1:6" ht="13.5" thickBot="1">
      <c r="A21" s="160" t="s">
        <v>2078</v>
      </c>
      <c r="B21" s="161" t="s">
        <v>2079</v>
      </c>
      <c r="C21" s="162">
        <v>1.2E-2</v>
      </c>
      <c r="D21" s="162">
        <v>1.2E-2</v>
      </c>
      <c r="E21" s="162">
        <v>1.2E-2</v>
      </c>
      <c r="F21" s="162">
        <v>1.2E-2</v>
      </c>
    </row>
    <row r="22" spans="1:6" ht="13.5" thickBot="1">
      <c r="A22" s="166" t="s">
        <v>654</v>
      </c>
      <c r="B22" s="166" t="s">
        <v>13</v>
      </c>
      <c r="C22" s="167">
        <f>SUM(C13:C21)</f>
        <v>0.18</v>
      </c>
      <c r="D22" s="167">
        <f>SUM(D13:D21)</f>
        <v>0.18</v>
      </c>
      <c r="E22" s="167">
        <f>SUM(E13:E21)</f>
        <v>0.38000000000000006</v>
      </c>
      <c r="F22" s="167">
        <f>SUM(F13:F21)</f>
        <v>0.38000000000000006</v>
      </c>
    </row>
    <row r="23" spans="1:6" ht="13.5" thickBot="1">
      <c r="A23" s="279" t="s">
        <v>2080</v>
      </c>
      <c r="B23" s="279"/>
      <c r="C23" s="279"/>
      <c r="D23" s="279"/>
      <c r="E23" s="279"/>
      <c r="F23" s="279"/>
    </row>
    <row r="24" spans="1:6" ht="13.5" thickBot="1">
      <c r="A24" s="160" t="s">
        <v>2081</v>
      </c>
      <c r="B24" s="161" t="s">
        <v>2082</v>
      </c>
      <c r="C24" s="168">
        <v>0.1777</v>
      </c>
      <c r="D24" s="168" t="s">
        <v>2083</v>
      </c>
      <c r="E24" s="168">
        <v>0.1777</v>
      </c>
      <c r="F24" s="168" t="s">
        <v>2083</v>
      </c>
    </row>
    <row r="25" spans="1:6" ht="13.5" thickBot="1">
      <c r="A25" s="163" t="s">
        <v>2084</v>
      </c>
      <c r="B25" s="164" t="s">
        <v>2085</v>
      </c>
      <c r="C25" s="169">
        <v>3.6799999999999999E-2</v>
      </c>
      <c r="D25" s="169" t="s">
        <v>2083</v>
      </c>
      <c r="E25" s="169">
        <v>3.6799999999999999E-2</v>
      </c>
      <c r="F25" s="169" t="s">
        <v>2083</v>
      </c>
    </row>
    <row r="26" spans="1:6" ht="13.5" thickBot="1">
      <c r="A26" s="160" t="s">
        <v>2086</v>
      </c>
      <c r="B26" s="161" t="s">
        <v>2087</v>
      </c>
      <c r="C26" s="168">
        <v>8.8000000000000005E-3</v>
      </c>
      <c r="D26" s="168">
        <v>6.6E-3</v>
      </c>
      <c r="E26" s="168">
        <v>8.8000000000000005E-3</v>
      </c>
      <c r="F26" s="168">
        <v>6.6E-3</v>
      </c>
    </row>
    <row r="27" spans="1:6" ht="13.5" thickBot="1">
      <c r="A27" s="163" t="s">
        <v>2088</v>
      </c>
      <c r="B27" s="164" t="s">
        <v>2089</v>
      </c>
      <c r="C27" s="169">
        <v>0.111</v>
      </c>
      <c r="D27" s="169">
        <v>8.3299999999999999E-2</v>
      </c>
      <c r="E27" s="169">
        <v>0.111</v>
      </c>
      <c r="F27" s="169">
        <v>8.3299999999999999E-2</v>
      </c>
    </row>
    <row r="28" spans="1:6" ht="13.5" thickBot="1">
      <c r="A28" s="160" t="s">
        <v>2090</v>
      </c>
      <c r="B28" s="161" t="s">
        <v>2091</v>
      </c>
      <c r="C28" s="168">
        <v>6.9999999999999999E-4</v>
      </c>
      <c r="D28" s="168">
        <v>5.0000000000000001E-4</v>
      </c>
      <c r="E28" s="168">
        <v>6.9999999999999999E-4</v>
      </c>
      <c r="F28" s="168">
        <v>5.0000000000000001E-4</v>
      </c>
    </row>
    <row r="29" spans="1:6" ht="13.5" thickBot="1">
      <c r="A29" s="163" t="s">
        <v>2092</v>
      </c>
      <c r="B29" s="164" t="s">
        <v>2093</v>
      </c>
      <c r="C29" s="169">
        <v>7.4000000000000003E-3</v>
      </c>
      <c r="D29" s="169">
        <v>5.5999999999999999E-3</v>
      </c>
      <c r="E29" s="169">
        <v>7.4000000000000003E-3</v>
      </c>
      <c r="F29" s="169">
        <v>5.5999999999999999E-3</v>
      </c>
    </row>
    <row r="30" spans="1:6" ht="13.5" thickBot="1">
      <c r="A30" s="160" t="s">
        <v>2094</v>
      </c>
      <c r="B30" s="161" t="s">
        <v>2095</v>
      </c>
      <c r="C30" s="168">
        <v>1.09E-2</v>
      </c>
      <c r="D30" s="168" t="s">
        <v>2083</v>
      </c>
      <c r="E30" s="168">
        <v>1.09E-2</v>
      </c>
      <c r="F30" s="168" t="s">
        <v>2083</v>
      </c>
    </row>
    <row r="31" spans="1:6" ht="13.5" thickBot="1">
      <c r="A31" s="163" t="s">
        <v>2096</v>
      </c>
      <c r="B31" s="164" t="s">
        <v>2097</v>
      </c>
      <c r="C31" s="169">
        <v>1.1000000000000001E-3</v>
      </c>
      <c r="D31" s="169">
        <v>8.0000000000000004E-4</v>
      </c>
      <c r="E31" s="169">
        <v>1.1000000000000001E-3</v>
      </c>
      <c r="F31" s="169">
        <v>8.0000000000000004E-4</v>
      </c>
    </row>
    <row r="32" spans="1:6" ht="13.5" thickBot="1">
      <c r="A32" s="160" t="s">
        <v>2098</v>
      </c>
      <c r="B32" s="161" t="s">
        <v>2099</v>
      </c>
      <c r="C32" s="168">
        <v>0.14349999999999999</v>
      </c>
      <c r="D32" s="168">
        <v>0.1077</v>
      </c>
      <c r="E32" s="168">
        <v>0.14349999999999999</v>
      </c>
      <c r="F32" s="168">
        <v>0.1077</v>
      </c>
    </row>
    <row r="33" spans="1:6" ht="13.5" thickBot="1">
      <c r="A33" s="163" t="s">
        <v>2100</v>
      </c>
      <c r="B33" s="164" t="s">
        <v>2101</v>
      </c>
      <c r="C33" s="169">
        <v>4.0000000000000002E-4</v>
      </c>
      <c r="D33" s="169">
        <v>2.9999999999999997E-4</v>
      </c>
      <c r="E33" s="169">
        <v>4.0000000000000002E-4</v>
      </c>
      <c r="F33" s="169">
        <v>2.9999999999999997E-4</v>
      </c>
    </row>
    <row r="34" spans="1:6" ht="13.5" thickBot="1">
      <c r="A34" s="158" t="s">
        <v>663</v>
      </c>
      <c r="B34" s="158" t="s">
        <v>13</v>
      </c>
      <c r="C34" s="170">
        <f>SUM(C24:C33)</f>
        <v>0.49830000000000002</v>
      </c>
      <c r="D34" s="170">
        <f>SUM(D24:D33)</f>
        <v>0.20479999999999998</v>
      </c>
      <c r="E34" s="170">
        <f>SUM(E24:E33)</f>
        <v>0.49830000000000002</v>
      </c>
      <c r="F34" s="170">
        <f>SUM(F24:F33)</f>
        <v>0.20479999999999998</v>
      </c>
    </row>
    <row r="35" spans="1:6" ht="13.5" thickBot="1">
      <c r="A35" s="279" t="s">
        <v>2102</v>
      </c>
      <c r="B35" s="279"/>
      <c r="C35" s="279"/>
      <c r="D35" s="279"/>
      <c r="E35" s="279"/>
      <c r="F35" s="279"/>
    </row>
    <row r="36" spans="1:6" ht="13.5" thickBot="1">
      <c r="A36" s="163" t="s">
        <v>2103</v>
      </c>
      <c r="B36" s="164" t="s">
        <v>2104</v>
      </c>
      <c r="C36" s="169">
        <v>5.9900000000000002E-2</v>
      </c>
      <c r="D36" s="169">
        <v>4.4999999999999998E-2</v>
      </c>
      <c r="E36" s="169">
        <v>5.9900000000000002E-2</v>
      </c>
      <c r="F36" s="169">
        <v>4.4999999999999998E-2</v>
      </c>
    </row>
    <row r="37" spans="1:6" ht="13.5" thickBot="1">
      <c r="A37" s="160" t="s">
        <v>2105</v>
      </c>
      <c r="B37" s="161" t="s">
        <v>2106</v>
      </c>
      <c r="C37" s="168">
        <v>1.4E-3</v>
      </c>
      <c r="D37" s="168">
        <v>1.1000000000000001E-3</v>
      </c>
      <c r="E37" s="168">
        <v>1.4E-3</v>
      </c>
      <c r="F37" s="168">
        <v>1.1000000000000001E-3</v>
      </c>
    </row>
    <row r="38" spans="1:6" ht="13.5" thickBot="1">
      <c r="A38" s="163" t="s">
        <v>2107</v>
      </c>
      <c r="B38" s="164" t="s">
        <v>2108</v>
      </c>
      <c r="C38" s="169">
        <v>0</v>
      </c>
      <c r="D38" s="169">
        <v>0</v>
      </c>
      <c r="E38" s="169">
        <v>0</v>
      </c>
      <c r="F38" s="169">
        <v>0</v>
      </c>
    </row>
    <row r="39" spans="1:6" ht="13.5" thickBot="1">
      <c r="A39" s="160" t="s">
        <v>2109</v>
      </c>
      <c r="B39" s="161" t="s">
        <v>2110</v>
      </c>
      <c r="C39" s="168">
        <v>2.7E-2</v>
      </c>
      <c r="D39" s="168">
        <v>2.0299999999999999E-2</v>
      </c>
      <c r="E39" s="168">
        <v>2.7E-2</v>
      </c>
      <c r="F39" s="168">
        <v>2.0299999999999999E-2</v>
      </c>
    </row>
    <row r="40" spans="1:6" ht="13.5" thickBot="1">
      <c r="A40" s="163" t="s">
        <v>2111</v>
      </c>
      <c r="B40" s="164" t="s">
        <v>2112</v>
      </c>
      <c r="C40" s="169">
        <v>5.0000000000000001E-3</v>
      </c>
      <c r="D40" s="169">
        <v>3.8E-3</v>
      </c>
      <c r="E40" s="169">
        <v>5.0000000000000001E-3</v>
      </c>
      <c r="F40" s="169">
        <v>3.8E-3</v>
      </c>
    </row>
    <row r="41" spans="1:6" ht="13.5" thickBot="1">
      <c r="A41" s="158" t="s">
        <v>1694</v>
      </c>
      <c r="B41" s="158" t="s">
        <v>13</v>
      </c>
      <c r="C41" s="170">
        <f>SUM(C36:C40)</f>
        <v>9.3300000000000008E-2</v>
      </c>
      <c r="D41" s="170">
        <f>SUM(D36:D40)</f>
        <v>7.0199999999999985E-2</v>
      </c>
      <c r="E41" s="170">
        <f>SUM(E36:E40)</f>
        <v>9.3300000000000008E-2</v>
      </c>
      <c r="F41" s="170">
        <f>SUM(F36:F40)</f>
        <v>7.0199999999999985E-2</v>
      </c>
    </row>
    <row r="42" spans="1:6" ht="13.5" thickBot="1">
      <c r="A42" s="279" t="s">
        <v>2113</v>
      </c>
      <c r="B42" s="279"/>
      <c r="C42" s="279"/>
      <c r="D42" s="279"/>
      <c r="E42" s="279"/>
      <c r="F42" s="279"/>
    </row>
    <row r="43" spans="1:6" ht="13.5" thickBot="1">
      <c r="A43" s="163" t="s">
        <v>2114</v>
      </c>
      <c r="B43" s="164" t="s">
        <v>2115</v>
      </c>
      <c r="C43" s="169">
        <v>8.9700000000000002E-2</v>
      </c>
      <c r="D43" s="169">
        <v>3.6900000000000002E-2</v>
      </c>
      <c r="E43" s="169">
        <v>0.18940000000000001</v>
      </c>
      <c r="F43" s="169">
        <v>7.7799999999999994E-2</v>
      </c>
    </row>
    <row r="44" spans="1:6" ht="39" thickBot="1">
      <c r="A44" s="160" t="s">
        <v>2116</v>
      </c>
      <c r="B44" s="171" t="s">
        <v>2117</v>
      </c>
      <c r="C44" s="168">
        <v>5.0000000000000001E-3</v>
      </c>
      <c r="D44" s="168">
        <v>3.8E-3</v>
      </c>
      <c r="E44" s="168">
        <v>5.3E-3</v>
      </c>
      <c r="F44" s="168">
        <v>4.0000000000000001E-3</v>
      </c>
    </row>
    <row r="45" spans="1:6" ht="13.5" thickBot="1">
      <c r="A45" s="166" t="s">
        <v>1699</v>
      </c>
      <c r="B45" s="166" t="s">
        <v>13</v>
      </c>
      <c r="C45" s="167">
        <f>SUM(C43:C44)</f>
        <v>9.4700000000000006E-2</v>
      </c>
      <c r="D45" s="167">
        <f>SUM(D43:D44)</f>
        <v>4.07E-2</v>
      </c>
      <c r="E45" s="167">
        <f>SUM(E43:E44)</f>
        <v>0.19470000000000001</v>
      </c>
      <c r="F45" s="167">
        <f>SUM(F43:F44)</f>
        <v>8.1799999999999998E-2</v>
      </c>
    </row>
    <row r="46" spans="1:6" ht="13.5" thickBot="1">
      <c r="A46" s="279" t="s">
        <v>2118</v>
      </c>
      <c r="B46" s="279"/>
      <c r="C46" s="172">
        <f>C22+C34+C41+C45</f>
        <v>0.86630000000000007</v>
      </c>
      <c r="D46" s="172">
        <f>D22+D34+D41+D45</f>
        <v>0.49569999999999997</v>
      </c>
      <c r="E46" s="172">
        <f>E22+E34+E41+E45</f>
        <v>1.1663000000000001</v>
      </c>
      <c r="F46" s="172">
        <f>F22+F34+F41+F45</f>
        <v>0.73680000000000001</v>
      </c>
    </row>
    <row r="48" spans="1:6">
      <c r="A48" s="155" t="s">
        <v>2119</v>
      </c>
    </row>
    <row r="49" spans="1:6">
      <c r="A49" s="155" t="s">
        <v>2120</v>
      </c>
    </row>
    <row r="50" spans="1:6">
      <c r="A50" s="276"/>
      <c r="B50" s="276"/>
      <c r="C50" s="276"/>
      <c r="D50" s="276"/>
      <c r="E50" s="276"/>
      <c r="F50" s="276"/>
    </row>
    <row r="51" spans="1:6">
      <c r="A51" s="276"/>
      <c r="B51" s="276"/>
      <c r="C51" s="276"/>
      <c r="D51" s="276"/>
      <c r="E51" s="276"/>
      <c r="F51" s="276"/>
    </row>
    <row r="60" spans="1:6">
      <c r="A60" s="145" t="s">
        <v>2046</v>
      </c>
      <c r="B60" s="191"/>
      <c r="C60" s="191"/>
      <c r="D60" s="191"/>
      <c r="E60" s="191"/>
      <c r="F60" s="191"/>
    </row>
    <row r="61" spans="1:6">
      <c r="A61" s="145" t="s">
        <v>2047</v>
      </c>
      <c r="B61" s="191"/>
      <c r="C61" s="191"/>
      <c r="D61" s="191"/>
      <c r="E61" s="191"/>
      <c r="F61" s="191"/>
    </row>
    <row r="62" spans="1:6" ht="14.25">
      <c r="A62" s="149" t="s">
        <v>2048</v>
      </c>
      <c r="B62" s="191"/>
      <c r="C62" s="191"/>
      <c r="D62" s="191"/>
      <c r="E62" s="191"/>
      <c r="F62" s="191"/>
    </row>
    <row r="63" spans="1:6" ht="14.25">
      <c r="A63" s="149" t="s">
        <v>2049</v>
      </c>
      <c r="B63" s="191"/>
      <c r="C63" s="191"/>
      <c r="D63" s="191"/>
      <c r="E63" s="191"/>
      <c r="F63" s="191"/>
    </row>
    <row r="64" spans="1:6" ht="14.25">
      <c r="A64" s="149" t="s">
        <v>2050</v>
      </c>
      <c r="B64" s="191"/>
      <c r="C64" s="191"/>
      <c r="D64" s="191"/>
      <c r="E64" s="191"/>
      <c r="F64" s="191"/>
    </row>
    <row r="65" spans="1:6" ht="14.25">
      <c r="A65" s="149"/>
      <c r="B65" s="191"/>
      <c r="C65" s="191"/>
      <c r="D65" s="191"/>
      <c r="E65" s="191"/>
      <c r="F65" s="191"/>
    </row>
  </sheetData>
  <mergeCells count="13">
    <mergeCell ref="A50:F51"/>
    <mergeCell ref="A1:F4"/>
    <mergeCell ref="A5:F5"/>
    <mergeCell ref="A9:F9"/>
    <mergeCell ref="A10:A11"/>
    <mergeCell ref="B10:B11"/>
    <mergeCell ref="C10:D10"/>
    <mergeCell ref="E10:F10"/>
    <mergeCell ref="A12:F12"/>
    <mergeCell ref="A23:F23"/>
    <mergeCell ref="A35:F35"/>
    <mergeCell ref="A42:F42"/>
    <mergeCell ref="A46:B46"/>
  </mergeCells>
  <printOptions horizontalCentered="1"/>
  <pageMargins left="0.70866141732283472" right="0.70866141732283472" top="1.1811023622047245" bottom="0.98425196850393704" header="0" footer="0"/>
  <pageSetup paperSize="9" scale="80" orientation="portrait" r:id="rId1"/>
  <headerFooter>
    <oddFooter>&amp;CRua Capitão Sancho, n° 209 – Centro. João Pinheiro/MG. CEP: 38.770-000.comercial@sinarco.com.br  – (38) 3561-2334 ou (38) 9.9997-8424</oddFooter>
  </headerFooter>
  <drawing r:id="rId2"/>
  <legacyDrawingHF r:id="rId3"/>
</worksheet>
</file>

<file path=xl/worksheets/sheet6.xml><?xml version="1.0" encoding="utf-8"?>
<worksheet xmlns="http://schemas.openxmlformats.org/spreadsheetml/2006/main" xmlns:r="http://schemas.openxmlformats.org/officeDocument/2006/relationships">
  <sheetPr>
    <pageSetUpPr fitToPage="1"/>
  </sheetPr>
  <dimension ref="A1:F53"/>
  <sheetViews>
    <sheetView showGridLines="0" view="pageBreakPreview" zoomScale="60" workbookViewId="0">
      <selection activeCell="D7" sqref="D7"/>
    </sheetView>
  </sheetViews>
  <sheetFormatPr defaultColWidth="8" defaultRowHeight="12.75"/>
  <cols>
    <col min="1" max="1" width="6.75" style="155" customWidth="1"/>
    <col min="2" max="2" width="35.375" style="155" customWidth="1"/>
    <col min="3" max="3" width="15" style="155" customWidth="1"/>
    <col min="4" max="4" width="16.125" style="155" customWidth="1"/>
    <col min="5" max="16384" width="8" style="155"/>
  </cols>
  <sheetData>
    <row r="1" spans="1:6" ht="13.9" customHeight="1">
      <c r="A1" s="277" t="s">
        <v>2046</v>
      </c>
      <c r="B1" s="277"/>
      <c r="C1" s="277"/>
      <c r="D1" s="277"/>
      <c r="E1" s="173"/>
      <c r="F1" s="173"/>
    </row>
    <row r="2" spans="1:6" ht="13.9" customHeight="1">
      <c r="A2" s="277"/>
      <c r="B2" s="277"/>
      <c r="C2" s="277"/>
      <c r="D2" s="277"/>
      <c r="E2" s="173"/>
      <c r="F2" s="173"/>
    </row>
    <row r="3" spans="1:6" ht="13.9" customHeight="1">
      <c r="A3" s="277"/>
      <c r="B3" s="277"/>
      <c r="C3" s="277"/>
      <c r="D3" s="277"/>
      <c r="E3" s="173"/>
      <c r="F3" s="173"/>
    </row>
    <row r="4" spans="1:6" ht="13.9" customHeight="1">
      <c r="A4" s="277"/>
      <c r="B4" s="277"/>
      <c r="C4" s="277"/>
      <c r="D4" s="277"/>
      <c r="E4" s="173"/>
      <c r="F4" s="173"/>
    </row>
    <row r="5" spans="1:6" ht="13.9" customHeight="1">
      <c r="A5" s="154"/>
      <c r="B5" s="154"/>
      <c r="C5" s="154"/>
      <c r="D5" s="154"/>
      <c r="E5" s="173"/>
      <c r="F5" s="173"/>
    </row>
    <row r="6" spans="1:6" ht="16.5">
      <c r="A6" s="278" t="s">
        <v>2121</v>
      </c>
      <c r="B6" s="278"/>
      <c r="C6" s="278"/>
      <c r="D6" s="278"/>
    </row>
    <row r="7" spans="1:6" ht="13.5" thickBot="1"/>
    <row r="8" spans="1:6" ht="13.5" thickBot="1">
      <c r="A8" s="282" t="s">
        <v>2054</v>
      </c>
      <c r="B8" s="282"/>
      <c r="C8" s="282"/>
      <c r="D8" s="282"/>
    </row>
    <row r="9" spans="1:6" ht="13.5" thickBot="1">
      <c r="A9" s="283" t="s">
        <v>2055</v>
      </c>
      <c r="B9" s="283" t="s">
        <v>2056</v>
      </c>
      <c r="C9" s="175" t="s">
        <v>2057</v>
      </c>
      <c r="D9" s="175" t="s">
        <v>2058</v>
      </c>
    </row>
    <row r="10" spans="1:6" ht="26.25" thickBot="1">
      <c r="A10" s="283"/>
      <c r="B10" s="283"/>
      <c r="C10" s="176" t="s">
        <v>2059</v>
      </c>
      <c r="D10" s="176" t="s">
        <v>2059</v>
      </c>
    </row>
    <row r="11" spans="1:6" ht="13.5" thickBot="1">
      <c r="A11" s="282" t="s">
        <v>2061</v>
      </c>
      <c r="B11" s="282"/>
      <c r="C11" s="282"/>
      <c r="D11" s="282"/>
    </row>
    <row r="12" spans="1:6" ht="13.5" thickBot="1">
      <c r="A12" s="177">
        <v>1</v>
      </c>
      <c r="B12" s="178" t="s">
        <v>2063</v>
      </c>
      <c r="C12" s="179">
        <v>0</v>
      </c>
      <c r="D12" s="179">
        <v>0.2</v>
      </c>
    </row>
    <row r="13" spans="1:6" ht="13.5" thickBot="1">
      <c r="A13" s="180">
        <v>2</v>
      </c>
      <c r="B13" s="181" t="s">
        <v>2065</v>
      </c>
      <c r="C13" s="182">
        <v>1.4999999999999999E-2</v>
      </c>
      <c r="D13" s="182">
        <v>1.4999999999999999E-2</v>
      </c>
    </row>
    <row r="14" spans="1:6" ht="13.5" thickBot="1">
      <c r="A14" s="177">
        <v>3</v>
      </c>
      <c r="B14" s="178" t="s">
        <v>2067</v>
      </c>
      <c r="C14" s="179">
        <v>0.01</v>
      </c>
      <c r="D14" s="179">
        <v>0.01</v>
      </c>
    </row>
    <row r="15" spans="1:6" ht="13.5" thickBot="1">
      <c r="A15" s="180">
        <v>4</v>
      </c>
      <c r="B15" s="181" t="s">
        <v>2071</v>
      </c>
      <c r="C15" s="182">
        <v>6.0000000000000001E-3</v>
      </c>
      <c r="D15" s="182">
        <v>6.0000000000000001E-3</v>
      </c>
    </row>
    <row r="16" spans="1:6" ht="13.5" thickBot="1">
      <c r="A16" s="177">
        <v>5</v>
      </c>
      <c r="B16" s="178" t="s">
        <v>2069</v>
      </c>
      <c r="C16" s="179">
        <v>2E-3</v>
      </c>
      <c r="D16" s="179">
        <v>2E-3</v>
      </c>
    </row>
    <row r="17" spans="1:4" ht="13.5" thickBot="1">
      <c r="A17" s="180">
        <v>6</v>
      </c>
      <c r="B17" s="181" t="s">
        <v>2122</v>
      </c>
      <c r="C17" s="182">
        <v>2.5000000000000001E-2</v>
      </c>
      <c r="D17" s="182">
        <v>2.5000000000000001E-2</v>
      </c>
    </row>
    <row r="18" spans="1:4" ht="26.25" thickBot="1">
      <c r="A18" s="177">
        <v>7</v>
      </c>
      <c r="B18" s="183" t="s">
        <v>2123</v>
      </c>
      <c r="C18" s="179">
        <v>0.03</v>
      </c>
      <c r="D18" s="179">
        <v>0.03</v>
      </c>
    </row>
    <row r="19" spans="1:4" ht="13.5" thickBot="1">
      <c r="A19" s="180">
        <v>8</v>
      </c>
      <c r="B19" s="181" t="s">
        <v>2077</v>
      </c>
      <c r="C19" s="182">
        <v>0.08</v>
      </c>
      <c r="D19" s="182">
        <v>0.08</v>
      </c>
    </row>
    <row r="20" spans="1:4" ht="13.5" thickBot="1">
      <c r="A20" s="174" t="s">
        <v>654</v>
      </c>
      <c r="B20" s="174" t="s">
        <v>13</v>
      </c>
      <c r="C20" s="184">
        <f>SUM(C12:C19)</f>
        <v>0.16799999999999998</v>
      </c>
      <c r="D20" s="184">
        <f>SUM(D12:D19)</f>
        <v>0.36800000000000005</v>
      </c>
    </row>
    <row r="21" spans="1:4" ht="13.5" thickBot="1">
      <c r="A21" s="282" t="s">
        <v>2080</v>
      </c>
      <c r="B21" s="282"/>
      <c r="C21" s="282"/>
      <c r="D21" s="282"/>
    </row>
    <row r="22" spans="1:4" ht="13.5" thickBot="1">
      <c r="A22" s="177">
        <v>9</v>
      </c>
      <c r="B22" s="178" t="s">
        <v>2124</v>
      </c>
      <c r="C22" s="185">
        <v>0.192</v>
      </c>
      <c r="D22" s="185">
        <v>0.192</v>
      </c>
    </row>
    <row r="23" spans="1:4" ht="13.5" thickBot="1">
      <c r="A23" s="180">
        <v>10</v>
      </c>
      <c r="B23" s="181" t="s">
        <v>2125</v>
      </c>
      <c r="C23" s="186">
        <v>0.1263</v>
      </c>
      <c r="D23" s="186">
        <v>0.1263</v>
      </c>
    </row>
    <row r="24" spans="1:4" ht="13.5" thickBot="1">
      <c r="A24" s="177">
        <v>11</v>
      </c>
      <c r="B24" s="178" t="s">
        <v>2126</v>
      </c>
      <c r="C24" s="185">
        <v>4.6199999999999998E-2</v>
      </c>
      <c r="D24" s="185">
        <v>4.6199999999999998E-2</v>
      </c>
    </row>
    <row r="25" spans="1:4" ht="13.5" thickBot="1">
      <c r="A25" s="180">
        <v>12</v>
      </c>
      <c r="B25" s="181" t="s">
        <v>2127</v>
      </c>
      <c r="C25" s="186">
        <v>5.5999999999999999E-3</v>
      </c>
      <c r="D25" s="186">
        <v>5.5999999999999999E-3</v>
      </c>
    </row>
    <row r="26" spans="1:4" ht="13.5" thickBot="1">
      <c r="A26" s="177">
        <v>13</v>
      </c>
      <c r="B26" s="178" t="s">
        <v>2128</v>
      </c>
      <c r="C26" s="185">
        <v>2.2200000000000001E-2</v>
      </c>
      <c r="D26" s="185">
        <v>2.2200000000000001E-2</v>
      </c>
    </row>
    <row r="27" spans="1:4" ht="13.5" thickBot="1">
      <c r="A27" s="180">
        <v>14</v>
      </c>
      <c r="B27" s="181" t="s">
        <v>2129</v>
      </c>
      <c r="C27" s="186">
        <v>1.1999999999999999E-3</v>
      </c>
      <c r="D27" s="186">
        <v>1.1999999999999999E-3</v>
      </c>
    </row>
    <row r="28" spans="1:4" ht="13.5" thickBot="1">
      <c r="A28" s="177">
        <v>15</v>
      </c>
      <c r="B28" s="178" t="s">
        <v>2130</v>
      </c>
      <c r="C28" s="185">
        <v>0.1108</v>
      </c>
      <c r="D28" s="185">
        <v>0.1108</v>
      </c>
    </row>
    <row r="29" spans="1:4" ht="13.5" thickBot="1">
      <c r="A29" s="187" t="s">
        <v>663</v>
      </c>
      <c r="B29" s="187" t="s">
        <v>13</v>
      </c>
      <c r="C29" s="188">
        <f>SUM(C22:C28)</f>
        <v>0.50429999999999997</v>
      </c>
      <c r="D29" s="188">
        <f>SUM(D22:D28)</f>
        <v>0.50429999999999997</v>
      </c>
    </row>
    <row r="30" spans="1:4" ht="13.5" thickBot="1">
      <c r="A30" s="282" t="s">
        <v>2102</v>
      </c>
      <c r="B30" s="282"/>
      <c r="C30" s="282"/>
      <c r="D30" s="282"/>
    </row>
    <row r="31" spans="1:4" ht="13.5" thickBot="1">
      <c r="A31" s="180">
        <v>16</v>
      </c>
      <c r="B31" s="181" t="s">
        <v>2131</v>
      </c>
      <c r="C31" s="186">
        <v>4.1700000000000001E-2</v>
      </c>
      <c r="D31" s="186">
        <v>4.1700000000000001E-2</v>
      </c>
    </row>
    <row r="32" spans="1:4" ht="13.5" thickBot="1">
      <c r="A32" s="177">
        <v>17</v>
      </c>
      <c r="B32" s="178" t="s">
        <v>2132</v>
      </c>
      <c r="C32" s="185">
        <v>1.04E-2</v>
      </c>
      <c r="D32" s="185">
        <v>1.04E-2</v>
      </c>
    </row>
    <row r="33" spans="1:4" ht="13.5" thickBot="1">
      <c r="A33" s="180">
        <v>18</v>
      </c>
      <c r="B33" s="181" t="s">
        <v>2133</v>
      </c>
      <c r="C33" s="186">
        <v>0.1053</v>
      </c>
      <c r="D33" s="186">
        <v>0.1053</v>
      </c>
    </row>
    <row r="34" spans="1:4" ht="13.5" thickBot="1">
      <c r="A34" s="177">
        <v>19</v>
      </c>
      <c r="B34" s="178" t="s">
        <v>2134</v>
      </c>
      <c r="C34" s="185">
        <v>1.9800000000000002E-2</v>
      </c>
      <c r="D34" s="185">
        <v>1.9800000000000002E-2</v>
      </c>
    </row>
    <row r="35" spans="1:4" ht="13.5" thickBot="1">
      <c r="A35" s="180">
        <v>20</v>
      </c>
      <c r="B35" s="181" t="s">
        <v>2135</v>
      </c>
      <c r="C35" s="186">
        <v>8.6999999999999994E-3</v>
      </c>
      <c r="D35" s="186">
        <v>8.6999999999999994E-3</v>
      </c>
    </row>
    <row r="36" spans="1:4" ht="13.5" thickBot="1">
      <c r="A36" s="174" t="s">
        <v>1694</v>
      </c>
      <c r="B36" s="174" t="s">
        <v>13</v>
      </c>
      <c r="C36" s="184">
        <f>SUM(C31:C35)</f>
        <v>0.18590000000000001</v>
      </c>
      <c r="D36" s="184">
        <f>SUM(D31:D35)</f>
        <v>0.18590000000000001</v>
      </c>
    </row>
    <row r="37" spans="1:4" ht="13.5" thickBot="1">
      <c r="A37" s="282" t="s">
        <v>2113</v>
      </c>
      <c r="B37" s="282"/>
      <c r="C37" s="282"/>
      <c r="D37" s="282"/>
    </row>
    <row r="38" spans="1:4" ht="13.5" thickBot="1">
      <c r="A38" s="180">
        <v>21</v>
      </c>
      <c r="B38" s="181" t="s">
        <v>2136</v>
      </c>
      <c r="C38" s="186">
        <v>8.4699999999999998E-2</v>
      </c>
      <c r="D38" s="186">
        <v>0.18559999999999999</v>
      </c>
    </row>
    <row r="39" spans="1:4" ht="26.25" thickBot="1">
      <c r="A39" s="177">
        <v>22</v>
      </c>
      <c r="B39" s="183" t="s">
        <v>2137</v>
      </c>
      <c r="C39" s="185">
        <v>1.4E-3</v>
      </c>
      <c r="D39" s="185">
        <v>1.4E-3</v>
      </c>
    </row>
    <row r="40" spans="1:4" ht="26.25" thickBot="1">
      <c r="A40" s="180">
        <v>23</v>
      </c>
      <c r="B40" s="189" t="s">
        <v>2138</v>
      </c>
      <c r="C40" s="186">
        <v>1.1000000000000001E-3</v>
      </c>
      <c r="D40" s="186">
        <v>1.1000000000000001E-3</v>
      </c>
    </row>
    <row r="41" spans="1:4" ht="13.5" thickBot="1">
      <c r="A41" s="177">
        <v>24</v>
      </c>
      <c r="B41" s="183" t="s">
        <v>2139</v>
      </c>
      <c r="C41" s="185">
        <v>5.0000000000000001E-4</v>
      </c>
      <c r="D41" s="185">
        <v>5.0000000000000001E-4</v>
      </c>
    </row>
    <row r="42" spans="1:4" ht="13.5" thickBot="1">
      <c r="A42" s="187" t="s">
        <v>1699</v>
      </c>
      <c r="B42" s="187" t="s">
        <v>13</v>
      </c>
      <c r="C42" s="188">
        <f>SUM(C38:C41)</f>
        <v>8.77E-2</v>
      </c>
      <c r="D42" s="188">
        <f>SUM(D38:D41)</f>
        <v>0.18859999999999999</v>
      </c>
    </row>
    <row r="43" spans="1:4" ht="13.5" thickBot="1">
      <c r="A43" s="282" t="s">
        <v>2118</v>
      </c>
      <c r="B43" s="282"/>
      <c r="C43" s="190">
        <f>C20+C29+C36+C42</f>
        <v>0.94589999999999985</v>
      </c>
      <c r="D43" s="190">
        <f>D20+D29+D36+D42</f>
        <v>1.2467999999999999</v>
      </c>
    </row>
    <row r="49" spans="1:4">
      <c r="A49" s="145" t="s">
        <v>2046</v>
      </c>
      <c r="B49" s="191"/>
      <c r="C49" s="191"/>
      <c r="D49" s="191"/>
    </row>
    <row r="50" spans="1:4">
      <c r="A50" s="145" t="s">
        <v>2047</v>
      </c>
      <c r="B50" s="191"/>
      <c r="C50" s="191"/>
      <c r="D50" s="191"/>
    </row>
    <row r="51" spans="1:4" ht="14.25">
      <c r="A51" s="149" t="s">
        <v>2048</v>
      </c>
      <c r="B51" s="191"/>
      <c r="C51" s="191"/>
      <c r="D51" s="191"/>
    </row>
    <row r="52" spans="1:4" ht="14.25">
      <c r="A52" s="149" t="s">
        <v>2049</v>
      </c>
      <c r="B52" s="191"/>
      <c r="C52" s="191"/>
      <c r="D52" s="191"/>
    </row>
    <row r="53" spans="1:4" ht="14.25">
      <c r="A53" s="149" t="s">
        <v>2050</v>
      </c>
      <c r="B53" s="191"/>
      <c r="C53" s="191"/>
      <c r="D53" s="191"/>
    </row>
  </sheetData>
  <mergeCells count="10">
    <mergeCell ref="A21:D21"/>
    <mergeCell ref="A30:D30"/>
    <mergeCell ref="A37:D37"/>
    <mergeCell ref="A43:B43"/>
    <mergeCell ref="A1:D4"/>
    <mergeCell ref="A6:D6"/>
    <mergeCell ref="A8:D8"/>
    <mergeCell ref="A9:A10"/>
    <mergeCell ref="B9:B10"/>
    <mergeCell ref="A11:D11"/>
  </mergeCells>
  <printOptions horizontalCentered="1"/>
  <pageMargins left="0.51181102362204722" right="0.51181102362204722" top="0.78740157480314965" bottom="0.78740157480314965" header="0.31496062992125984" footer="0.31496062992125984"/>
  <pageSetup paperSize="9" scale="98" orientation="portrait" r:id="rId1"/>
  <headerFooter>
    <oddFooter>&amp;CRua Capitão Sancho, n° 209 – Centro. João Pinheiro/MG. CEP: 38.770-000.comercial@sinarco.com.br  – (38) 3561-2334 ou (38) 9.9997-8424</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6</vt:i4>
      </vt:variant>
      <vt:variant>
        <vt:lpstr>Intervalos nomeados</vt:lpstr>
      </vt:variant>
      <vt:variant>
        <vt:i4>8</vt:i4>
      </vt:variant>
    </vt:vector>
  </HeadingPairs>
  <TitlesOfParts>
    <vt:vector size="14" baseType="lpstr">
      <vt:lpstr>Orçamento Sintético</vt:lpstr>
      <vt:lpstr>Orçamento Analítico</vt:lpstr>
      <vt:lpstr>BDI</vt:lpstr>
      <vt:lpstr>Cronograma</vt:lpstr>
      <vt:lpstr>ENCARGOS EDIFICAÇÕES</vt:lpstr>
      <vt:lpstr>ENCARGOS RODOVIÁRIA</vt:lpstr>
      <vt:lpstr>BDI!Area_de_impressao</vt:lpstr>
      <vt:lpstr>Cronograma!Area_de_impressao</vt:lpstr>
      <vt:lpstr>'ENCARGOS EDIFICAÇÕES'!Area_de_impressao</vt:lpstr>
      <vt:lpstr>'ENCARGOS RODOVIÁRIA'!Area_de_impressao</vt:lpstr>
      <vt:lpstr>'Orçamento Analítico'!Area_de_impressao</vt:lpstr>
      <vt:lpstr>'Orçamento Sintético'!Area_de_impressao</vt:lpstr>
      <vt:lpstr>'Orçamento Analítico'!Titulos_de_impressao</vt:lpstr>
      <vt:lpstr>'Orçamento Sintético'!Titulos_de_impressao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joicecampos</cp:lastModifiedBy>
  <cp:revision>0</cp:revision>
  <cp:lastPrinted>2023-06-06T06:48:12Z</cp:lastPrinted>
  <dcterms:created xsi:type="dcterms:W3CDTF">2022-08-18T12:49:10Z</dcterms:created>
  <dcterms:modified xsi:type="dcterms:W3CDTF">2023-06-12T19:22:25Z</dcterms:modified>
</cp:coreProperties>
</file>