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510" yWindow="810" windowWidth="19575" windowHeight="7080" activeTab="3"/>
  </bookViews>
  <sheets>
    <sheet name="Orçamento Sintético" sheetId="1" r:id="rId1"/>
    <sheet name="Orçamento Analítico" sheetId="8" r:id="rId2"/>
    <sheet name="Cronograma" sheetId="9" r:id="rId3"/>
    <sheet name="BDI" sheetId="5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definedNames>
    <definedName name="\0">#REF!</definedName>
    <definedName name="_________________________esc15">#REF!</definedName>
    <definedName name="_________________________esc4">#REF!</definedName>
    <definedName name="_________________________esc6">#REF!</definedName>
    <definedName name="________________________esc15">#REF!</definedName>
    <definedName name="________________________esc4">#REF!</definedName>
    <definedName name="________________________esc6">#REF!</definedName>
    <definedName name="_______________________esc15">#REF!</definedName>
    <definedName name="_______________________esc4">#REF!</definedName>
    <definedName name="_______________________esc6">#REF!</definedName>
    <definedName name="______________________esc15">#REF!</definedName>
    <definedName name="______________________esc4">#REF!</definedName>
    <definedName name="______________________esc6">#REF!</definedName>
    <definedName name="____________________esc15">#REF!</definedName>
    <definedName name="____________________esc4">#REF!</definedName>
    <definedName name="____________________esc6">#REF!</definedName>
    <definedName name="___________________esc15">#REF!</definedName>
    <definedName name="___________________esc4">#REF!</definedName>
    <definedName name="___________________esc6">#REF!</definedName>
    <definedName name="__________________esc15">#REF!</definedName>
    <definedName name="__________________esc4">#REF!</definedName>
    <definedName name="__________________esc6">#REF!</definedName>
    <definedName name="_________________esc15">#REF!</definedName>
    <definedName name="_________________esc4">#REF!</definedName>
    <definedName name="_________________esc6">#REF!</definedName>
    <definedName name="_______________esc15">#REF!</definedName>
    <definedName name="_______________esc4">#REF!</definedName>
    <definedName name="_______________esc6">#REF!</definedName>
    <definedName name="______________esc15">#REF!</definedName>
    <definedName name="______________esc4">#REF!</definedName>
    <definedName name="______________esc6">#REF!</definedName>
    <definedName name="_____________esc15">#REF!</definedName>
    <definedName name="_____________esc4">#REF!</definedName>
    <definedName name="_____________esc6">#REF!</definedName>
    <definedName name="____________esc15">#REF!</definedName>
    <definedName name="____________esc4">#REF!</definedName>
    <definedName name="____________esc6">#REF!</definedName>
    <definedName name="___________esc15">#REF!</definedName>
    <definedName name="___________esc4">#REF!</definedName>
    <definedName name="___________esc6">#REF!</definedName>
    <definedName name="__________esc15">#REF!</definedName>
    <definedName name="__________esc4">#REF!</definedName>
    <definedName name="__________esc6">#REF!</definedName>
    <definedName name="_________esc15">#REF!</definedName>
    <definedName name="_________esc4">#REF!</definedName>
    <definedName name="_________esc6">#REF!</definedName>
    <definedName name="________esc15">#REF!</definedName>
    <definedName name="________esc4">#REF!</definedName>
    <definedName name="________esc6">#REF!</definedName>
    <definedName name="_______esc15">#REF!</definedName>
    <definedName name="_______esc4">#REF!</definedName>
    <definedName name="_______esc6">#REF!</definedName>
    <definedName name="__xlnm_Database">"#ref!"</definedName>
    <definedName name="__xlnm_Recorder">"#ref!"</definedName>
    <definedName name="_esc15">#REF!</definedName>
    <definedName name="_esc4">#REF!</definedName>
    <definedName name="_esc6">#REF!</definedName>
    <definedName name="A">#REF!</definedName>
    <definedName name="aaaa">#REF!</definedName>
    <definedName name="AB">#REF!</definedName>
    <definedName name="ABER">#REF!</definedName>
    <definedName name="ADM">#REF!</definedName>
    <definedName name="_xlnm.Print_Area" localSheetId="3">BDI!$A$1:$I$28</definedName>
    <definedName name="_xlnm.Print_Area">[1]Plan1!$A$1:$F$322</definedName>
    <definedName name="Área_impressão_IM">#REF!</definedName>
    <definedName name="Área_impressão_IM_5">#REF!</definedName>
    <definedName name="Área_impressão_IM_6">#REF!</definedName>
    <definedName name="Asf">#REF!</definedName>
    <definedName name="Asf_1">'[2]REDE COLETORA'!#REF!</definedName>
    <definedName name="Asf_2">'[2]REDE COLETORA'!#REF!</definedName>
    <definedName name="_xlnm.Database">#REF!</definedName>
    <definedName name="BDI">#REF!</definedName>
    <definedName name="Cim">#REF!</definedName>
    <definedName name="Cim_1">'[2]REDE COLETORA'!#REF!</definedName>
    <definedName name="Cim_2">'[2]REDE COLETORA'!#REF!</definedName>
    <definedName name="CONCATENAR">CONCATENATE(#REF!," ",#REF!)</definedName>
    <definedName name="D">#REF!</definedName>
    <definedName name="DADAD">#REF!</definedName>
    <definedName name="DATABASE">#REF!</definedName>
    <definedName name="DATAEMISSAO">#REF!</definedName>
    <definedName name="DATART">#REF!</definedName>
    <definedName name="DDD">#REF!</definedName>
    <definedName name="DDEE">#REF!</definedName>
    <definedName name="DESONERACAO" hidden="1">IF(OR(Import.Desoneracao="DESONERADO",Import.Desoneracao="SIM"),"SIM","NÃO")</definedName>
    <definedName name="EEEE">#REF!</definedName>
    <definedName name="EMPRESAS">OFFSET([3]Cotações!$B$25,0,0):OFFSET([3]Cotações!$H$29,-1,0)</definedName>
    <definedName name="esc">#REF!</definedName>
    <definedName name="esc15_1">'[2]REDE COLETORA'!#REF!</definedName>
    <definedName name="esc15_2">'[2]REDE COLETORA'!#REF!</definedName>
    <definedName name="esc4_1">'[2]REDE COLETORA'!#REF!</definedName>
    <definedName name="esc4_2">'[2]REDE COLETORA'!#REF!</definedName>
    <definedName name="esc6_1">'[2]REDE COLETORA'!#REF!</definedName>
    <definedName name="esc6_2">'[2]REDE COLETORA'!#REF!</definedName>
    <definedName name="ESPERANCA">#REF!</definedName>
    <definedName name="ESPERANCAA">#REF!</definedName>
    <definedName name="Excel_BuiltIn_Database">#REF!</definedName>
    <definedName name="FDSAFDSF">#REF!</definedName>
    <definedName name="FFF">#REF!</definedName>
    <definedName name="FoFo">#REF!</definedName>
    <definedName name="FoFo_1">'[2]REDE COLETORA'!#REF!</definedName>
    <definedName name="FoFo_2">'[2]REDE COLETORA'!#REF!</definedName>
    <definedName name="Fonte">[4]Plan1!$B$2:$B$6</definedName>
    <definedName name="_xlnm.Recorder">#REF!</definedName>
    <definedName name="Import.Desoneracao" hidden="1">OFFSET([5]DADOS!$G$18,0,-1)</definedName>
    <definedName name="INDICES">[3]Cotações!$B$22:OFFSET([3]Cotações!$I$24,-1,0)</definedName>
    <definedName name="LOCALIDADE">#REF!</definedName>
    <definedName name="MANEUTENÇÃO">#REF!</definedName>
    <definedName name="MANU">#REF!</definedName>
    <definedName name="MANU_PAV.2">#REF!</definedName>
    <definedName name="MANU_PAV2">#REF!</definedName>
    <definedName name="MBV">#REF!</definedName>
    <definedName name="MBV_1">'[2]REDE COLETORA'!#REF!</definedName>
    <definedName name="MBV_2">'[2]REDE COLETORA'!#REF!</definedName>
    <definedName name="NCOMPOSICOES">0</definedName>
    <definedName name="NCOTACOES">0</definedName>
    <definedName name="NEMPRESAS">3</definedName>
    <definedName name="NINDICES">1</definedName>
    <definedName name="nommmm">#REF!</definedName>
    <definedName name="NRELATORIOS">COUNTA([3]Relatórios!$A$1:$A$65536)-2</definedName>
    <definedName name="NumerEmpresa">3</definedName>
    <definedName name="NumerIndice">1</definedName>
    <definedName name="Obra">#REF!</definedName>
    <definedName name="ORÇAMENTO.BancoRef" hidden="1">#REF!</definedName>
    <definedName name="ORÇAMENTO.CustoUnitario" hidden="1">ROUND(#REF!,15-13*#REF!)</definedName>
    <definedName name="ORÇAMENTO.PrecoUnitarioLicitado" hidden="1">#REF!</definedName>
    <definedName name="OUTRO">#REF!</definedName>
    <definedName name="Par">#REF!</definedName>
    <definedName name="Par_1">'[2]REDE COLETORA'!#REF!</definedName>
    <definedName name="Par_2">'[2]REDE COLETORA'!#REF!</definedName>
    <definedName name="Plan">#REF!</definedName>
    <definedName name="Plan2">#REF!</definedName>
    <definedName name="Plan3">#REF!</definedName>
    <definedName name="Print_Area_MI">[6]HIDRAULICA!#REF!</definedName>
    <definedName name="PVC">#REF!</definedName>
    <definedName name="PVC_1">'[2]REDE COLETORA'!#REF!</definedName>
    <definedName name="PVC_2">'[2]REDE COLETORA'!#REF!</definedName>
    <definedName name="REFERENCIA.Descricao" hidden="1">IF(ISNUMBER(#REF!),OFFSET(INDIRECT(ORÇAMENTO.BancoRef),#REF!-1,3,1),#REF!)</definedName>
    <definedName name="REFERENCIA.Unidade" hidden="1">IF(ISNUMBER(#REF!),OFFSET(INDIRECT(ORÇAMENTO.BancoRef),#REF!-1,4,1),"-")</definedName>
    <definedName name="RelatoriosFontes">OFFSET([3]Relatórios!$A$5,1,0,NRELATORIOS)</definedName>
    <definedName name="SENHAGT" hidden="1">"PM2CAIXA"</definedName>
    <definedName name="SomaAgrup" hidden="1">SUMIF(OFFSET(#REF!,1,0,#REF!),"S",OFFSET(#REF!,1,0,#REF!))</definedName>
    <definedName name="TIPOORCAMENTO" hidden="1">IF(VALUE([7]MENU!$O$3)=2,"Licitado","Proposto")</definedName>
    <definedName name="_xlnm.Print_Titles" localSheetId="0">'Orçamento Sintético'!$6:$6</definedName>
    <definedName name="_xlnm.Print_Titles">[1]Plan1!$A$1:$IV$8</definedName>
    <definedName name="VTE">#REF!</definedName>
    <definedName name="VTE_1">'[2]REDE COLETORA'!#REF!</definedName>
    <definedName name="VTE_2">'[2]REDE COLETORA'!#REF!</definedName>
    <definedName name="VTOTAL1" hidden="1">ROUND(#REF!*#REF!,15-13*#REF!)</definedName>
    <definedName name="wrn.PENDENCIAS.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</definedNames>
  <calcPr calcId="124519"/>
</workbook>
</file>

<file path=xl/calcChain.xml><?xml version="1.0" encoding="utf-8"?>
<calcChain xmlns="http://schemas.openxmlformats.org/spreadsheetml/2006/main">
  <c r="B3" i="9"/>
  <c r="B2"/>
  <c r="H4" i="8"/>
  <c r="C2"/>
  <c r="H30" i="1"/>
  <c r="I30" s="1"/>
  <c r="J30" s="1"/>
  <c r="J29"/>
  <c r="H28"/>
  <c r="I28" s="1"/>
  <c r="J28" s="1"/>
  <c r="J27"/>
  <c r="H26"/>
  <c r="I26" s="1"/>
  <c r="J26" s="1"/>
  <c r="H25"/>
  <c r="I25" s="1"/>
  <c r="J25" s="1"/>
  <c r="J24"/>
  <c r="H23"/>
  <c r="I23" s="1"/>
  <c r="J23" s="1"/>
  <c r="H22"/>
  <c r="I22" s="1"/>
  <c r="J22" s="1"/>
  <c r="H21"/>
  <c r="I21" s="1"/>
  <c r="J21" s="1"/>
  <c r="H20"/>
  <c r="I20" s="1"/>
  <c r="J20" s="1"/>
  <c r="J19"/>
  <c r="H18"/>
  <c r="I18" s="1"/>
  <c r="J18" s="1"/>
  <c r="H17"/>
  <c r="I17" s="1"/>
  <c r="J17" s="1"/>
  <c r="H16"/>
  <c r="I16" s="1"/>
  <c r="J16" s="1"/>
  <c r="I15"/>
  <c r="J15" s="1"/>
  <c r="H15"/>
  <c r="H14"/>
  <c r="I14" s="1"/>
  <c r="J14" s="1"/>
  <c r="H13"/>
  <c r="I13" s="1"/>
  <c r="J13" s="1"/>
  <c r="H12"/>
  <c r="I12" s="1"/>
  <c r="J12" s="1"/>
  <c r="H11"/>
  <c r="I11" s="1"/>
  <c r="J11" s="1"/>
  <c r="H10"/>
  <c r="I10" s="1"/>
  <c r="J10" s="1"/>
  <c r="H9"/>
  <c r="I9" s="1"/>
  <c r="J9" s="1"/>
  <c r="J8"/>
  <c r="I7"/>
  <c r="B2" i="5"/>
  <c r="B3"/>
  <c r="I25"/>
</calcChain>
</file>

<file path=xl/sharedStrings.xml><?xml version="1.0" encoding="utf-8"?>
<sst xmlns="http://schemas.openxmlformats.org/spreadsheetml/2006/main" count="987" uniqueCount="256">
  <si>
    <t>Bancos</t>
  </si>
  <si>
    <t>B.D.I.</t>
  </si>
  <si>
    <t>Encargos Sociais</t>
  </si>
  <si>
    <t>24,21%</t>
  </si>
  <si>
    <t>Não Desonerado: embutido nos preços unitário dos insumos de mão de obra, de acordo com as bases.</t>
  </si>
  <si>
    <t>Item</t>
  </si>
  <si>
    <t>Código</t>
  </si>
  <si>
    <t>Banco</t>
  </si>
  <si>
    <t>Descrição</t>
  </si>
  <si>
    <t>Und</t>
  </si>
  <si>
    <t>Quant.</t>
  </si>
  <si>
    <t>Valor Unit</t>
  </si>
  <si>
    <t>Valor Unit com BDI</t>
  </si>
  <si>
    <t>Total</t>
  </si>
  <si>
    <t>Peso (%)</t>
  </si>
  <si>
    <t xml:space="preserve"> 1 </t>
  </si>
  <si>
    <t>SERVIÇOS PRELIMINARES</t>
  </si>
  <si>
    <t xml:space="preserve"> 1.1 </t>
  </si>
  <si>
    <t>m²</t>
  </si>
  <si>
    <t xml:space="preserve"> 1.2 </t>
  </si>
  <si>
    <t>SUDECAP</t>
  </si>
  <si>
    <t xml:space="preserve"> 1.3 </t>
  </si>
  <si>
    <t>M</t>
  </si>
  <si>
    <t xml:space="preserve"> 1.4 </t>
  </si>
  <si>
    <t xml:space="preserve"> 1.5 </t>
  </si>
  <si>
    <t xml:space="preserve"> 1.6 </t>
  </si>
  <si>
    <t xml:space="preserve"> 1.7 </t>
  </si>
  <si>
    <t>UN</t>
  </si>
  <si>
    <t xml:space="preserve"> 1.8 </t>
  </si>
  <si>
    <t xml:space="preserve"> 1.9 </t>
  </si>
  <si>
    <t xml:space="preserve"> 01.09.03 </t>
  </si>
  <si>
    <t>CONTAINER 6,0X2,30X2,82 M COM ISOLAMENTO TERMICO - ESCRITORIO COM AR CONDICIONADO E SANITARIO</t>
  </si>
  <si>
    <t>MES</t>
  </si>
  <si>
    <t xml:space="preserve"> 1.10 </t>
  </si>
  <si>
    <t xml:space="preserve"> 01.09.01 </t>
  </si>
  <si>
    <t xml:space="preserve"> 01.09.11 </t>
  </si>
  <si>
    <t xml:space="preserve"> 01.10.01 </t>
  </si>
  <si>
    <t>UNMES</t>
  </si>
  <si>
    <t xml:space="preserve"> 01.11.04 </t>
  </si>
  <si>
    <t xml:space="preserve"> CPU-1003 </t>
  </si>
  <si>
    <t>Próprio</t>
  </si>
  <si>
    <t>UN/MÊS</t>
  </si>
  <si>
    <t xml:space="preserve"> CPU-1004 </t>
  </si>
  <si>
    <t xml:space="preserve"> 01.11.07 </t>
  </si>
  <si>
    <t xml:space="preserve"> 01.11.06 </t>
  </si>
  <si>
    <t xml:space="preserve"> 01.11.05 </t>
  </si>
  <si>
    <t xml:space="preserve"> 2 </t>
  </si>
  <si>
    <t xml:space="preserve"> 2.1 </t>
  </si>
  <si>
    <t xml:space="preserve"> 02.11.07 </t>
  </si>
  <si>
    <t xml:space="preserve"> 2.2 </t>
  </si>
  <si>
    <t xml:space="preserve"> 2.3 </t>
  </si>
  <si>
    <t xml:space="preserve"> 2.4 </t>
  </si>
  <si>
    <t xml:space="preserve"> 02.12.01 </t>
  </si>
  <si>
    <t>SINAPI</t>
  </si>
  <si>
    <t>m³</t>
  </si>
  <si>
    <t xml:space="preserve"> 02.27.01 </t>
  </si>
  <si>
    <t xml:space="preserve"> 02.28.04 </t>
  </si>
  <si>
    <t>TRANSPORTE DE MATERIAL DEMOLIDO EM CAMINHAO - DMT  &gt; 5 KM</t>
  </si>
  <si>
    <t>M3KM</t>
  </si>
  <si>
    <t xml:space="preserve"> 3 </t>
  </si>
  <si>
    <t xml:space="preserve"> 3.1 </t>
  </si>
  <si>
    <t xml:space="preserve"> 3.2 </t>
  </si>
  <si>
    <t xml:space="preserve"> 4 </t>
  </si>
  <si>
    <t xml:space="preserve"> 4.1 </t>
  </si>
  <si>
    <t>T</t>
  </si>
  <si>
    <t>TxKM</t>
  </si>
  <si>
    <t xml:space="preserve"> 5 </t>
  </si>
  <si>
    <t xml:space="preserve"> 5.1 </t>
  </si>
  <si>
    <t xml:space="preserve"> 20.12.01 </t>
  </si>
  <si>
    <t>KG</t>
  </si>
  <si>
    <t xml:space="preserve"> 50.10.08 </t>
  </si>
  <si>
    <t>H</t>
  </si>
  <si>
    <t xml:space="preserve"> 50.10.12 </t>
  </si>
  <si>
    <t>VEÍCULOS</t>
  </si>
  <si>
    <t>MÊS</t>
  </si>
  <si>
    <t>ADMINISTRAÇÃO LOCAL</t>
  </si>
  <si>
    <t>ADMINISTRAÇÃO LOCAL ACÓRDÃO TCU Nº 2622/2013 - ADOTADO QUARTIL MÉDIO 6,99% - LIMITES ENTRE 1,98% E 10,68%</t>
  </si>
  <si>
    <t>Total Geral</t>
  </si>
  <si>
    <t>PREFEITURA MUNICIPAL DE SANTA LUZIA</t>
  </si>
  <si>
    <t xml:space="preserve">PLANILHA ORÇAMENTÁRIA </t>
  </si>
  <si>
    <t>TOTAL GERAL</t>
  </si>
  <si>
    <t>Objeto:</t>
  </si>
  <si>
    <t>Tipo</t>
  </si>
  <si>
    <t>Composição</t>
  </si>
  <si>
    <t>Insumo</t>
  </si>
  <si>
    <t>MO sem LS =&gt;</t>
  </si>
  <si>
    <t>LS =&gt;</t>
  </si>
  <si>
    <t>MO com LS =&gt;</t>
  </si>
  <si>
    <t>Valor do BDI =&gt;</t>
  </si>
  <si>
    <t>Valor com BDI =&gt;</t>
  </si>
  <si>
    <t>Quant. =&gt;</t>
  </si>
  <si>
    <t>Preço Total =&gt;</t>
  </si>
  <si>
    <t>Mão de Obra</t>
  </si>
  <si>
    <t xml:space="preserve"> 55.10.88 </t>
  </si>
  <si>
    <t>SERVENTE</t>
  </si>
  <si>
    <t>Material</t>
  </si>
  <si>
    <t>Composição Auxiliar</t>
  </si>
  <si>
    <t xml:space="preserve"> 55.10.75 </t>
  </si>
  <si>
    <t>PEDREIRO</t>
  </si>
  <si>
    <t>CONTAINER 6,0X2,30X2,82 M COM ISOLAMENTO TERMICO</t>
  </si>
  <si>
    <t xml:space="preserve"> 89.50.03 </t>
  </si>
  <si>
    <t>CONTAINER 6,0X2,30X2,82M E SANITÁRIO C/ ISOLAMENTO TÉRMICO</t>
  </si>
  <si>
    <t xml:space="preserve"> 89.50.50 </t>
  </si>
  <si>
    <t>AR CONDICIONADO PARA CONTAINER</t>
  </si>
  <si>
    <t xml:space="preserve"> 89.50.20 </t>
  </si>
  <si>
    <t>MOBILIZAÇAO DE CONTAINER</t>
  </si>
  <si>
    <t xml:space="preserve"> 89.50.21 </t>
  </si>
  <si>
    <t>DESMOBILIZAÇÃO DE CONTAINER</t>
  </si>
  <si>
    <t>BANHEIRO QUIMICO</t>
  </si>
  <si>
    <t xml:space="preserve"> 89.50.09 </t>
  </si>
  <si>
    <t>BANHEIRO QUIMICO 2 MANUT. 2 ROLOS PAPEL HIGIENICO</t>
  </si>
  <si>
    <t>SINALIZAÇAO</t>
  </si>
  <si>
    <t xml:space="preserve"> 83.17.41 </t>
  </si>
  <si>
    <t>PLACA 0,50X0,50M CH.GALV.22 CAVALETE METALON 20X20</t>
  </si>
  <si>
    <t xml:space="preserve"> 84.20.02 </t>
  </si>
  <si>
    <t>CONE DE SINALIZACAO EM PVC RIGIDO COM FAIXA REFLETIVA, H = 70 / 76 CM</t>
  </si>
  <si>
    <t xml:space="preserve"> 84.20.01 </t>
  </si>
  <si>
    <t>CONE DE SINALIZACAO EM PVC FLEXIVEL, H = 70 / 76 CM (NBR 15071)</t>
  </si>
  <si>
    <t xml:space="preserve"> 60.35.10 </t>
  </si>
  <si>
    <t>ARAME GALVANIZADO 10 BWG, 3,40 MM (0,0713 KG/M)</t>
  </si>
  <si>
    <t xml:space="preserve"> 71.30.04 </t>
  </si>
  <si>
    <t>MADEIRA ROLICA D=  6 A 10 CM COMPRIMENTO 6 METROS</t>
  </si>
  <si>
    <t xml:space="preserve"> 83.17.70 </t>
  </si>
  <si>
    <t>FAIXA MORIM 6,00M X 0,80M EM TECIDO COMUM, EXCLUSIVE INSTALAÇÃO</t>
  </si>
  <si>
    <t>DEMOLIÇAO DE PASSEIO E PAVIMENTO</t>
  </si>
  <si>
    <t xml:space="preserve"> 50.19.62 </t>
  </si>
  <si>
    <t>CHP/ROMPEDOR PNEUMATICO MANUAL, PADRAO, PESO DE 30 KG, OU EQUIVALENTE</t>
  </si>
  <si>
    <t>Equipamento</t>
  </si>
  <si>
    <t xml:space="preserve"> 50.14.10 </t>
  </si>
  <si>
    <t>CHP/COMPRESSOR PORTÁTIL, MOTOR DIESEL, 275 PCM, 7 BAR, 54,4KW, OU EQUIVALENTE</t>
  </si>
  <si>
    <t>CORTE MECANICO EM CONCRETO/ASFALTO</t>
  </si>
  <si>
    <t xml:space="preserve"> 50.41.11 </t>
  </si>
  <si>
    <t>CHP/MÁQUINA CORTADORA DE PISO (SERRA CLIPPER), À GASOLINA, 13HP, ÚMIDO OU À SECO, OU EQUIVALENTE</t>
  </si>
  <si>
    <t xml:space="preserve"> 50.41.12 </t>
  </si>
  <si>
    <t>CHI/MÁQUINA CORTADORA DE PISO (SERRA CLIPPER), À GASOLINA, 13HP, ÚMIDO OU À SECO, OU EQUIVALENTE</t>
  </si>
  <si>
    <t xml:space="preserve"> 72.10.01 </t>
  </si>
  <si>
    <t>DISCO DIAMANTADO D=14" PRECISION OU EQUIVALENTE</t>
  </si>
  <si>
    <t xml:space="preserve"> 88316 </t>
  </si>
  <si>
    <t>SERVENTE COM ENCARGOS COMPLEMENTARES</t>
  </si>
  <si>
    <t>SEDI - SERVIÇOS DIVERSOS</t>
  </si>
  <si>
    <t>CARGA DE MATERIAL DEMOLIDO SOBRE CAMINHAO</t>
  </si>
  <si>
    <t xml:space="preserve"> 50.10.09 </t>
  </si>
  <si>
    <t>CHI/CAMINHAO BASCULANTE</t>
  </si>
  <si>
    <t>TRANSPORTE DE MATERIAL DEMOLIDO EM CAMINHAO</t>
  </si>
  <si>
    <t>CHP/CAMINHAO BASCULANTE</t>
  </si>
  <si>
    <t xml:space="preserve"> 50.10.13 </t>
  </si>
  <si>
    <t>PINTURA</t>
  </si>
  <si>
    <t xml:space="preserve"> 88314 </t>
  </si>
  <si>
    <t>RASTELEIRO COM ENCARGOS COMPLEMENTARES</t>
  </si>
  <si>
    <t xml:space="preserve"> 00001518 </t>
  </si>
  <si>
    <t>CONCRETO BETUMINOSO USINADO A QUENTE (CBUQ) PARA PAVIMENTACAO ASFALTICA, PADRAO DNIT, FAIXA C, COM CAP 50/70 - AQUISICAO POSTO USINA</t>
  </si>
  <si>
    <t>L</t>
  </si>
  <si>
    <t xml:space="preserve"> 00004222 </t>
  </si>
  <si>
    <t>GASOLINA COMUM</t>
  </si>
  <si>
    <t>Administração</t>
  </si>
  <si>
    <t>Total Por Etapa</t>
  </si>
  <si>
    <t>Porcentagem</t>
  </si>
  <si>
    <t>8,33%</t>
  </si>
  <si>
    <t>Custo</t>
  </si>
  <si>
    <t>Porcentagem Acumulado</t>
  </si>
  <si>
    <t>Custo Acumulado</t>
  </si>
  <si>
    <t>CRONOGRAMA FÍSICO-FINANCEIRO</t>
  </si>
  <si>
    <t>PLANILHA ORÇAMENTÁRIA ANALÍTICA</t>
  </si>
  <si>
    <t>Acórdão  TCU 2622/2013</t>
  </si>
  <si>
    <t>Parâmetros para cálculo do BDI</t>
  </si>
  <si>
    <t>Itens Admissíveis</t>
  </si>
  <si>
    <t>Intervalos admissíveis sem justificativa</t>
  </si>
  <si>
    <t>Índices adotados</t>
  </si>
  <si>
    <t>Administração Central (AC)</t>
  </si>
  <si>
    <t xml:space="preserve">De </t>
  </si>
  <si>
    <t>até</t>
  </si>
  <si>
    <t>Seguro e Garantia (S+G)</t>
  </si>
  <si>
    <t>Risco (R)</t>
  </si>
  <si>
    <t>Despesas financeiras (DF)</t>
  </si>
  <si>
    <t>Lucro (L)</t>
  </si>
  <si>
    <t>ISS</t>
  </si>
  <si>
    <t>Tributos (T)</t>
  </si>
  <si>
    <t>PIS+COFINS</t>
  </si>
  <si>
    <t>CPRB</t>
  </si>
  <si>
    <t>ou</t>
  </si>
  <si>
    <t>INSS desoneração (E)</t>
  </si>
  <si>
    <t>Controle</t>
  </si>
  <si>
    <t>OK</t>
  </si>
  <si>
    <t>BDI CALCULADO ----&gt;</t>
  </si>
  <si>
    <t>BDI = (1+AC+S+R+G)*(1+DF)*(1+L)/(1-(T+E))</t>
  </si>
  <si>
    <t>Santa Luzia, 09 de janeiro de 2023</t>
  </si>
  <si>
    <t>MOBILIZACAO DE CONTAINER</t>
  </si>
  <si>
    <t>BANHEIRO QUIMICO 110X120X230CM COM MANUTENCAO</t>
  </si>
  <si>
    <t>SINALIZAÇÃO PROVISÓRIA - PLACA 0,50X0,50M CH.GALV.22 CAVALETE METALON 20X20 - MENSAL</t>
  </si>
  <si>
    <t>SINALIZAÇÃO PROVISÓRIA - CONE EM PVC H= 75 CM - MENSAL</t>
  </si>
  <si>
    <t>SINALIZAÇÃO PROVISÓRIA - CONE MASTER 75CM BASE DE BORRACHA CORPO POLIETILEN - MENSAL</t>
  </si>
  <si>
    <t>SINALIZAÇÃO PROVISÓRIA - CONE EM PVC H= 75 CM - AQUISIÇÃO</t>
  </si>
  <si>
    <t>SINALIZAÇÃO PROVISÓRIA - CONE MASTER 75CM BASE DE BORRACHA CORPO POLIETILEN - AQUISIÇÃO</t>
  </si>
  <si>
    <t>SINALIZAÇÃO PROVISÓRIA - FAIXA 6,0X0,80M TECIDO MORIM SUPORTE EM EUCALIPTO - AQUISIÇÃO</t>
  </si>
  <si>
    <t>DEMOLIÇÕES E LIMPEZA</t>
  </si>
  <si>
    <t>CORTE MECAN. C/ SERRA CIRCULAR EM CONCRETO/ASFALTO</t>
  </si>
  <si>
    <t>DEMOLIÇÃO DE REVESTIMENTO ASFALTICO COM EQUIP. PNEUMATICO</t>
  </si>
  <si>
    <t>CARGA DE MATERIAL DEMOLIDO SOBRE CAMINHÃO - MANUAL</t>
  </si>
  <si>
    <t>RECOMPOSIÇÃO DE PAVIMENTO</t>
  </si>
  <si>
    <t xml:space="preserve"> CPU-034 </t>
  </si>
  <si>
    <t>TAPA-BURACO COM CONCRETO BETUMINOSO USINADO A QUENTE (EXECUÇÃO INCLUINDO TODOS OS INSUMOS NECESSÁRIOS, INCLUSIVE USINAGEM, PINTURA DE LIGAÇÃO, APLICAÇÃO DA MASSA - EXCLUSIVE O TRANSPORTE DA MASSA ASFÁLTICA DA USINA PARA O LOCAL DE INÍCIO DOS SERVIÇOS)</t>
  </si>
  <si>
    <t xml:space="preserve"> 40.34.02 </t>
  </si>
  <si>
    <t>TRANSPORTE DMT &gt; 10 KM</t>
  </si>
  <si>
    <t xml:space="preserve"> CPU-048 </t>
  </si>
  <si>
    <t>LOCAÇÃO DE MOTOCICLETA 125CC, INCLUSIVE, COMBUSTÍVEL - COM GIROFLEX</t>
  </si>
  <si>
    <t xml:space="preserve"> ADM-ATA OTB </t>
  </si>
  <si>
    <t>Registro de preço para futura e eventual contratação de empresa para execução de serviços de recomposição de pavimentos, TAPA-BURACO, em diversos logradouros públicos no município, com fornecimento de mão de obra, materiais e equipamentos.</t>
  </si>
  <si>
    <t xml:space="preserve">SINAPI - 11/2022 - Minas Gerais
SETOP - 10/2022 - Minas Gerais
SUDECAP - 10/2022 - Minas Gerais
</t>
  </si>
  <si>
    <t>_______________________________________________________________
ERIK GUIMARÃES DE FREITAS FREUDENSPRUNG
ENGENHEIRO CIVIL
CREA-RJ: 2018123277/ D
MATRÍCULA: 33274</t>
  </si>
  <si>
    <t>MOTOCICLETA,125 CILINDRADAS X/E,EXCLUSIVE MOTORISTA</t>
  </si>
  <si>
    <t>EMOP</t>
  </si>
  <si>
    <t xml:space="preserve"> 19.004.0500-A </t>
  </si>
  <si>
    <t>TRAN - TRANSPORTES, CARGAS E DESCARGAS</t>
  </si>
  <si>
    <t>TRANSPORTE</t>
  </si>
  <si>
    <t>CHI/COMPACTADOR VIBRATÓRIO DE PLACA 3,0 HP DIESEL OU EQUIVALENTE</t>
  </si>
  <si>
    <t xml:space="preserve"> 50.13.79 </t>
  </si>
  <si>
    <t>CHP/COMPACTADOR VIBRATÓRIO DE PLACA 3,0 HP DIESEL OU EQUIVALENTE</t>
  </si>
  <si>
    <t xml:space="preserve"> 50.13.78 </t>
  </si>
  <si>
    <t>PINTURA DE LIGAÇAO COM RR-1C</t>
  </si>
  <si>
    <t>17.687.551,11</t>
  </si>
  <si>
    <t>16.079.591,92</t>
  </si>
  <si>
    <t>14.471.632,73</t>
  </si>
  <si>
    <t>12.863.673,53</t>
  </si>
  <si>
    <t>11.255.714,34</t>
  </si>
  <si>
    <t>9.647.755,15</t>
  </si>
  <si>
    <t>8.039.795,96</t>
  </si>
  <si>
    <t>6.431.836,76</t>
  </si>
  <si>
    <t>4.823.877,57</t>
  </si>
  <si>
    <t>3.215.918,38</t>
  </si>
  <si>
    <t>1.607.959,19</t>
  </si>
  <si>
    <t>91,63%</t>
  </si>
  <si>
    <t>83,3%</t>
  </si>
  <si>
    <t>74,97%</t>
  </si>
  <si>
    <t>66,64%</t>
  </si>
  <si>
    <t>58,31%</t>
  </si>
  <si>
    <t>49,98%</t>
  </si>
  <si>
    <t>41,65%</t>
  </si>
  <si>
    <t>33,32%</t>
  </si>
  <si>
    <t>24,99%</t>
  </si>
  <si>
    <t>16,66%</t>
  </si>
  <si>
    <t>8,33%
112.396,35</t>
  </si>
  <si>
    <t>8,33%
1.888,92</t>
  </si>
  <si>
    <t>8,33%
1.186.137,86</t>
  </si>
  <si>
    <t>8,33%
298.770,44</t>
  </si>
  <si>
    <t>8,33%
8.765,62</t>
  </si>
  <si>
    <t>8,37%
8.807,74</t>
  </si>
  <si>
    <t>100%
105.229,56</t>
  </si>
  <si>
    <t>100%
3.586.680,00</t>
  </si>
  <si>
    <t>100%
14.239.350,00</t>
  </si>
  <si>
    <t>100%
22.676,16</t>
  </si>
  <si>
    <t>100%
1.349.295,88</t>
  </si>
  <si>
    <t>8,37%
300.205,16</t>
  </si>
  <si>
    <t>8,37%
1.191.833,54</t>
  </si>
  <si>
    <t>8,37%
1.898,04</t>
  </si>
  <si>
    <t>8,37%
112.936,03</t>
  </si>
  <si>
    <t xml:space="preserve">OBS.: Os quantitativos dos itens existentes nesta Ata de Registro de Preços foram mensurados de forma estimada e suas utilizações podem ser distintas da prevista em fase licitatória, considerando o prazo de sua elaboração e a dinâmica constante no espaço urbano. Portanto, os quantitativos informados não são de responsabilidade do orçamentista. É importante salientar que para efeito de medição, serão pagos apenas os serviços executados e aprovados pela fiscalização.  </t>
  </si>
</sst>
</file>

<file path=xl/styles.xml><?xml version="1.0" encoding="utf-8"?>
<styleSheet xmlns="http://schemas.openxmlformats.org/spreadsheetml/2006/main">
  <numFmts count="19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#,##0.00\ %"/>
    <numFmt numFmtId="165" formatCode="#,##0.0000000"/>
    <numFmt numFmtId="166" formatCode="_(&quot;R$ &quot;* #,##0.00_);_(&quot;R$ &quot;* \(#,##0.00\);_(&quot;R$ &quot;* &quot;-&quot;??_);_(@_)"/>
    <numFmt numFmtId="167" formatCode="_(* #,##0.00_);_(* \(#,##0.00\);_(* &quot;-&quot;??_);_(@_)"/>
    <numFmt numFmtId="168" formatCode="_([$€-2]* #,##0.00_);_([$€-2]* \(#,##0.00\);_([$€-2]* \-??_)"/>
    <numFmt numFmtId="169" formatCode="_([$€]* #,##0.00_);_([$€]* \(#,##0.00\);_([$€]* &quot;-&quot;??_);_(@_)"/>
    <numFmt numFmtId="170" formatCode="_-* #,##0\ _P_t_s_-;\-* #,##0\ _P_t_s_-;_-* &quot;-&quot;\ _P_t_s_-;_-@_-"/>
    <numFmt numFmtId="171" formatCode="_-* #,##0.00\ _P_t_s_-;\-* #,##0.00\ _P_t_s_-;_-* &quot;-&quot;??\ _P_t_s_-;_-@_-"/>
    <numFmt numFmtId="172" formatCode="_-&quot;R$ &quot;* #,##0.00_-;&quot;-R$ &quot;* #,##0.00_-;_-&quot;R$ &quot;* \-??_-;_-@_-"/>
    <numFmt numFmtId="173" formatCode="_-* #,##0\ &quot;Pts&quot;_-;\-* #,##0\ &quot;Pts&quot;_-;_-* &quot;-&quot;\ &quot;Pts&quot;_-;_-@_-"/>
    <numFmt numFmtId="174" formatCode="_-* #,##0.00\ &quot;Pts&quot;_-;\-* #,##0.00\ &quot;Pts&quot;_-;_-* &quot;-&quot;??\ &quot;Pts&quot;_-;_-@_-"/>
    <numFmt numFmtId="175" formatCode="General_)"/>
    <numFmt numFmtId="176" formatCode="[$-416]mmm\-yy;@"/>
    <numFmt numFmtId="177" formatCode="_(* #,##0.00_);_(* \(#,##0.00\);_(* \-??_);_(@_)"/>
    <numFmt numFmtId="178" formatCode="&quot;R$ &quot;#,##0_);\(&quot;R$ &quot;#,##0\)"/>
    <numFmt numFmtId="179" formatCode="_-* #,##0.00_-;\-* #,##0.00_-;_-* \-??_-;_-@_-"/>
    <numFmt numFmtId="180" formatCode="&quot;R$&quot;\ #,##0.00"/>
  </numFmts>
  <fonts count="59">
    <font>
      <sz val="11"/>
      <name val="Arial"/>
      <family val="1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Arial"/>
      <family val="1"/>
    </font>
    <font>
      <b/>
      <sz val="11"/>
      <name val="Arial"/>
      <family val="1"/>
    </font>
    <font>
      <b/>
      <sz val="11"/>
      <name val="Arial"/>
      <family val="1"/>
    </font>
    <font>
      <b/>
      <sz val="11"/>
      <name val="Arial"/>
      <family val="1"/>
    </font>
    <font>
      <b/>
      <sz val="10"/>
      <color rgb="FF000000"/>
      <name val="Arial"/>
      <family val="1"/>
    </font>
    <font>
      <b/>
      <sz val="10"/>
      <name val="Arial"/>
      <family val="1"/>
    </font>
    <font>
      <sz val="10"/>
      <color rgb="FF000000"/>
      <name val="Arial"/>
      <family val="1"/>
    </font>
    <font>
      <sz val="10"/>
      <name val="Arial"/>
      <family val="1"/>
    </font>
    <font>
      <b/>
      <sz val="10"/>
      <name val="Arial"/>
      <family val="1"/>
    </font>
    <font>
      <b/>
      <sz val="10"/>
      <name val="Arial"/>
      <family val="2"/>
    </font>
    <font>
      <b/>
      <sz val="12"/>
      <name val="Arial"/>
      <family val="1"/>
    </font>
    <font>
      <sz val="12"/>
      <name val="Arial"/>
      <family val="2"/>
    </font>
    <font>
      <sz val="10"/>
      <name val="Arial"/>
      <family val="2"/>
    </font>
    <font>
      <sz val="11"/>
      <name val="Times New Roman"/>
      <family val="1"/>
    </font>
    <font>
      <b/>
      <sz val="11"/>
      <name val="Times New Roman"/>
      <family val="1"/>
    </font>
    <font>
      <sz val="11"/>
      <color theme="1"/>
      <name val="Times New Roman"/>
      <family val="1"/>
    </font>
    <font>
      <sz val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0"/>
      <name val="Arial"/>
      <family val="2"/>
      <charset val="1"/>
    </font>
    <font>
      <sz val="11"/>
      <color indexed="8"/>
      <name val="Calibri"/>
      <family val="2"/>
      <charset val="1"/>
    </font>
    <font>
      <b/>
      <sz val="18"/>
      <color indexed="56"/>
      <name val="Cambria"/>
      <family val="2"/>
      <charset val="1"/>
    </font>
    <font>
      <u/>
      <sz val="10"/>
      <color indexed="36"/>
      <name val="Arial"/>
      <family val="2"/>
    </font>
    <font>
      <sz val="11"/>
      <color indexed="20"/>
      <name val="Calibri"/>
      <family val="2"/>
    </font>
    <font>
      <sz val="10"/>
      <name val="Courier New"/>
      <family val="3"/>
      <charset val="1"/>
    </font>
    <font>
      <sz val="11"/>
      <color theme="1"/>
      <name val="Calibri"/>
      <family val="2"/>
    </font>
    <font>
      <sz val="10"/>
      <color rgb="FF000000"/>
      <name val="Times New Roman"/>
      <family val="1"/>
    </font>
    <font>
      <sz val="11"/>
      <color indexed="60"/>
      <name val="Calibri"/>
      <family val="2"/>
    </font>
    <font>
      <sz val="10"/>
      <name val="Courier"/>
      <family val="3"/>
    </font>
    <font>
      <sz val="8"/>
      <name val="Arial"/>
      <family val="2"/>
      <charset val="1"/>
    </font>
    <font>
      <sz val="14"/>
      <name val="Arial"/>
      <family val="2"/>
    </font>
    <font>
      <sz val="10"/>
      <name val="Arial"/>
    </font>
    <font>
      <sz val="11"/>
      <color rgb="FF000000"/>
      <name val="Calibri"/>
      <family val="2"/>
    </font>
    <font>
      <b/>
      <sz val="8"/>
      <name val="Times New Roman"/>
      <family val="1"/>
    </font>
    <font>
      <b/>
      <sz val="11"/>
      <color indexed="63"/>
      <name val="Calibri"/>
      <family val="2"/>
    </font>
    <font>
      <b/>
      <sz val="10"/>
      <color indexed="53"/>
      <name val="Arial Black"/>
      <family val="2"/>
      <charset val="1"/>
    </font>
    <font>
      <b/>
      <sz val="9"/>
      <name val="Times New Roman"/>
      <family val="1"/>
    </font>
    <font>
      <sz val="11"/>
      <color rgb="FF000000"/>
      <name val="Calibri"/>
      <family val="2"/>
      <charset val="1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48"/>
      <name val="Calibri"/>
      <family val="2"/>
      <charset val="1"/>
    </font>
    <font>
      <b/>
      <sz val="15"/>
      <color indexed="56"/>
      <name val="Calibri"/>
      <family val="2"/>
    </font>
    <font>
      <b/>
      <sz val="15"/>
      <color indexed="54"/>
      <name val="Calibri"/>
      <family val="2"/>
    </font>
    <font>
      <b/>
      <sz val="13"/>
      <color indexed="54"/>
      <name val="Calibri"/>
      <family val="2"/>
    </font>
    <font>
      <b/>
      <sz val="13"/>
      <color indexed="56"/>
      <name val="Calibri"/>
      <family val="2"/>
    </font>
    <font>
      <b/>
      <sz val="11"/>
      <color indexed="54"/>
      <name val="Calibri"/>
      <family val="2"/>
    </font>
    <font>
      <b/>
      <sz val="11"/>
      <color indexed="56"/>
      <name val="Calibri"/>
      <family val="2"/>
    </font>
    <font>
      <sz val="18"/>
      <color indexed="54"/>
      <name val="Calibri Light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b/>
      <sz val="12"/>
      <name val="Calibri"/>
      <family val="2"/>
      <scheme val="minor"/>
    </font>
  </fonts>
  <fills count="55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D6D6D6"/>
      </patternFill>
    </fill>
    <fill>
      <patternFill patternType="solid">
        <fgColor rgb="FFEFEFE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27"/>
        <bgColor indexed="41"/>
      </patternFill>
    </fill>
    <fill>
      <patternFill patternType="solid">
        <fgColor indexed="31"/>
      </patternFill>
    </fill>
    <fill>
      <patternFill patternType="solid">
        <fgColor indexed="47"/>
        <bgColor indexed="42"/>
      </patternFill>
    </fill>
    <fill>
      <patternFill patternType="solid">
        <fgColor indexed="45"/>
      </patternFill>
    </fill>
    <fill>
      <patternFill patternType="solid">
        <fgColor indexed="42"/>
        <bgColor indexed="31"/>
      </patternFill>
    </fill>
    <fill>
      <patternFill patternType="solid">
        <fgColor indexed="42"/>
      </patternFill>
    </fill>
    <fill>
      <patternFill patternType="solid">
        <fgColor indexed="26"/>
        <bgColor indexed="9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43"/>
        <bgColor indexed="26"/>
      </patternFill>
    </fill>
    <fill>
      <patternFill patternType="solid">
        <fgColor indexed="24"/>
        <bgColor indexed="46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22"/>
        <bgColor indexed="44"/>
      </patternFill>
    </fill>
    <fill>
      <patternFill patternType="solid">
        <f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49"/>
      </patternFill>
    </fill>
    <fill>
      <patternFill patternType="solid">
        <fgColor indexed="57"/>
        <bgColor indexed="21"/>
      </patternFill>
    </fill>
    <fill>
      <patternFill patternType="solid">
        <fgColor indexed="52"/>
      </patternFill>
    </fill>
    <fill>
      <patternFill patternType="solid">
        <fgColor indexed="9"/>
        <bgColor indexed="41"/>
      </patternFill>
    </fill>
    <fill>
      <patternFill patternType="solid">
        <fgColor indexed="22"/>
      </patternFill>
    </fill>
    <fill>
      <patternFill patternType="solid">
        <fgColor indexed="55"/>
        <bgColor indexed="46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53"/>
        <bgColor indexed="5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1"/>
        <bgColor indexed="13"/>
      </patternFill>
    </fill>
    <fill>
      <patternFill patternType="solid">
        <fgColor indexed="62"/>
        <bgColor indexed="56"/>
      </patternFill>
    </fill>
    <fill>
      <patternFill patternType="solid">
        <fgColor indexed="53"/>
      </patternFill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rgb="FF8EA0E6"/>
      </patternFill>
    </fill>
  </fills>
  <borders count="73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/>
      <right/>
      <top style="thick">
        <color rgb="FF000000"/>
      </top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/>
      <bottom style="thin">
        <color rgb="FFCCCCCC"/>
      </bottom>
      <diagonal/>
    </border>
    <border>
      <left/>
      <right style="thin">
        <color rgb="FFCCCCCC"/>
      </right>
      <top/>
      <bottom style="thin">
        <color rgb="FFCCCCCC"/>
      </bottom>
      <diagonal/>
    </border>
    <border>
      <left style="thin">
        <color rgb="FFCCCCCC"/>
      </left>
      <right/>
      <top/>
      <bottom style="thin">
        <color rgb="FFCCCCCC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44"/>
      </left>
      <right style="thin">
        <color indexed="44"/>
      </right>
      <top style="thin">
        <color indexed="44"/>
      </top>
      <bottom style="thin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4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24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ck">
        <color rgb="FFFF5500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/>
      <diagonal/>
    </border>
  </borders>
  <cellStyleXfs count="1058">
    <xf numFmtId="0" fontId="0" fillId="0" borderId="0"/>
    <xf numFmtId="0" fontId="2" fillId="0" borderId="0"/>
    <xf numFmtId="0" fontId="15" fillId="0" borderId="0"/>
    <xf numFmtId="9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167" fontId="19" fillId="0" borderId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20" fillId="14" borderId="0" applyNumberFormat="0" applyBorder="0" applyAlignment="0" applyProtection="0"/>
    <xf numFmtId="0" fontId="20" fillId="14" borderId="0" applyNumberFormat="0" applyBorder="0" applyAlignment="0" applyProtection="0"/>
    <xf numFmtId="0" fontId="20" fillId="14" borderId="0" applyNumberFormat="0" applyBorder="0" applyAlignment="0" applyProtection="0"/>
    <xf numFmtId="0" fontId="20" fillId="14" borderId="0" applyNumberFormat="0" applyBorder="0" applyAlignment="0" applyProtection="0"/>
    <xf numFmtId="0" fontId="20" fillId="14" borderId="0" applyNumberFormat="0" applyBorder="0" applyAlignment="0" applyProtection="0"/>
    <xf numFmtId="0" fontId="20" fillId="14" borderId="0" applyNumberFormat="0" applyBorder="0" applyAlignment="0" applyProtection="0"/>
    <xf numFmtId="0" fontId="20" fillId="14" borderId="0" applyNumberFormat="0" applyBorder="0" applyAlignment="0" applyProtection="0"/>
    <xf numFmtId="0" fontId="20" fillId="14" borderId="0" applyNumberFormat="0" applyBorder="0" applyAlignment="0" applyProtection="0"/>
    <xf numFmtId="0" fontId="20" fillId="14" borderId="0" applyNumberFormat="0" applyBorder="0" applyAlignment="0" applyProtection="0"/>
    <xf numFmtId="0" fontId="20" fillId="14" borderId="0" applyNumberFormat="0" applyBorder="0" applyAlignment="0" applyProtection="0"/>
    <xf numFmtId="0" fontId="20" fillId="15" borderId="0" applyNumberFormat="0" applyBorder="0" applyAlignment="0" applyProtection="0"/>
    <xf numFmtId="0" fontId="20" fillId="16" borderId="0" applyNumberFormat="0" applyBorder="0" applyAlignment="0" applyProtection="0"/>
    <xf numFmtId="0" fontId="20" fillId="16" borderId="0" applyNumberFormat="0" applyBorder="0" applyAlignment="0" applyProtection="0"/>
    <xf numFmtId="0" fontId="20" fillId="16" borderId="0" applyNumberFormat="0" applyBorder="0" applyAlignment="0" applyProtection="0"/>
    <xf numFmtId="0" fontId="20" fillId="16" borderId="0" applyNumberFormat="0" applyBorder="0" applyAlignment="0" applyProtection="0"/>
    <xf numFmtId="0" fontId="20" fillId="16" borderId="0" applyNumberFormat="0" applyBorder="0" applyAlignment="0" applyProtection="0"/>
    <xf numFmtId="0" fontId="20" fillId="16" borderId="0" applyNumberFormat="0" applyBorder="0" applyAlignment="0" applyProtection="0"/>
    <xf numFmtId="0" fontId="20" fillId="16" borderId="0" applyNumberFormat="0" applyBorder="0" applyAlignment="0" applyProtection="0"/>
    <xf numFmtId="0" fontId="20" fillId="16" borderId="0" applyNumberFormat="0" applyBorder="0" applyAlignment="0" applyProtection="0"/>
    <xf numFmtId="0" fontId="20" fillId="16" borderId="0" applyNumberFormat="0" applyBorder="0" applyAlignment="0" applyProtection="0"/>
    <xf numFmtId="0" fontId="20" fillId="16" borderId="0" applyNumberFormat="0" applyBorder="0" applyAlignment="0" applyProtection="0"/>
    <xf numFmtId="0" fontId="20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20" fillId="18" borderId="0" applyNumberFormat="0" applyBorder="0" applyAlignment="0" applyProtection="0"/>
    <xf numFmtId="0" fontId="20" fillId="18" borderId="0" applyNumberFormat="0" applyBorder="0" applyAlignment="0" applyProtection="0"/>
    <xf numFmtId="0" fontId="20" fillId="18" borderId="0" applyNumberFormat="0" applyBorder="0" applyAlignment="0" applyProtection="0"/>
    <xf numFmtId="0" fontId="20" fillId="18" borderId="0" applyNumberFormat="0" applyBorder="0" applyAlignment="0" applyProtection="0"/>
    <xf numFmtId="0" fontId="20" fillId="18" borderId="0" applyNumberFormat="0" applyBorder="0" applyAlignment="0" applyProtection="0"/>
    <xf numFmtId="0" fontId="20" fillId="18" borderId="0" applyNumberFormat="0" applyBorder="0" applyAlignment="0" applyProtection="0"/>
    <xf numFmtId="0" fontId="20" fillId="18" borderId="0" applyNumberFormat="0" applyBorder="0" applyAlignment="0" applyProtection="0"/>
    <xf numFmtId="0" fontId="20" fillId="18" borderId="0" applyNumberFormat="0" applyBorder="0" applyAlignment="0" applyProtection="0"/>
    <xf numFmtId="0" fontId="20" fillId="18" borderId="0" applyNumberFormat="0" applyBorder="0" applyAlignment="0" applyProtection="0"/>
    <xf numFmtId="0" fontId="20" fillId="18" borderId="0" applyNumberFormat="0" applyBorder="0" applyAlignment="0" applyProtection="0"/>
    <xf numFmtId="0" fontId="20" fillId="19" borderId="0" applyNumberFormat="0" applyBorder="0" applyAlignment="0" applyProtection="0"/>
    <xf numFmtId="0" fontId="20" fillId="20" borderId="0" applyNumberFormat="0" applyBorder="0" applyAlignment="0" applyProtection="0"/>
    <xf numFmtId="0" fontId="20" fillId="20" borderId="0" applyNumberFormat="0" applyBorder="0" applyAlignment="0" applyProtection="0"/>
    <xf numFmtId="0" fontId="20" fillId="20" borderId="0" applyNumberFormat="0" applyBorder="0" applyAlignment="0" applyProtection="0"/>
    <xf numFmtId="0" fontId="20" fillId="20" borderId="0" applyNumberFormat="0" applyBorder="0" applyAlignment="0" applyProtection="0"/>
    <xf numFmtId="0" fontId="20" fillId="20" borderId="0" applyNumberFormat="0" applyBorder="0" applyAlignment="0" applyProtection="0"/>
    <xf numFmtId="0" fontId="20" fillId="20" borderId="0" applyNumberFormat="0" applyBorder="0" applyAlignment="0" applyProtection="0"/>
    <xf numFmtId="0" fontId="20" fillId="20" borderId="0" applyNumberFormat="0" applyBorder="0" applyAlignment="0" applyProtection="0"/>
    <xf numFmtId="0" fontId="20" fillId="20" borderId="0" applyNumberFormat="0" applyBorder="0" applyAlignment="0" applyProtection="0"/>
    <xf numFmtId="0" fontId="20" fillId="20" borderId="0" applyNumberFormat="0" applyBorder="0" applyAlignment="0" applyProtection="0"/>
    <xf numFmtId="0" fontId="20" fillId="20" borderId="0" applyNumberFormat="0" applyBorder="0" applyAlignment="0" applyProtection="0"/>
    <xf numFmtId="0" fontId="20" fillId="20" borderId="0" applyNumberFormat="0" applyBorder="0" applyAlignment="0" applyProtection="0"/>
    <xf numFmtId="0" fontId="20" fillId="17" borderId="0" applyNumberFormat="0" applyBorder="0" applyAlignment="0" applyProtection="0"/>
    <xf numFmtId="0" fontId="20" fillId="21" borderId="0" applyNumberFormat="0" applyBorder="0" applyAlignment="0" applyProtection="0"/>
    <xf numFmtId="0" fontId="20" fillId="21" borderId="0" applyNumberFormat="0" applyBorder="0" applyAlignment="0" applyProtection="0"/>
    <xf numFmtId="0" fontId="20" fillId="21" borderId="0" applyNumberFormat="0" applyBorder="0" applyAlignment="0" applyProtection="0"/>
    <xf numFmtId="0" fontId="20" fillId="21" borderId="0" applyNumberFormat="0" applyBorder="0" applyAlignment="0" applyProtection="0"/>
    <xf numFmtId="0" fontId="20" fillId="21" borderId="0" applyNumberFormat="0" applyBorder="0" applyAlignment="0" applyProtection="0"/>
    <xf numFmtId="0" fontId="20" fillId="21" borderId="0" applyNumberFormat="0" applyBorder="0" applyAlignment="0" applyProtection="0"/>
    <xf numFmtId="0" fontId="20" fillId="21" borderId="0" applyNumberFormat="0" applyBorder="0" applyAlignment="0" applyProtection="0"/>
    <xf numFmtId="0" fontId="20" fillId="21" borderId="0" applyNumberFormat="0" applyBorder="0" applyAlignment="0" applyProtection="0"/>
    <xf numFmtId="0" fontId="20" fillId="21" borderId="0" applyNumberFormat="0" applyBorder="0" applyAlignment="0" applyProtection="0"/>
    <xf numFmtId="0" fontId="20" fillId="21" borderId="0" applyNumberFormat="0" applyBorder="0" applyAlignment="0" applyProtection="0"/>
    <xf numFmtId="0" fontId="20" fillId="21" borderId="0" applyNumberFormat="0" applyBorder="0" applyAlignment="0" applyProtection="0"/>
    <xf numFmtId="0" fontId="20" fillId="19" borderId="0" applyNumberFormat="0" applyBorder="0" applyAlignment="0" applyProtection="0"/>
    <xf numFmtId="0" fontId="20" fillId="22" borderId="0" applyNumberFormat="0" applyBorder="0" applyAlignment="0" applyProtection="0"/>
    <xf numFmtId="0" fontId="20" fillId="22" borderId="0" applyNumberFormat="0" applyBorder="0" applyAlignment="0" applyProtection="0"/>
    <xf numFmtId="0" fontId="20" fillId="22" borderId="0" applyNumberFormat="0" applyBorder="0" applyAlignment="0" applyProtection="0"/>
    <xf numFmtId="0" fontId="20" fillId="22" borderId="0" applyNumberFormat="0" applyBorder="0" applyAlignment="0" applyProtection="0"/>
    <xf numFmtId="0" fontId="20" fillId="22" borderId="0" applyNumberFormat="0" applyBorder="0" applyAlignment="0" applyProtection="0"/>
    <xf numFmtId="0" fontId="20" fillId="22" borderId="0" applyNumberFormat="0" applyBorder="0" applyAlignment="0" applyProtection="0"/>
    <xf numFmtId="0" fontId="20" fillId="22" borderId="0" applyNumberFormat="0" applyBorder="0" applyAlignment="0" applyProtection="0"/>
    <xf numFmtId="0" fontId="20" fillId="22" borderId="0" applyNumberFormat="0" applyBorder="0" applyAlignment="0" applyProtection="0"/>
    <xf numFmtId="0" fontId="20" fillId="22" borderId="0" applyNumberFormat="0" applyBorder="0" applyAlignment="0" applyProtection="0"/>
    <xf numFmtId="0" fontId="20" fillId="22" borderId="0" applyNumberFormat="0" applyBorder="0" applyAlignment="0" applyProtection="0"/>
    <xf numFmtId="0" fontId="20" fillId="22" borderId="0" applyNumberFormat="0" applyBorder="0" applyAlignment="0" applyProtection="0"/>
    <xf numFmtId="0" fontId="20" fillId="13" borderId="0" applyNumberFormat="0" applyBorder="0" applyAlignment="0" applyProtection="0"/>
    <xf numFmtId="0" fontId="20" fillId="23" borderId="0" applyNumberFormat="0" applyBorder="0" applyAlignment="0" applyProtection="0"/>
    <xf numFmtId="0" fontId="20" fillId="23" borderId="0" applyNumberFormat="0" applyBorder="0" applyAlignment="0" applyProtection="0"/>
    <xf numFmtId="0" fontId="20" fillId="23" borderId="0" applyNumberFormat="0" applyBorder="0" applyAlignment="0" applyProtection="0"/>
    <xf numFmtId="0" fontId="20" fillId="23" borderId="0" applyNumberFormat="0" applyBorder="0" applyAlignment="0" applyProtection="0"/>
    <xf numFmtId="0" fontId="20" fillId="23" borderId="0" applyNumberFormat="0" applyBorder="0" applyAlignment="0" applyProtection="0"/>
    <xf numFmtId="0" fontId="20" fillId="23" borderId="0" applyNumberFormat="0" applyBorder="0" applyAlignment="0" applyProtection="0"/>
    <xf numFmtId="0" fontId="20" fillId="23" borderId="0" applyNumberFormat="0" applyBorder="0" applyAlignment="0" applyProtection="0"/>
    <xf numFmtId="0" fontId="20" fillId="23" borderId="0" applyNumberFormat="0" applyBorder="0" applyAlignment="0" applyProtection="0"/>
    <xf numFmtId="0" fontId="20" fillId="23" borderId="0" applyNumberFormat="0" applyBorder="0" applyAlignment="0" applyProtection="0"/>
    <xf numFmtId="0" fontId="20" fillId="23" borderId="0" applyNumberFormat="0" applyBorder="0" applyAlignment="0" applyProtection="0"/>
    <xf numFmtId="0" fontId="20" fillId="23" borderId="0" applyNumberFormat="0" applyBorder="0" applyAlignment="0" applyProtection="0"/>
    <xf numFmtId="0" fontId="20" fillId="15" borderId="0" applyNumberFormat="0" applyBorder="0" applyAlignment="0" applyProtection="0"/>
    <xf numFmtId="0" fontId="20" fillId="24" borderId="0" applyNumberFormat="0" applyBorder="0" applyAlignment="0" applyProtection="0"/>
    <xf numFmtId="0" fontId="20" fillId="24" borderId="0" applyNumberFormat="0" applyBorder="0" applyAlignment="0" applyProtection="0"/>
    <xf numFmtId="0" fontId="20" fillId="24" borderId="0" applyNumberFormat="0" applyBorder="0" applyAlignment="0" applyProtection="0"/>
    <xf numFmtId="0" fontId="20" fillId="24" borderId="0" applyNumberFormat="0" applyBorder="0" applyAlignment="0" applyProtection="0"/>
    <xf numFmtId="0" fontId="20" fillId="24" borderId="0" applyNumberFormat="0" applyBorder="0" applyAlignment="0" applyProtection="0"/>
    <xf numFmtId="0" fontId="20" fillId="24" borderId="0" applyNumberFormat="0" applyBorder="0" applyAlignment="0" applyProtection="0"/>
    <xf numFmtId="0" fontId="20" fillId="24" borderId="0" applyNumberFormat="0" applyBorder="0" applyAlignment="0" applyProtection="0"/>
    <xf numFmtId="0" fontId="20" fillId="24" borderId="0" applyNumberFormat="0" applyBorder="0" applyAlignment="0" applyProtection="0"/>
    <xf numFmtId="0" fontId="20" fillId="24" borderId="0" applyNumberFormat="0" applyBorder="0" applyAlignment="0" applyProtection="0"/>
    <xf numFmtId="0" fontId="20" fillId="24" borderId="0" applyNumberFormat="0" applyBorder="0" applyAlignment="0" applyProtection="0"/>
    <xf numFmtId="0" fontId="20" fillId="24" borderId="0" applyNumberFormat="0" applyBorder="0" applyAlignment="0" applyProtection="0"/>
    <xf numFmtId="0" fontId="20" fillId="17" borderId="0" applyNumberFormat="0" applyBorder="0" applyAlignment="0" applyProtection="0"/>
    <xf numFmtId="0" fontId="20" fillId="25" borderId="0" applyNumberFormat="0" applyBorder="0" applyAlignment="0" applyProtection="0"/>
    <xf numFmtId="0" fontId="20" fillId="25" borderId="0" applyNumberFormat="0" applyBorder="0" applyAlignment="0" applyProtection="0"/>
    <xf numFmtId="0" fontId="20" fillId="25" borderId="0" applyNumberFormat="0" applyBorder="0" applyAlignment="0" applyProtection="0"/>
    <xf numFmtId="0" fontId="20" fillId="25" borderId="0" applyNumberFormat="0" applyBorder="0" applyAlignment="0" applyProtection="0"/>
    <xf numFmtId="0" fontId="20" fillId="25" borderId="0" applyNumberFormat="0" applyBorder="0" applyAlignment="0" applyProtection="0"/>
    <xf numFmtId="0" fontId="20" fillId="25" borderId="0" applyNumberFormat="0" applyBorder="0" applyAlignment="0" applyProtection="0"/>
    <xf numFmtId="0" fontId="20" fillId="25" borderId="0" applyNumberFormat="0" applyBorder="0" applyAlignment="0" applyProtection="0"/>
    <xf numFmtId="0" fontId="20" fillId="25" borderId="0" applyNumberFormat="0" applyBorder="0" applyAlignment="0" applyProtection="0"/>
    <xf numFmtId="0" fontId="20" fillId="25" borderId="0" applyNumberFormat="0" applyBorder="0" applyAlignment="0" applyProtection="0"/>
    <xf numFmtId="0" fontId="20" fillId="25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20" fillId="20" borderId="0" applyNumberFormat="0" applyBorder="0" applyAlignment="0" applyProtection="0"/>
    <xf numFmtId="0" fontId="20" fillId="20" borderId="0" applyNumberFormat="0" applyBorder="0" applyAlignment="0" applyProtection="0"/>
    <xf numFmtId="0" fontId="20" fillId="20" borderId="0" applyNumberFormat="0" applyBorder="0" applyAlignment="0" applyProtection="0"/>
    <xf numFmtId="0" fontId="20" fillId="20" borderId="0" applyNumberFormat="0" applyBorder="0" applyAlignment="0" applyProtection="0"/>
    <xf numFmtId="0" fontId="20" fillId="20" borderId="0" applyNumberFormat="0" applyBorder="0" applyAlignment="0" applyProtection="0"/>
    <xf numFmtId="0" fontId="20" fillId="20" borderId="0" applyNumberFormat="0" applyBorder="0" applyAlignment="0" applyProtection="0"/>
    <xf numFmtId="0" fontId="20" fillId="20" borderId="0" applyNumberFormat="0" applyBorder="0" applyAlignment="0" applyProtection="0"/>
    <xf numFmtId="0" fontId="20" fillId="20" borderId="0" applyNumberFormat="0" applyBorder="0" applyAlignment="0" applyProtection="0"/>
    <xf numFmtId="0" fontId="20" fillId="20" borderId="0" applyNumberFormat="0" applyBorder="0" applyAlignment="0" applyProtection="0"/>
    <xf numFmtId="0" fontId="20" fillId="20" borderId="0" applyNumberFormat="0" applyBorder="0" applyAlignment="0" applyProtection="0"/>
    <xf numFmtId="0" fontId="20" fillId="20" borderId="0" applyNumberFormat="0" applyBorder="0" applyAlignment="0" applyProtection="0"/>
    <xf numFmtId="0" fontId="20" fillId="27" borderId="0" applyNumberFormat="0" applyBorder="0" applyAlignment="0" applyProtection="0"/>
    <xf numFmtId="0" fontId="20" fillId="23" borderId="0" applyNumberFormat="0" applyBorder="0" applyAlignment="0" applyProtection="0"/>
    <xf numFmtId="0" fontId="20" fillId="23" borderId="0" applyNumberFormat="0" applyBorder="0" applyAlignment="0" applyProtection="0"/>
    <xf numFmtId="0" fontId="20" fillId="23" borderId="0" applyNumberFormat="0" applyBorder="0" applyAlignment="0" applyProtection="0"/>
    <xf numFmtId="0" fontId="20" fillId="23" borderId="0" applyNumberFormat="0" applyBorder="0" applyAlignment="0" applyProtection="0"/>
    <xf numFmtId="0" fontId="20" fillId="23" borderId="0" applyNumberFormat="0" applyBorder="0" applyAlignment="0" applyProtection="0"/>
    <xf numFmtId="0" fontId="20" fillId="23" borderId="0" applyNumberFormat="0" applyBorder="0" applyAlignment="0" applyProtection="0"/>
    <xf numFmtId="0" fontId="20" fillId="23" borderId="0" applyNumberFormat="0" applyBorder="0" applyAlignment="0" applyProtection="0"/>
    <xf numFmtId="0" fontId="20" fillId="23" borderId="0" applyNumberFormat="0" applyBorder="0" applyAlignment="0" applyProtection="0"/>
    <xf numFmtId="0" fontId="20" fillId="23" borderId="0" applyNumberFormat="0" applyBorder="0" applyAlignment="0" applyProtection="0"/>
    <xf numFmtId="0" fontId="20" fillId="23" borderId="0" applyNumberFormat="0" applyBorder="0" applyAlignment="0" applyProtection="0"/>
    <xf numFmtId="0" fontId="20" fillId="23" borderId="0" applyNumberFormat="0" applyBorder="0" applyAlignment="0" applyProtection="0"/>
    <xf numFmtId="0" fontId="20" fillId="26" borderId="0" applyNumberFormat="0" applyBorder="0" applyAlignment="0" applyProtection="0"/>
    <xf numFmtId="0" fontId="20" fillId="28" borderId="0" applyNumberFormat="0" applyBorder="0" applyAlignment="0" applyProtection="0"/>
    <xf numFmtId="0" fontId="20" fillId="28" borderId="0" applyNumberFormat="0" applyBorder="0" applyAlignment="0" applyProtection="0"/>
    <xf numFmtId="0" fontId="20" fillId="28" borderId="0" applyNumberFormat="0" applyBorder="0" applyAlignment="0" applyProtection="0"/>
    <xf numFmtId="0" fontId="20" fillId="28" borderId="0" applyNumberFormat="0" applyBorder="0" applyAlignment="0" applyProtection="0"/>
    <xf numFmtId="0" fontId="20" fillId="28" borderId="0" applyNumberFormat="0" applyBorder="0" applyAlignment="0" applyProtection="0"/>
    <xf numFmtId="0" fontId="20" fillId="28" borderId="0" applyNumberFormat="0" applyBorder="0" applyAlignment="0" applyProtection="0"/>
    <xf numFmtId="0" fontId="20" fillId="28" borderId="0" applyNumberFormat="0" applyBorder="0" applyAlignment="0" applyProtection="0"/>
    <xf numFmtId="0" fontId="20" fillId="28" borderId="0" applyNumberFormat="0" applyBorder="0" applyAlignment="0" applyProtection="0"/>
    <xf numFmtId="0" fontId="20" fillId="28" borderId="0" applyNumberFormat="0" applyBorder="0" applyAlignment="0" applyProtection="0"/>
    <xf numFmtId="0" fontId="20" fillId="28" borderId="0" applyNumberFormat="0" applyBorder="0" applyAlignment="0" applyProtection="0"/>
    <xf numFmtId="0" fontId="20" fillId="28" borderId="0" applyNumberFormat="0" applyBorder="0" applyAlignment="0" applyProtection="0"/>
    <xf numFmtId="0" fontId="21" fillId="27" borderId="0" applyNumberFormat="0" applyBorder="0" applyAlignment="0" applyProtection="0"/>
    <xf numFmtId="0" fontId="21" fillId="29" borderId="0" applyNumberFormat="0" applyBorder="0" applyAlignment="0" applyProtection="0"/>
    <xf numFmtId="0" fontId="21" fillId="29" borderId="0" applyNumberFormat="0" applyBorder="0" applyAlignment="0" applyProtection="0"/>
    <xf numFmtId="0" fontId="21" fillId="29" borderId="0" applyNumberFormat="0" applyBorder="0" applyAlignment="0" applyProtection="0"/>
    <xf numFmtId="0" fontId="21" fillId="15" borderId="0" applyNumberFormat="0" applyBorder="0" applyAlignment="0" applyProtection="0"/>
    <xf numFmtId="0" fontId="21" fillId="24" borderId="0" applyNumberFormat="0" applyBorder="0" applyAlignment="0" applyProtection="0"/>
    <xf numFmtId="0" fontId="21" fillId="24" borderId="0" applyNumberFormat="0" applyBorder="0" applyAlignment="0" applyProtection="0"/>
    <xf numFmtId="0" fontId="21" fillId="24" borderId="0" applyNumberFormat="0" applyBorder="0" applyAlignment="0" applyProtection="0"/>
    <xf numFmtId="0" fontId="21" fillId="30" borderId="0" applyNumberFormat="0" applyBorder="0" applyAlignment="0" applyProtection="0"/>
    <xf numFmtId="0" fontId="21" fillId="25" borderId="0" applyNumberFormat="0" applyBorder="0" applyAlignment="0" applyProtection="0"/>
    <xf numFmtId="0" fontId="21" fillId="25" borderId="0" applyNumberFormat="0" applyBorder="0" applyAlignment="0" applyProtection="0"/>
    <xf numFmtId="0" fontId="21" fillId="25" borderId="0" applyNumberFormat="0" applyBorder="0" applyAlignment="0" applyProtection="0"/>
    <xf numFmtId="0" fontId="21" fillId="26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2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35" borderId="0" applyNumberFormat="0" applyBorder="0" applyAlignment="0" applyProtection="0"/>
    <xf numFmtId="0" fontId="21" fillId="35" borderId="0" applyNumberFormat="0" applyBorder="0" applyAlignment="0" applyProtection="0"/>
    <xf numFmtId="0" fontId="21" fillId="35" borderId="0" applyNumberFormat="0" applyBorder="0" applyAlignment="0" applyProtection="0"/>
    <xf numFmtId="0" fontId="22" fillId="13" borderId="0" applyNumberFormat="0" applyBorder="0" applyAlignment="0" applyProtection="0"/>
    <xf numFmtId="0" fontId="22" fillId="18" borderId="0" applyNumberFormat="0" applyBorder="0" applyAlignment="0" applyProtection="0"/>
    <xf numFmtId="0" fontId="22" fillId="18" borderId="0" applyNumberFormat="0" applyBorder="0" applyAlignment="0" applyProtection="0"/>
    <xf numFmtId="0" fontId="22" fillId="18" borderId="0" applyNumberFormat="0" applyBorder="0" applyAlignment="0" applyProtection="0"/>
    <xf numFmtId="0" fontId="23" fillId="36" borderId="51" applyNumberFormat="0" applyAlignment="0" applyProtection="0"/>
    <xf numFmtId="0" fontId="23" fillId="37" borderId="51" applyNumberFormat="0" applyAlignment="0" applyProtection="0"/>
    <xf numFmtId="0" fontId="23" fillId="37" borderId="51" applyNumberFormat="0" applyAlignment="0" applyProtection="0"/>
    <xf numFmtId="0" fontId="23" fillId="37" borderId="51" applyNumberFormat="0" applyAlignment="0" applyProtection="0"/>
    <xf numFmtId="0" fontId="23" fillId="37" borderId="51" applyNumberFormat="0" applyAlignment="0" applyProtection="0"/>
    <xf numFmtId="0" fontId="23" fillId="36" borderId="51" applyNumberFormat="0" applyAlignment="0" applyProtection="0"/>
    <xf numFmtId="0" fontId="23" fillId="37" borderId="51" applyNumberFormat="0" applyAlignment="0" applyProtection="0"/>
    <xf numFmtId="0" fontId="23" fillId="37" borderId="51" applyNumberFormat="0" applyAlignment="0" applyProtection="0"/>
    <xf numFmtId="0" fontId="23" fillId="37" borderId="51" applyNumberFormat="0" applyAlignment="0" applyProtection="0"/>
    <xf numFmtId="0" fontId="23" fillId="37" borderId="51" applyNumberFormat="0" applyAlignment="0" applyProtection="0"/>
    <xf numFmtId="0" fontId="23" fillId="37" borderId="51" applyNumberFormat="0" applyAlignment="0" applyProtection="0"/>
    <xf numFmtId="0" fontId="23" fillId="37" borderId="51" applyNumberFormat="0" applyAlignment="0" applyProtection="0"/>
    <xf numFmtId="0" fontId="23" fillId="37" borderId="51" applyNumberFormat="0" applyAlignment="0" applyProtection="0"/>
    <xf numFmtId="0" fontId="23" fillId="37" borderId="51" applyNumberFormat="0" applyAlignment="0" applyProtection="0"/>
    <xf numFmtId="0" fontId="23" fillId="37" borderId="51" applyNumberFormat="0" applyAlignment="0" applyProtection="0"/>
    <xf numFmtId="0" fontId="23" fillId="37" borderId="51" applyNumberFormat="0" applyAlignment="0" applyProtection="0"/>
    <xf numFmtId="0" fontId="23" fillId="37" borderId="51" applyNumberFormat="0" applyAlignment="0" applyProtection="0"/>
    <xf numFmtId="0" fontId="23" fillId="37" borderId="51" applyNumberFormat="0" applyAlignment="0" applyProtection="0"/>
    <xf numFmtId="0" fontId="23" fillId="37" borderId="51" applyNumberFormat="0" applyAlignment="0" applyProtection="0"/>
    <xf numFmtId="0" fontId="23" fillId="37" borderId="51" applyNumberFormat="0" applyAlignment="0" applyProtection="0"/>
    <xf numFmtId="0" fontId="23" fillId="37" borderId="51" applyNumberFormat="0" applyAlignment="0" applyProtection="0"/>
    <xf numFmtId="0" fontId="23" fillId="37" borderId="51" applyNumberFormat="0" applyAlignment="0" applyProtection="0"/>
    <xf numFmtId="0" fontId="23" fillId="37" borderId="51" applyNumberFormat="0" applyAlignment="0" applyProtection="0"/>
    <xf numFmtId="0" fontId="23" fillId="37" borderId="51" applyNumberFormat="0" applyAlignment="0" applyProtection="0"/>
    <xf numFmtId="0" fontId="23" fillId="36" borderId="51" applyNumberFormat="0" applyAlignment="0" applyProtection="0"/>
    <xf numFmtId="0" fontId="24" fillId="38" borderId="52" applyNumberFormat="0" applyAlignment="0" applyProtection="0"/>
    <xf numFmtId="0" fontId="24" fillId="39" borderId="52" applyNumberFormat="0" applyAlignment="0" applyProtection="0"/>
    <xf numFmtId="0" fontId="24" fillId="39" borderId="52" applyNumberFormat="0" applyAlignment="0" applyProtection="0"/>
    <xf numFmtId="0" fontId="24" fillId="39" borderId="52" applyNumberFormat="0" applyAlignment="0" applyProtection="0"/>
    <xf numFmtId="0" fontId="25" fillId="0" borderId="53" applyNumberFormat="0" applyFill="0" applyAlignment="0" applyProtection="0"/>
    <xf numFmtId="0" fontId="25" fillId="0" borderId="53" applyNumberFormat="0" applyFill="0" applyAlignment="0" applyProtection="0"/>
    <xf numFmtId="0" fontId="25" fillId="0" borderId="53" applyNumberFormat="0" applyFill="0" applyAlignment="0" applyProtection="0"/>
    <xf numFmtId="0" fontId="25" fillId="0" borderId="53" applyNumberFormat="0" applyFill="0" applyAlignment="0" applyProtection="0"/>
    <xf numFmtId="0" fontId="21" fillId="32" borderId="0" applyNumberFormat="0" applyBorder="0" applyAlignment="0" applyProtection="0"/>
    <xf numFmtId="0" fontId="21" fillId="40" borderId="0" applyNumberFormat="0" applyBorder="0" applyAlignment="0" applyProtection="0"/>
    <xf numFmtId="0" fontId="21" fillId="40" borderId="0" applyNumberFormat="0" applyBorder="0" applyAlignment="0" applyProtection="0"/>
    <xf numFmtId="0" fontId="21" fillId="40" borderId="0" applyNumberFormat="0" applyBorder="0" applyAlignment="0" applyProtection="0"/>
    <xf numFmtId="0" fontId="21" fillId="41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38" borderId="0" applyNumberFormat="0" applyBorder="0" applyAlignment="0" applyProtection="0"/>
    <xf numFmtId="0" fontId="21" fillId="43" borderId="0" applyNumberFormat="0" applyBorder="0" applyAlignment="0" applyProtection="0"/>
    <xf numFmtId="0" fontId="21" fillId="43" borderId="0" applyNumberFormat="0" applyBorder="0" applyAlignment="0" applyProtection="0"/>
    <xf numFmtId="0" fontId="21" fillId="43" borderId="0" applyNumberFormat="0" applyBorder="0" applyAlignment="0" applyProtection="0"/>
    <xf numFmtId="0" fontId="21" fillId="44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45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4" borderId="0" applyNumberFormat="0" applyBorder="0" applyAlignment="0" applyProtection="0"/>
    <xf numFmtId="0" fontId="21" fillId="46" borderId="0" applyNumberFormat="0" applyBorder="0" applyAlignment="0" applyProtection="0"/>
    <xf numFmtId="0" fontId="21" fillId="46" borderId="0" applyNumberFormat="0" applyBorder="0" applyAlignment="0" applyProtection="0"/>
    <xf numFmtId="0" fontId="21" fillId="46" borderId="0" applyNumberFormat="0" applyBorder="0" applyAlignment="0" applyProtection="0"/>
    <xf numFmtId="0" fontId="26" fillId="15" borderId="51" applyNumberFormat="0" applyAlignment="0" applyProtection="0"/>
    <xf numFmtId="0" fontId="26" fillId="22" borderId="51" applyNumberFormat="0" applyAlignment="0" applyProtection="0"/>
    <xf numFmtId="0" fontId="26" fillId="22" borderId="51" applyNumberFormat="0" applyAlignment="0" applyProtection="0"/>
    <xf numFmtId="0" fontId="26" fillId="22" borderId="51" applyNumberFormat="0" applyAlignment="0" applyProtection="0"/>
    <xf numFmtId="0" fontId="26" fillId="22" borderId="51" applyNumberFormat="0" applyAlignment="0" applyProtection="0"/>
    <xf numFmtId="0" fontId="26" fillId="15" borderId="51" applyNumberFormat="0" applyAlignment="0" applyProtection="0"/>
    <xf numFmtId="0" fontId="26" fillId="22" borderId="51" applyNumberFormat="0" applyAlignment="0" applyProtection="0"/>
    <xf numFmtId="0" fontId="26" fillId="22" borderId="51" applyNumberFormat="0" applyAlignment="0" applyProtection="0"/>
    <xf numFmtId="0" fontId="26" fillId="22" borderId="51" applyNumberFormat="0" applyAlignment="0" applyProtection="0"/>
    <xf numFmtId="0" fontId="26" fillId="22" borderId="51" applyNumberFormat="0" applyAlignment="0" applyProtection="0"/>
    <xf numFmtId="0" fontId="26" fillId="22" borderId="51" applyNumberFormat="0" applyAlignment="0" applyProtection="0"/>
    <xf numFmtId="0" fontId="26" fillId="22" borderId="51" applyNumberFormat="0" applyAlignment="0" applyProtection="0"/>
    <xf numFmtId="0" fontId="26" fillId="22" borderId="51" applyNumberFormat="0" applyAlignment="0" applyProtection="0"/>
    <xf numFmtId="0" fontId="26" fillId="22" borderId="51" applyNumberFormat="0" applyAlignment="0" applyProtection="0"/>
    <xf numFmtId="0" fontId="26" fillId="22" borderId="51" applyNumberFormat="0" applyAlignment="0" applyProtection="0"/>
    <xf numFmtId="0" fontId="26" fillId="22" borderId="51" applyNumberFormat="0" applyAlignment="0" applyProtection="0"/>
    <xf numFmtId="0" fontId="26" fillId="22" borderId="51" applyNumberFormat="0" applyAlignment="0" applyProtection="0"/>
    <xf numFmtId="0" fontId="26" fillId="22" borderId="51" applyNumberFormat="0" applyAlignment="0" applyProtection="0"/>
    <xf numFmtId="0" fontId="26" fillId="22" borderId="51" applyNumberFormat="0" applyAlignment="0" applyProtection="0"/>
    <xf numFmtId="0" fontId="26" fillId="22" borderId="51" applyNumberFormat="0" applyAlignment="0" applyProtection="0"/>
    <xf numFmtId="0" fontId="26" fillId="22" borderId="51" applyNumberFormat="0" applyAlignment="0" applyProtection="0"/>
    <xf numFmtId="0" fontId="26" fillId="22" borderId="51" applyNumberFormat="0" applyAlignment="0" applyProtection="0"/>
    <xf numFmtId="0" fontId="26" fillId="22" borderId="51" applyNumberFormat="0" applyAlignment="0" applyProtection="0"/>
    <xf numFmtId="0" fontId="26" fillId="22" borderId="51" applyNumberFormat="0" applyAlignment="0" applyProtection="0"/>
    <xf numFmtId="0" fontId="26" fillId="15" borderId="51" applyNumberFormat="0" applyAlignment="0" applyProtection="0"/>
    <xf numFmtId="168" fontId="19" fillId="0" borderId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0" fontId="27" fillId="0" borderId="0"/>
    <xf numFmtId="0" fontId="27" fillId="0" borderId="0"/>
    <xf numFmtId="9" fontId="27" fillId="0" borderId="0" applyBorder="0" applyProtection="0"/>
    <xf numFmtId="9" fontId="27" fillId="0" borderId="0" applyBorder="0" applyProtection="0"/>
    <xf numFmtId="9" fontId="27" fillId="0" borderId="0"/>
    <xf numFmtId="0" fontId="28" fillId="0" borderId="0"/>
    <xf numFmtId="0" fontId="29" fillId="0" borderId="0"/>
    <xf numFmtId="0" fontId="20" fillId="47" borderId="0" applyNumberFormat="0" applyBorder="0" applyAlignment="0" applyProtection="0"/>
    <xf numFmtId="0" fontId="30" fillId="0" borderId="0" applyNumberFormat="0" applyFill="0" applyBorder="0" applyAlignment="0" applyProtection="0">
      <alignment vertical="top"/>
      <protection locked="0"/>
    </xf>
    <xf numFmtId="0" fontId="31" fillId="48" borderId="0" applyNumberFormat="0" applyBorder="0" applyAlignment="0" applyProtection="0"/>
    <xf numFmtId="0" fontId="31" fillId="16" borderId="0" applyNumberFormat="0" applyBorder="0" applyAlignment="0" applyProtection="0"/>
    <xf numFmtId="0" fontId="31" fillId="16" borderId="0" applyNumberFormat="0" applyBorder="0" applyAlignment="0" applyProtection="0"/>
    <xf numFmtId="0" fontId="31" fillId="16" borderId="0" applyNumberFormat="0" applyBorder="0" applyAlignment="0" applyProtection="0"/>
    <xf numFmtId="0" fontId="32" fillId="0" borderId="0"/>
    <xf numFmtId="170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2" fontId="15" fillId="0" borderId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67" fontId="33" fillId="0" borderId="0" applyFont="0" applyFill="0" applyBorder="0" applyAlignment="0" applyProtection="0"/>
    <xf numFmtId="167" fontId="33" fillId="0" borderId="0" applyFont="0" applyFill="0" applyBorder="0" applyAlignment="0" applyProtection="0"/>
    <xf numFmtId="167" fontId="33" fillId="0" borderId="0" applyFont="0" applyFill="0" applyBorder="0" applyAlignment="0" applyProtection="0"/>
    <xf numFmtId="44" fontId="15" fillId="0" borderId="0" quotePrefix="1" applyFont="0" applyFill="0" applyBorder="0" applyAlignment="0">
      <protection locked="0"/>
    </xf>
    <xf numFmtId="44" fontId="34" fillId="0" borderId="0" applyFont="0" applyFill="0" applyBorder="0" applyAlignment="0" applyProtection="0"/>
    <xf numFmtId="44" fontId="2" fillId="0" borderId="0" applyFont="0" applyFill="0" applyBorder="0" applyAlignment="0" applyProtection="0"/>
    <xf numFmtId="173" fontId="15" fillId="0" borderId="0" applyFont="0" applyFill="0" applyBorder="0" applyAlignment="0" applyProtection="0"/>
    <xf numFmtId="174" fontId="15" fillId="0" borderId="0" applyFont="0" applyFill="0" applyBorder="0" applyAlignment="0" applyProtection="0"/>
    <xf numFmtId="0" fontId="35" fillId="26" borderId="0" applyNumberFormat="0" applyBorder="0" applyAlignment="0" applyProtection="0"/>
    <xf numFmtId="0" fontId="35" fillId="49" borderId="0" applyNumberFormat="0" applyBorder="0" applyAlignment="0" applyProtection="0"/>
    <xf numFmtId="0" fontId="35" fillId="49" borderId="0" applyNumberFormat="0" applyBorder="0" applyAlignment="0" applyProtection="0"/>
    <xf numFmtId="0" fontId="35" fillId="49" borderId="0" applyNumberFormat="0" applyBorder="0" applyAlignment="0" applyProtection="0"/>
    <xf numFmtId="175" fontId="36" fillId="0" borderId="0"/>
    <xf numFmtId="0" fontId="2" fillId="0" borderId="0"/>
    <xf numFmtId="0" fontId="15" fillId="0" borderId="0"/>
    <xf numFmtId="0" fontId="15" fillId="0" borderId="0"/>
    <xf numFmtId="0" fontId="33" fillId="0" borderId="0"/>
    <xf numFmtId="0" fontId="15" fillId="0" borderId="0"/>
    <xf numFmtId="0" fontId="33" fillId="0" borderId="0"/>
    <xf numFmtId="0" fontId="2" fillId="0" borderId="0"/>
    <xf numFmtId="0" fontId="15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5" fillId="0" borderId="0"/>
    <xf numFmtId="0" fontId="15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5" fillId="0" borderId="0"/>
    <xf numFmtId="0" fontId="33" fillId="0" borderId="0"/>
    <xf numFmtId="0" fontId="15" fillId="0" borderId="0"/>
    <xf numFmtId="0" fontId="3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33" fillId="0" borderId="0"/>
    <xf numFmtId="0" fontId="33" fillId="0" borderId="0"/>
    <xf numFmtId="0" fontId="2" fillId="0" borderId="0"/>
    <xf numFmtId="0" fontId="15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5" fillId="0" borderId="0"/>
    <xf numFmtId="0" fontId="15" fillId="0" borderId="0"/>
    <xf numFmtId="0" fontId="14" fillId="0" borderId="0"/>
    <xf numFmtId="0" fontId="2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2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33" fillId="0" borderId="0"/>
    <xf numFmtId="0" fontId="33" fillId="0" borderId="0"/>
    <xf numFmtId="0" fontId="15" fillId="0" borderId="0"/>
    <xf numFmtId="0" fontId="3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0" fillId="0" borderId="0"/>
    <xf numFmtId="0" fontId="1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37" fillId="0" borderId="0"/>
    <xf numFmtId="0" fontId="1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" fillId="0" borderId="0"/>
    <xf numFmtId="0" fontId="2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" fillId="0" borderId="0"/>
    <xf numFmtId="0" fontId="15" fillId="0" borderId="0"/>
    <xf numFmtId="0" fontId="15" fillId="0" borderId="0"/>
    <xf numFmtId="0" fontId="14" fillId="0" borderId="0"/>
    <xf numFmtId="0" fontId="14" fillId="0" borderId="0"/>
    <xf numFmtId="0" fontId="14" fillId="0" borderId="0"/>
    <xf numFmtId="0" fontId="33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2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4" fillId="0" borderId="0"/>
    <xf numFmtId="0" fontId="2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20" fillId="0" borderId="0"/>
    <xf numFmtId="0" fontId="2" fillId="0" borderId="0"/>
    <xf numFmtId="0" fontId="39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3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40" fillId="0" borderId="0"/>
    <xf numFmtId="0" fontId="3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5" fillId="19" borderId="54" applyNumberFormat="0" applyAlignment="0" applyProtection="0"/>
    <xf numFmtId="0" fontId="15" fillId="19" borderId="54" applyNumberFormat="0" applyAlignment="0" applyProtection="0"/>
    <xf numFmtId="0" fontId="15" fillId="50" borderId="55" applyNumberFormat="0" applyFont="0" applyAlignment="0" applyProtection="0"/>
    <xf numFmtId="0" fontId="20" fillId="50" borderId="55" applyNumberFormat="0" applyFont="0" applyAlignment="0" applyProtection="0"/>
    <xf numFmtId="0" fontId="20" fillId="50" borderId="55" applyNumberFormat="0" applyFont="0" applyAlignment="0" applyProtection="0"/>
    <xf numFmtId="0" fontId="20" fillId="50" borderId="55" applyNumberFormat="0" applyFont="0" applyAlignment="0" applyProtection="0"/>
    <xf numFmtId="0" fontId="20" fillId="50" borderId="55" applyNumberFormat="0" applyFont="0" applyAlignment="0" applyProtection="0"/>
    <xf numFmtId="0" fontId="20" fillId="50" borderId="55" applyNumberFormat="0" applyFont="0" applyAlignment="0" applyProtection="0"/>
    <xf numFmtId="0" fontId="20" fillId="50" borderId="55" applyNumberFormat="0" applyFont="0" applyAlignment="0" applyProtection="0"/>
    <xf numFmtId="0" fontId="15" fillId="50" borderId="55" applyNumberFormat="0" applyFont="0" applyAlignment="0" applyProtection="0"/>
    <xf numFmtId="0" fontId="20" fillId="50" borderId="55" applyNumberFormat="0" applyFont="0" applyAlignment="0" applyProtection="0"/>
    <xf numFmtId="0" fontId="20" fillId="50" borderId="55" applyNumberFormat="0" applyFont="0" applyAlignment="0" applyProtection="0"/>
    <xf numFmtId="0" fontId="20" fillId="50" borderId="55" applyNumberFormat="0" applyFont="0" applyAlignment="0" applyProtection="0"/>
    <xf numFmtId="0" fontId="20" fillId="50" borderId="55" applyNumberFormat="0" applyFont="0" applyAlignment="0" applyProtection="0"/>
    <xf numFmtId="0" fontId="20" fillId="50" borderId="55" applyNumberFormat="0" applyFont="0" applyAlignment="0" applyProtection="0"/>
    <xf numFmtId="0" fontId="20" fillId="50" borderId="55" applyNumberFormat="0" applyFont="0" applyAlignment="0" applyProtection="0"/>
    <xf numFmtId="0" fontId="20" fillId="50" borderId="55" applyNumberFormat="0" applyFont="0" applyAlignment="0" applyProtection="0"/>
    <xf numFmtId="0" fontId="20" fillId="50" borderId="55" applyNumberFormat="0" applyFont="0" applyAlignment="0" applyProtection="0"/>
    <xf numFmtId="0" fontId="20" fillId="50" borderId="55" applyNumberFormat="0" applyFont="0" applyAlignment="0" applyProtection="0"/>
    <xf numFmtId="0" fontId="20" fillId="50" borderId="55" applyNumberFormat="0" applyFont="0" applyAlignment="0" applyProtection="0"/>
    <xf numFmtId="0" fontId="20" fillId="50" borderId="55" applyNumberFormat="0" applyFont="0" applyAlignment="0" applyProtection="0"/>
    <xf numFmtId="0" fontId="20" fillId="50" borderId="55" applyNumberFormat="0" applyFont="0" applyAlignment="0" applyProtection="0"/>
    <xf numFmtId="0" fontId="20" fillId="50" borderId="55" applyNumberFormat="0" applyFont="0" applyAlignment="0" applyProtection="0"/>
    <xf numFmtId="0" fontId="20" fillId="50" borderId="55" applyNumberFormat="0" applyFont="0" applyAlignment="0" applyProtection="0"/>
    <xf numFmtId="0" fontId="20" fillId="50" borderId="55" applyNumberFormat="0" applyFont="0" applyAlignment="0" applyProtection="0"/>
    <xf numFmtId="0" fontId="20" fillId="50" borderId="55" applyNumberFormat="0" applyFont="0" applyAlignment="0" applyProtection="0"/>
    <xf numFmtId="0" fontId="20" fillId="50" borderId="55" applyNumberFormat="0" applyFont="0" applyAlignment="0" applyProtection="0"/>
    <xf numFmtId="0" fontId="20" fillId="50" borderId="55" applyNumberFormat="0" applyFont="0" applyAlignment="0" applyProtection="0"/>
    <xf numFmtId="0" fontId="20" fillId="50" borderId="55" applyNumberFormat="0" applyFont="0" applyAlignment="0" applyProtection="0"/>
    <xf numFmtId="0" fontId="20" fillId="50" borderId="55" applyNumberFormat="0" applyFont="0" applyAlignment="0" applyProtection="0"/>
    <xf numFmtId="0" fontId="20" fillId="50" borderId="55" applyNumberFormat="0" applyFont="0" applyAlignment="0" applyProtection="0"/>
    <xf numFmtId="0" fontId="20" fillId="50" borderId="55" applyNumberFormat="0" applyFont="0" applyAlignment="0" applyProtection="0"/>
    <xf numFmtId="0" fontId="20" fillId="50" borderId="55" applyNumberFormat="0" applyFont="0" applyAlignment="0" applyProtection="0"/>
    <xf numFmtId="0" fontId="20" fillId="50" borderId="55" applyNumberFormat="0" applyFont="0" applyAlignment="0" applyProtection="0"/>
    <xf numFmtId="0" fontId="20" fillId="50" borderId="55" applyNumberFormat="0" applyFont="0" applyAlignment="0" applyProtection="0"/>
    <xf numFmtId="0" fontId="20" fillId="50" borderId="55" applyNumberFormat="0" applyFont="0" applyAlignment="0" applyProtection="0"/>
    <xf numFmtId="0" fontId="20" fillId="50" borderId="55" applyNumberFormat="0" applyFont="0" applyAlignment="0" applyProtection="0"/>
    <xf numFmtId="0" fontId="20" fillId="50" borderId="55" applyNumberFormat="0" applyFont="0" applyAlignment="0" applyProtection="0"/>
    <xf numFmtId="0" fontId="20" fillId="50" borderId="55" applyNumberFormat="0" applyFont="0" applyAlignment="0" applyProtection="0"/>
    <xf numFmtId="0" fontId="20" fillId="50" borderId="55" applyNumberFormat="0" applyFont="0" applyAlignment="0" applyProtection="0"/>
    <xf numFmtId="0" fontId="20" fillId="50" borderId="55" applyNumberFormat="0" applyFont="0" applyAlignment="0" applyProtection="0"/>
    <xf numFmtId="0" fontId="20" fillId="50" borderId="55" applyNumberFormat="0" applyFont="0" applyAlignment="0" applyProtection="0"/>
    <xf numFmtId="0" fontId="20" fillId="50" borderId="55" applyNumberFormat="0" applyFont="0" applyAlignment="0" applyProtection="0"/>
    <xf numFmtId="0" fontId="20" fillId="50" borderId="55" applyNumberFormat="0" applyFont="0" applyAlignment="0" applyProtection="0"/>
    <xf numFmtId="0" fontId="20" fillId="50" borderId="55" applyNumberFormat="0" applyFont="0" applyAlignment="0" applyProtection="0"/>
    <xf numFmtId="0" fontId="20" fillId="50" borderId="55" applyNumberFormat="0" applyFont="0" applyAlignment="0" applyProtection="0"/>
    <xf numFmtId="0" fontId="20" fillId="50" borderId="55" applyNumberFormat="0" applyFont="0" applyAlignment="0" applyProtection="0"/>
    <xf numFmtId="0" fontId="20" fillId="50" borderId="55" applyNumberFormat="0" applyFont="0" applyAlignment="0" applyProtection="0"/>
    <xf numFmtId="0" fontId="15" fillId="50" borderId="55" applyNumberFormat="0" applyFont="0" applyAlignment="0" applyProtection="0"/>
    <xf numFmtId="0" fontId="15" fillId="50" borderId="55" applyNumberFormat="0" applyFont="0" applyAlignment="0" applyProtection="0"/>
    <xf numFmtId="0" fontId="20" fillId="50" borderId="55" applyNumberFormat="0" applyFont="0" applyAlignment="0" applyProtection="0"/>
    <xf numFmtId="0" fontId="20" fillId="50" borderId="55" applyNumberFormat="0" applyFont="0" applyAlignment="0" applyProtection="0"/>
    <xf numFmtId="0" fontId="20" fillId="50" borderId="55" applyNumberFormat="0" applyFont="0" applyAlignment="0" applyProtection="0"/>
    <xf numFmtId="0" fontId="20" fillId="50" borderId="55" applyNumberFormat="0" applyFont="0" applyAlignment="0" applyProtection="0"/>
    <xf numFmtId="0" fontId="20" fillId="50" borderId="55" applyNumberFormat="0" applyFont="0" applyAlignment="0" applyProtection="0"/>
    <xf numFmtId="0" fontId="20" fillId="50" borderId="55" applyNumberFormat="0" applyFont="0" applyAlignment="0" applyProtection="0"/>
    <xf numFmtId="0" fontId="15" fillId="50" borderId="55" applyNumberFormat="0" applyFont="0" applyAlignment="0" applyProtection="0"/>
    <xf numFmtId="0" fontId="20" fillId="50" borderId="55" applyNumberFormat="0" applyFont="0" applyAlignment="0" applyProtection="0"/>
    <xf numFmtId="0" fontId="20" fillId="50" borderId="55" applyNumberFormat="0" applyFont="0" applyAlignment="0" applyProtection="0"/>
    <xf numFmtId="0" fontId="20" fillId="50" borderId="55" applyNumberFormat="0" applyFont="0" applyAlignment="0" applyProtection="0"/>
    <xf numFmtId="0" fontId="20" fillId="50" borderId="55" applyNumberFormat="0" applyFont="0" applyAlignment="0" applyProtection="0"/>
    <xf numFmtId="0" fontId="20" fillId="50" borderId="55" applyNumberFormat="0" applyFont="0" applyAlignment="0" applyProtection="0"/>
    <xf numFmtId="0" fontId="20" fillId="50" borderId="55" applyNumberFormat="0" applyFont="0" applyAlignment="0" applyProtection="0"/>
    <xf numFmtId="0" fontId="15" fillId="50" borderId="55" applyNumberFormat="0" applyFont="0" applyAlignment="0" applyProtection="0"/>
    <xf numFmtId="0" fontId="20" fillId="50" borderId="55" applyNumberFormat="0" applyFont="0" applyAlignment="0" applyProtection="0"/>
    <xf numFmtId="0" fontId="20" fillId="50" borderId="55" applyNumberFormat="0" applyFont="0" applyAlignment="0" applyProtection="0"/>
    <xf numFmtId="0" fontId="20" fillId="50" borderId="55" applyNumberFormat="0" applyFont="0" applyAlignment="0" applyProtection="0"/>
    <xf numFmtId="0" fontId="20" fillId="50" borderId="55" applyNumberFormat="0" applyFont="0" applyAlignment="0" applyProtection="0"/>
    <xf numFmtId="0" fontId="20" fillId="50" borderId="55" applyNumberFormat="0" applyFont="0" applyAlignment="0" applyProtection="0"/>
    <xf numFmtId="0" fontId="20" fillId="50" borderId="55" applyNumberFormat="0" applyFont="0" applyAlignment="0" applyProtection="0"/>
    <xf numFmtId="0" fontId="20" fillId="50" borderId="55" applyNumberFormat="0" applyFont="0" applyAlignment="0" applyProtection="0"/>
    <xf numFmtId="0" fontId="20" fillId="50" borderId="55" applyNumberFormat="0" applyFont="0" applyAlignment="0" applyProtection="0"/>
    <xf numFmtId="0" fontId="20" fillId="50" borderId="55" applyNumberFormat="0" applyFont="0" applyAlignment="0" applyProtection="0"/>
    <xf numFmtId="0" fontId="20" fillId="50" borderId="55" applyNumberFormat="0" applyFont="0" applyAlignment="0" applyProtection="0"/>
    <xf numFmtId="0" fontId="20" fillId="50" borderId="55" applyNumberFormat="0" applyFont="0" applyAlignment="0" applyProtection="0"/>
    <xf numFmtId="0" fontId="20" fillId="50" borderId="55" applyNumberFormat="0" applyFont="0" applyAlignment="0" applyProtection="0"/>
    <xf numFmtId="0" fontId="20" fillId="50" borderId="55" applyNumberFormat="0" applyFont="0" applyAlignment="0" applyProtection="0"/>
    <xf numFmtId="0" fontId="20" fillId="50" borderId="55" applyNumberFormat="0" applyFont="0" applyAlignment="0" applyProtection="0"/>
    <xf numFmtId="0" fontId="20" fillId="50" borderId="55" applyNumberFormat="0" applyFont="0" applyAlignment="0" applyProtection="0"/>
    <xf numFmtId="0" fontId="20" fillId="50" borderId="55" applyNumberFormat="0" applyFont="0" applyAlignment="0" applyProtection="0"/>
    <xf numFmtId="0" fontId="15" fillId="50" borderId="55" applyNumberFormat="0" applyFont="0" applyAlignment="0" applyProtection="0"/>
    <xf numFmtId="0" fontId="15" fillId="50" borderId="55" applyNumberFormat="0" applyFont="0" applyAlignment="0" applyProtection="0"/>
    <xf numFmtId="0" fontId="15" fillId="50" borderId="55" applyNumberFormat="0" applyFont="0" applyAlignment="0" applyProtection="0"/>
    <xf numFmtId="0" fontId="15" fillId="50" borderId="55" applyNumberFormat="0" applyFont="0" applyAlignment="0" applyProtection="0"/>
    <xf numFmtId="0" fontId="15" fillId="50" borderId="55" applyNumberFormat="0" applyFont="0" applyAlignment="0" applyProtection="0"/>
    <xf numFmtId="0" fontId="15" fillId="50" borderId="55" applyNumberFormat="0" applyFont="0" applyAlignment="0" applyProtection="0"/>
    <xf numFmtId="0" fontId="15" fillId="50" borderId="55" applyNumberFormat="0" applyFont="0" applyAlignment="0" applyProtection="0"/>
    <xf numFmtId="0" fontId="15" fillId="50" borderId="55" applyNumberFormat="0" applyFont="0" applyAlignment="0" applyProtection="0"/>
    <xf numFmtId="0" fontId="20" fillId="50" borderId="55" applyNumberFormat="0" applyFont="0" applyAlignment="0" applyProtection="0"/>
    <xf numFmtId="0" fontId="20" fillId="50" borderId="55" applyNumberFormat="0" applyFont="0" applyAlignment="0" applyProtection="0"/>
    <xf numFmtId="0" fontId="20" fillId="50" borderId="55" applyNumberFormat="0" applyFont="0" applyAlignment="0" applyProtection="0"/>
    <xf numFmtId="0" fontId="20" fillId="50" borderId="55" applyNumberFormat="0" applyFont="0" applyAlignment="0" applyProtection="0"/>
    <xf numFmtId="0" fontId="20" fillId="50" borderId="55" applyNumberFormat="0" applyFont="0" applyAlignment="0" applyProtection="0"/>
    <xf numFmtId="0" fontId="20" fillId="50" borderId="55" applyNumberFormat="0" applyFont="0" applyAlignment="0" applyProtection="0"/>
    <xf numFmtId="0" fontId="20" fillId="50" borderId="55" applyNumberFormat="0" applyFont="0" applyAlignment="0" applyProtection="0"/>
    <xf numFmtId="0" fontId="20" fillId="50" borderId="55" applyNumberFormat="0" applyFont="0" applyAlignment="0" applyProtection="0"/>
    <xf numFmtId="0" fontId="15" fillId="19" borderId="54" applyNumberFormat="0" applyAlignment="0" applyProtection="0"/>
    <xf numFmtId="0" fontId="12" fillId="51" borderId="56" applyNumberFormat="0" applyFont="0" applyBorder="0" applyAlignment="0" applyProtection="0">
      <alignment horizontal="center"/>
    </xf>
    <xf numFmtId="0" fontId="12" fillId="51" borderId="56" applyNumberFormat="0" applyFont="0" applyBorder="0" applyAlignment="0" applyProtection="0">
      <alignment horizontal="center"/>
    </xf>
    <xf numFmtId="0" fontId="12" fillId="51" borderId="56" applyNumberFormat="0" applyFont="0" applyBorder="0" applyAlignment="0" applyProtection="0">
      <alignment horizontal="center"/>
    </xf>
    <xf numFmtId="0" fontId="12" fillId="51" borderId="56" applyNumberFormat="0" applyFont="0" applyBorder="0" applyAlignment="0" applyProtection="0">
      <alignment horizontal="center"/>
    </xf>
    <xf numFmtId="0" fontId="12" fillId="51" borderId="56" applyNumberFormat="0" applyFont="0" applyBorder="0" applyAlignment="0" applyProtection="0">
      <alignment horizontal="center"/>
    </xf>
    <xf numFmtId="0" fontId="12" fillId="51" borderId="56" applyNumberFormat="0" applyFont="0" applyBorder="0" applyAlignment="0" applyProtection="0">
      <alignment horizontal="center"/>
    </xf>
    <xf numFmtId="0" fontId="12" fillId="51" borderId="56" applyNumberFormat="0" applyFont="0" applyBorder="0" applyAlignment="0" applyProtection="0">
      <alignment horizontal="center"/>
    </xf>
    <xf numFmtId="0" fontId="12" fillId="51" borderId="56" applyNumberFormat="0" applyFont="0" applyBorder="0" applyAlignment="0" applyProtection="0">
      <alignment horizontal="center"/>
    </xf>
    <xf numFmtId="0" fontId="12" fillId="51" borderId="56" applyNumberFormat="0" applyFont="0" applyBorder="0" applyAlignment="0" applyProtection="0">
      <alignment horizontal="center"/>
    </xf>
    <xf numFmtId="0" fontId="12" fillId="51" borderId="56" applyNumberFormat="0" applyFont="0" applyBorder="0" applyAlignment="0" applyProtection="0">
      <alignment horizontal="center"/>
    </xf>
    <xf numFmtId="0" fontId="12" fillId="51" borderId="56" applyNumberFormat="0" applyFont="0" applyBorder="0" applyAlignment="0" applyProtection="0">
      <alignment horizontal="center"/>
    </xf>
    <xf numFmtId="0" fontId="12" fillId="51" borderId="56" applyNumberFormat="0" applyFont="0" applyBorder="0" applyAlignment="0" applyProtection="0">
      <alignment horizontal="center"/>
    </xf>
    <xf numFmtId="0" fontId="12" fillId="51" borderId="56" applyNumberFormat="0" applyFont="0" applyBorder="0" applyAlignment="0" applyProtection="0">
      <alignment horizontal="center"/>
    </xf>
    <xf numFmtId="0" fontId="12" fillId="51" borderId="56" applyNumberFormat="0" applyFont="0" applyBorder="0" applyAlignment="0" applyProtection="0">
      <alignment horizontal="center"/>
    </xf>
    <xf numFmtId="0" fontId="12" fillId="51" borderId="56" applyNumberFormat="0" applyFont="0" applyBorder="0" applyAlignment="0" applyProtection="0">
      <alignment horizontal="center"/>
    </xf>
    <xf numFmtId="0" fontId="12" fillId="51" borderId="56" applyNumberFormat="0" applyFont="0" applyBorder="0" applyAlignment="0" applyProtection="0">
      <alignment horizontal="center"/>
    </xf>
    <xf numFmtId="0" fontId="12" fillId="51" borderId="56" applyNumberFormat="0" applyFont="0" applyBorder="0" applyAlignment="0" applyProtection="0">
      <alignment horizontal="center"/>
    </xf>
    <xf numFmtId="0" fontId="12" fillId="51" borderId="56" applyNumberFormat="0" applyFont="0" applyBorder="0" applyAlignment="0" applyProtection="0">
      <alignment horizontal="center"/>
    </xf>
    <xf numFmtId="0" fontId="12" fillId="51" borderId="56" applyNumberFormat="0" applyFont="0" applyBorder="0" applyAlignment="0" applyProtection="0">
      <alignment horizontal="center"/>
    </xf>
    <xf numFmtId="0" fontId="12" fillId="51" borderId="56" applyNumberFormat="0" applyFont="0" applyBorder="0" applyAlignment="0" applyProtection="0">
      <alignment horizontal="center"/>
    </xf>
    <xf numFmtId="0" fontId="12" fillId="51" borderId="56" applyNumberFormat="0" applyFont="0" applyBorder="0" applyAlignment="0" applyProtection="0">
      <alignment horizontal="center"/>
    </xf>
    <xf numFmtId="0" fontId="12" fillId="51" borderId="56" applyNumberFormat="0" applyFont="0" applyBorder="0" applyAlignment="0" applyProtection="0">
      <alignment horizontal="center"/>
    </xf>
    <xf numFmtId="0" fontId="12" fillId="51" borderId="56" applyNumberFormat="0" applyFont="0" applyBorder="0" applyAlignment="0" applyProtection="0">
      <alignment horizontal="center"/>
    </xf>
    <xf numFmtId="0" fontId="12" fillId="51" borderId="56" applyNumberFormat="0" applyFont="0" applyBorder="0" applyAlignment="0" applyProtection="0">
      <alignment horizontal="center"/>
    </xf>
    <xf numFmtId="0" fontId="12" fillId="51" borderId="56" applyNumberFormat="0" applyFont="0" applyBorder="0" applyAlignment="0" applyProtection="0">
      <alignment horizontal="center"/>
    </xf>
    <xf numFmtId="0" fontId="12" fillId="51" borderId="56" applyNumberFormat="0" applyFont="0" applyBorder="0" applyAlignment="0" applyProtection="0">
      <alignment horizontal="center"/>
    </xf>
    <xf numFmtId="0" fontId="12" fillId="51" borderId="56" applyNumberFormat="0" applyFont="0" applyBorder="0" applyAlignment="0" applyProtection="0">
      <alignment horizontal="center"/>
    </xf>
    <xf numFmtId="0" fontId="12" fillId="51" borderId="56" applyNumberFormat="0" applyFont="0" applyBorder="0" applyAlignment="0" applyProtection="0">
      <alignment horizontal="center"/>
    </xf>
    <xf numFmtId="0" fontId="12" fillId="51" borderId="56" applyNumberFormat="0" applyFont="0" applyBorder="0" applyAlignment="0" applyProtection="0">
      <alignment horizontal="center"/>
    </xf>
    <xf numFmtId="0" fontId="12" fillId="51" borderId="56" applyNumberFormat="0" applyFont="0" applyBorder="0" applyAlignment="0" applyProtection="0">
      <alignment horizontal="center"/>
    </xf>
    <xf numFmtId="0" fontId="12" fillId="51" borderId="56" applyNumberFormat="0" applyFont="0" applyBorder="0" applyAlignment="0" applyProtection="0">
      <alignment horizontal="center"/>
    </xf>
    <xf numFmtId="0" fontId="12" fillId="51" borderId="56" applyNumberFormat="0" applyFont="0" applyBorder="0" applyAlignment="0" applyProtection="0">
      <alignment horizontal="center"/>
    </xf>
    <xf numFmtId="0" fontId="12" fillId="51" borderId="56" applyNumberFormat="0" applyFont="0" applyBorder="0" applyAlignment="0" applyProtection="0">
      <alignment horizontal="center"/>
    </xf>
    <xf numFmtId="0" fontId="12" fillId="51" borderId="56" applyNumberFormat="0" applyFont="0" applyBorder="0" applyAlignment="0" applyProtection="0">
      <alignment horizontal="center"/>
    </xf>
    <xf numFmtId="0" fontId="12" fillId="51" borderId="56" applyNumberFormat="0" applyFont="0" applyBorder="0" applyAlignment="0" applyProtection="0">
      <alignment horizontal="center"/>
    </xf>
    <xf numFmtId="0" fontId="12" fillId="51" borderId="56" applyNumberFormat="0" applyFont="0" applyBorder="0" applyAlignment="0" applyProtection="0">
      <alignment horizontal="center"/>
    </xf>
    <xf numFmtId="0" fontId="12" fillId="51" borderId="56" applyNumberFormat="0" applyFont="0" applyBorder="0" applyAlignment="0" applyProtection="0">
      <alignment horizontal="center"/>
    </xf>
    <xf numFmtId="0" fontId="12" fillId="51" borderId="56" applyNumberFormat="0" applyFont="0" applyBorder="0" applyAlignment="0" applyProtection="0">
      <alignment horizontal="center"/>
    </xf>
    <xf numFmtId="0" fontId="12" fillId="51" borderId="56" applyNumberFormat="0" applyFont="0" applyBorder="0" applyAlignment="0" applyProtection="0">
      <alignment horizontal="center"/>
    </xf>
    <xf numFmtId="0" fontId="12" fillId="51" borderId="56" applyNumberFormat="0" applyFont="0" applyBorder="0" applyAlignment="0" applyProtection="0">
      <alignment horizontal="center"/>
    </xf>
    <xf numFmtId="0" fontId="12" fillId="51" borderId="56" applyNumberFormat="0" applyFont="0" applyBorder="0" applyAlignment="0" applyProtection="0">
      <alignment horizontal="center"/>
    </xf>
    <xf numFmtId="0" fontId="12" fillId="51" borderId="56" applyNumberFormat="0" applyFont="0" applyBorder="0" applyAlignment="0" applyProtection="0">
      <alignment horizontal="center"/>
    </xf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0" fontId="41" fillId="0" borderId="57" applyNumberFormat="0" applyFont="0" applyBorder="0" applyAlignment="0"/>
    <xf numFmtId="9" fontId="2" fillId="0" borderId="0" applyFont="0" applyFill="0" applyBorder="0" applyAlignment="0" applyProtection="0"/>
    <xf numFmtId="9" fontId="15" fillId="0" borderId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ill="0" applyBorder="0" applyAlignment="0" applyProtection="0"/>
    <xf numFmtId="9" fontId="15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33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33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42" fillId="36" borderId="58" applyNumberFormat="0" applyAlignment="0" applyProtection="0"/>
    <xf numFmtId="0" fontId="42" fillId="37" borderId="58" applyNumberFormat="0" applyAlignment="0" applyProtection="0"/>
    <xf numFmtId="0" fontId="42" fillId="37" borderId="58" applyNumberFormat="0" applyAlignment="0" applyProtection="0"/>
    <xf numFmtId="0" fontId="42" fillId="37" borderId="58" applyNumberFormat="0" applyAlignment="0" applyProtection="0"/>
    <xf numFmtId="0" fontId="42" fillId="37" borderId="58" applyNumberFormat="0" applyAlignment="0" applyProtection="0"/>
    <xf numFmtId="0" fontId="42" fillId="37" borderId="58" applyNumberFormat="0" applyAlignment="0" applyProtection="0"/>
    <xf numFmtId="0" fontId="42" fillId="37" borderId="58" applyNumberFormat="0" applyAlignment="0" applyProtection="0"/>
    <xf numFmtId="0" fontId="42" fillId="36" borderId="58" applyNumberFormat="0" applyAlignment="0" applyProtection="0"/>
    <xf numFmtId="0" fontId="42" fillId="37" borderId="58" applyNumberFormat="0" applyAlignment="0" applyProtection="0"/>
    <xf numFmtId="0" fontId="42" fillId="37" borderId="58" applyNumberFormat="0" applyAlignment="0" applyProtection="0"/>
    <xf numFmtId="0" fontId="42" fillId="37" borderId="58" applyNumberFormat="0" applyAlignment="0" applyProtection="0"/>
    <xf numFmtId="0" fontId="42" fillId="37" borderId="58" applyNumberFormat="0" applyAlignment="0" applyProtection="0"/>
    <xf numFmtId="0" fontId="42" fillId="37" borderId="58" applyNumberFormat="0" applyAlignment="0" applyProtection="0"/>
    <xf numFmtId="0" fontId="42" fillId="37" borderId="58" applyNumberFormat="0" applyAlignment="0" applyProtection="0"/>
    <xf numFmtId="0" fontId="42" fillId="37" borderId="58" applyNumberFormat="0" applyAlignment="0" applyProtection="0"/>
    <xf numFmtId="0" fontId="42" fillId="37" borderId="58" applyNumberFormat="0" applyAlignment="0" applyProtection="0"/>
    <xf numFmtId="0" fontId="42" fillId="37" borderId="58" applyNumberFormat="0" applyAlignment="0" applyProtection="0"/>
    <xf numFmtId="0" fontId="42" fillId="37" borderId="58" applyNumberFormat="0" applyAlignment="0" applyProtection="0"/>
    <xf numFmtId="0" fontId="42" fillId="37" borderId="58" applyNumberFormat="0" applyAlignment="0" applyProtection="0"/>
    <xf numFmtId="0" fontId="42" fillId="37" borderId="58" applyNumberFormat="0" applyAlignment="0" applyProtection="0"/>
    <xf numFmtId="0" fontId="42" fillId="37" borderId="58" applyNumberFormat="0" applyAlignment="0" applyProtection="0"/>
    <xf numFmtId="0" fontId="42" fillId="37" borderId="58" applyNumberFormat="0" applyAlignment="0" applyProtection="0"/>
    <xf numFmtId="0" fontId="42" fillId="37" borderId="58" applyNumberFormat="0" applyAlignment="0" applyProtection="0"/>
    <xf numFmtId="0" fontId="42" fillId="37" borderId="58" applyNumberFormat="0" applyAlignment="0" applyProtection="0"/>
    <xf numFmtId="0" fontId="42" fillId="37" borderId="58" applyNumberFormat="0" applyAlignment="0" applyProtection="0"/>
    <xf numFmtId="0" fontId="42" fillId="37" borderId="58" applyNumberFormat="0" applyAlignment="0" applyProtection="0"/>
    <xf numFmtId="0" fontId="42" fillId="37" borderId="58" applyNumberFormat="0" applyAlignment="0" applyProtection="0"/>
    <xf numFmtId="0" fontId="42" fillId="37" borderId="58" applyNumberFormat="0" applyAlignment="0" applyProtection="0"/>
    <xf numFmtId="0" fontId="42" fillId="37" borderId="58" applyNumberFormat="0" applyAlignment="0" applyProtection="0"/>
    <xf numFmtId="0" fontId="42" fillId="37" borderId="58" applyNumberFormat="0" applyAlignment="0" applyProtection="0"/>
    <xf numFmtId="0" fontId="42" fillId="37" borderId="58" applyNumberFormat="0" applyAlignment="0" applyProtection="0"/>
    <xf numFmtId="0" fontId="42" fillId="37" borderId="58" applyNumberFormat="0" applyAlignment="0" applyProtection="0"/>
    <xf numFmtId="0" fontId="42" fillId="36" borderId="58" applyNumberFormat="0" applyAlignment="0" applyProtection="0"/>
    <xf numFmtId="0" fontId="43" fillId="0" borderId="0" applyNumberFormat="0" applyBorder="0" applyProtection="0">
      <alignment horizontal="left"/>
    </xf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67" fontId="15" fillId="0" borderId="0" applyFont="0" applyFill="0" applyBorder="0" applyAlignment="0" applyProtection="0"/>
    <xf numFmtId="167" fontId="15" fillId="0" borderId="0" applyFont="0" applyFill="0" applyBorder="0" applyAlignment="0" applyProtection="0"/>
    <xf numFmtId="43" fontId="2" fillId="0" borderId="0" applyFont="0" applyFill="0" applyBorder="0" applyAlignment="0" applyProtection="0"/>
    <xf numFmtId="177" fontId="15" fillId="0" borderId="0" applyFill="0" applyBorder="0" applyAlignment="0" applyProtection="0"/>
    <xf numFmtId="167" fontId="15" fillId="0" borderId="0" applyFont="0" applyFill="0" applyBorder="0" applyAlignment="0" applyProtection="0"/>
    <xf numFmtId="167" fontId="15" fillId="0" borderId="0" applyFont="0" applyFill="0" applyBorder="0" applyAlignment="0" applyProtection="0"/>
    <xf numFmtId="167" fontId="15" fillId="0" borderId="0" applyFont="0" applyFill="0" applyBorder="0" applyAlignment="0" applyProtection="0"/>
    <xf numFmtId="167" fontId="15" fillId="0" borderId="0" applyFont="0" applyFill="0" applyBorder="0" applyAlignment="0" applyProtection="0"/>
    <xf numFmtId="178" fontId="15" fillId="0" borderId="0" applyFont="0" applyFill="0" applyBorder="0" applyAlignment="0" applyProtection="0"/>
    <xf numFmtId="167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67" fontId="20" fillId="0" borderId="0" applyFont="0" applyFill="0" applyBorder="0" applyAlignment="0" applyProtection="0"/>
    <xf numFmtId="167" fontId="20" fillId="0" borderId="0" applyFont="0" applyFill="0" applyBorder="0" applyAlignment="0" applyProtection="0"/>
    <xf numFmtId="167" fontId="20" fillId="0" borderId="0" applyFont="0" applyFill="0" applyBorder="0" applyAlignment="0" applyProtection="0"/>
    <xf numFmtId="167" fontId="20" fillId="0" borderId="0" applyFont="0" applyFill="0" applyBorder="0" applyAlignment="0" applyProtection="0"/>
    <xf numFmtId="177" fontId="15" fillId="0" borderId="0" applyFont="0" applyFill="0" applyBorder="0" applyAlignment="0" applyProtection="0"/>
    <xf numFmtId="177" fontId="15" fillId="0" borderId="0" applyFont="0" applyFill="0" applyBorder="0" applyAlignment="0" applyProtection="0"/>
    <xf numFmtId="177" fontId="15" fillId="0" borderId="0" applyFont="0" applyFill="0" applyBorder="0" applyAlignment="0" applyProtection="0"/>
    <xf numFmtId="43" fontId="2" fillId="0" borderId="0" applyFont="0" applyFill="0" applyBorder="0" applyAlignment="0" applyProtection="0"/>
    <xf numFmtId="167" fontId="20" fillId="0" borderId="0" applyFont="0" applyFill="0" applyBorder="0" applyAlignment="0" applyProtection="0"/>
    <xf numFmtId="167" fontId="20" fillId="0" borderId="0" applyFont="0" applyFill="0" applyBorder="0" applyAlignment="0" applyProtection="0"/>
    <xf numFmtId="167" fontId="20" fillId="0" borderId="0" applyFont="0" applyFill="0" applyBorder="0" applyAlignment="0" applyProtection="0"/>
    <xf numFmtId="167" fontId="20" fillId="0" borderId="0" applyFont="0" applyFill="0" applyBorder="0" applyAlignment="0" applyProtection="0"/>
    <xf numFmtId="167" fontId="20" fillId="0" borderId="0" applyFont="0" applyFill="0" applyBorder="0" applyAlignment="0" applyProtection="0"/>
    <xf numFmtId="167" fontId="20" fillId="0" borderId="0" applyFont="0" applyFill="0" applyBorder="0" applyAlignment="0" applyProtection="0"/>
    <xf numFmtId="167" fontId="20" fillId="0" borderId="0" applyFont="0" applyFill="0" applyBorder="0" applyAlignment="0" applyProtection="0"/>
    <xf numFmtId="167" fontId="20" fillId="0" borderId="0" applyFont="0" applyFill="0" applyBorder="0" applyAlignment="0" applyProtection="0"/>
    <xf numFmtId="167" fontId="20" fillId="0" borderId="0" applyFont="0" applyFill="0" applyBorder="0" applyAlignment="0" applyProtection="0"/>
    <xf numFmtId="167" fontId="20" fillId="0" borderId="0" applyFont="0" applyFill="0" applyBorder="0" applyAlignment="0" applyProtection="0"/>
    <xf numFmtId="167" fontId="20" fillId="0" borderId="0" applyFont="0" applyFill="0" applyBorder="0" applyAlignment="0" applyProtection="0"/>
    <xf numFmtId="167" fontId="20" fillId="0" borderId="0" applyFont="0" applyFill="0" applyBorder="0" applyAlignment="0" applyProtection="0"/>
    <xf numFmtId="167" fontId="20" fillId="0" borderId="0" applyFont="0" applyFill="0" applyBorder="0" applyAlignment="0" applyProtection="0"/>
    <xf numFmtId="171" fontId="15" fillId="0" borderId="0" applyFont="0" applyFill="0" applyBorder="0" applyAlignment="0" applyProtection="0"/>
    <xf numFmtId="172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167" fontId="15" fillId="0" borderId="0" applyFont="0" applyFill="0" applyBorder="0" applyAlignment="0" applyProtection="0"/>
    <xf numFmtId="167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167" fontId="15" fillId="0" borderId="0" applyFont="0" applyFill="0" applyBorder="0" applyAlignment="0" applyProtection="0"/>
    <xf numFmtId="167" fontId="15" fillId="0" borderId="0" applyFont="0" applyFill="0" applyBorder="0" applyAlignment="0" applyProtection="0"/>
    <xf numFmtId="43" fontId="20" fillId="0" borderId="0" applyFont="0" applyFill="0" applyBorder="0" applyAlignment="0" applyProtection="0"/>
    <xf numFmtId="171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167" fontId="15" fillId="0" borderId="0" applyFont="0" applyFill="0" applyBorder="0" applyAlignment="0" applyProtection="0"/>
    <xf numFmtId="167" fontId="15" fillId="0" borderId="0" applyFont="0" applyFill="0" applyBorder="0" applyAlignment="0" applyProtection="0"/>
    <xf numFmtId="167" fontId="15" fillId="0" borderId="0" applyFont="0" applyFill="0" applyBorder="0" applyAlignment="0" applyProtection="0"/>
    <xf numFmtId="167" fontId="15" fillId="0" borderId="0" applyFont="0" applyFill="0" applyBorder="0" applyAlignment="0" applyProtection="0"/>
    <xf numFmtId="167" fontId="15" fillId="0" borderId="0" applyFont="0" applyFill="0" applyBorder="0" applyAlignment="0" applyProtection="0"/>
    <xf numFmtId="167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167" fontId="15" fillId="0" borderId="0" applyFont="0" applyFill="0" applyBorder="0" applyAlignment="0" applyProtection="0"/>
    <xf numFmtId="0" fontId="44" fillId="52" borderId="59">
      <alignment wrapText="1"/>
    </xf>
    <xf numFmtId="0" fontId="44" fillId="52" borderId="59">
      <alignment wrapText="1"/>
    </xf>
    <xf numFmtId="0" fontId="45" fillId="0" borderId="0"/>
    <xf numFmtId="0" fontId="45" fillId="0" borderId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8" fillId="0" borderId="60"/>
    <xf numFmtId="0" fontId="49" fillId="0" borderId="60" applyNumberFormat="0" applyFill="0" applyAlignment="0" applyProtection="0"/>
    <xf numFmtId="0" fontId="49" fillId="0" borderId="60" applyNumberFormat="0" applyFill="0" applyAlignment="0" applyProtection="0"/>
    <xf numFmtId="0" fontId="49" fillId="0" borderId="60" applyNumberFormat="0" applyFill="0" applyAlignment="0" applyProtection="0"/>
    <xf numFmtId="0" fontId="49" fillId="0" borderId="60" applyNumberFormat="0" applyFill="0" applyAlignment="0" applyProtection="0"/>
    <xf numFmtId="0" fontId="50" fillId="0" borderId="61" applyNumberFormat="0" applyFill="0" applyAlignment="0" applyProtection="0"/>
    <xf numFmtId="0" fontId="49" fillId="0" borderId="60" applyNumberFormat="0" applyFill="0" applyAlignment="0" applyProtection="0"/>
    <xf numFmtId="0" fontId="49" fillId="0" borderId="60" applyNumberFormat="0" applyFill="0" applyAlignment="0" applyProtection="0"/>
    <xf numFmtId="0" fontId="49" fillId="0" borderId="60" applyNumberFormat="0" applyFill="0" applyAlignment="0" applyProtection="0"/>
    <xf numFmtId="0" fontId="51" fillId="0" borderId="62" applyNumberFormat="0" applyFill="0" applyAlignment="0" applyProtection="0"/>
    <xf numFmtId="0" fontId="52" fillId="0" borderId="63" applyNumberFormat="0" applyFill="0" applyAlignment="0" applyProtection="0"/>
    <xf numFmtId="0" fontId="52" fillId="0" borderId="63" applyNumberFormat="0" applyFill="0" applyAlignment="0" applyProtection="0"/>
    <xf numFmtId="0" fontId="52" fillId="0" borderId="63" applyNumberFormat="0" applyFill="0" applyAlignment="0" applyProtection="0"/>
    <xf numFmtId="0" fontId="53" fillId="0" borderId="64" applyNumberFormat="0" applyFill="0" applyAlignment="0" applyProtection="0"/>
    <xf numFmtId="0" fontId="54" fillId="0" borderId="65" applyNumberFormat="0" applyFill="0" applyAlignment="0" applyProtection="0"/>
    <xf numFmtId="0" fontId="54" fillId="0" borderId="65" applyNumberFormat="0" applyFill="0" applyAlignment="0" applyProtection="0"/>
    <xf numFmtId="0" fontId="54" fillId="0" borderId="65" applyNumberFormat="0" applyFill="0" applyAlignment="0" applyProtection="0"/>
    <xf numFmtId="0" fontId="54" fillId="0" borderId="65" applyNumberFormat="0" applyFill="0" applyAlignment="0" applyProtection="0"/>
    <xf numFmtId="0" fontId="54" fillId="0" borderId="65" applyNumberFormat="0" applyFill="0" applyAlignment="0" applyProtection="0"/>
    <xf numFmtId="0" fontId="54" fillId="0" borderId="65" applyNumberFormat="0" applyFill="0" applyAlignment="0" applyProtection="0"/>
    <xf numFmtId="0" fontId="54" fillId="0" borderId="65" applyNumberFormat="0" applyFill="0" applyAlignment="0" applyProtection="0"/>
    <xf numFmtId="0" fontId="53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0" fontId="56" fillId="0" borderId="0" applyNumberFormat="0" applyFill="0" applyBorder="0" applyAlignment="0" applyProtection="0"/>
    <xf numFmtId="0" fontId="56" fillId="0" borderId="0" applyNumberFormat="0" applyFill="0" applyBorder="0" applyAlignment="0" applyProtection="0"/>
    <xf numFmtId="0" fontId="56" fillId="0" borderId="0" applyNumberFormat="0" applyFill="0" applyBorder="0" applyAlignment="0" applyProtection="0"/>
    <xf numFmtId="0" fontId="57" fillId="0" borderId="66" applyNumberFormat="0" applyFill="0" applyAlignment="0" applyProtection="0"/>
    <xf numFmtId="0" fontId="57" fillId="0" borderId="67" applyNumberFormat="0" applyFill="0" applyAlignment="0" applyProtection="0"/>
    <xf numFmtId="0" fontId="57" fillId="0" borderId="67" applyNumberFormat="0" applyFill="0" applyAlignment="0" applyProtection="0"/>
    <xf numFmtId="0" fontId="57" fillId="0" borderId="67" applyNumberFormat="0" applyFill="0" applyAlignment="0" applyProtection="0"/>
    <xf numFmtId="0" fontId="57" fillId="0" borderId="67" applyNumberFormat="0" applyFill="0" applyAlignment="0" applyProtection="0"/>
    <xf numFmtId="0" fontId="57" fillId="0" borderId="67" applyNumberFormat="0" applyFill="0" applyAlignment="0" applyProtection="0"/>
    <xf numFmtId="0" fontId="57" fillId="0" borderId="67" applyNumberFormat="0" applyFill="0" applyAlignment="0" applyProtection="0"/>
    <xf numFmtId="0" fontId="57" fillId="0" borderId="66" applyNumberFormat="0" applyFill="0" applyAlignment="0" applyProtection="0"/>
    <xf numFmtId="0" fontId="57" fillId="0" borderId="67" applyNumberFormat="0" applyFill="0" applyAlignment="0" applyProtection="0"/>
    <xf numFmtId="0" fontId="57" fillId="0" borderId="67" applyNumberFormat="0" applyFill="0" applyAlignment="0" applyProtection="0"/>
    <xf numFmtId="0" fontId="57" fillId="0" borderId="67" applyNumberFormat="0" applyFill="0" applyAlignment="0" applyProtection="0"/>
    <xf numFmtId="0" fontId="57" fillId="0" borderId="67" applyNumberFormat="0" applyFill="0" applyAlignment="0" applyProtection="0"/>
    <xf numFmtId="0" fontId="57" fillId="0" borderId="67" applyNumberFormat="0" applyFill="0" applyAlignment="0" applyProtection="0"/>
    <xf numFmtId="0" fontId="57" fillId="0" borderId="67" applyNumberFormat="0" applyFill="0" applyAlignment="0" applyProtection="0"/>
    <xf numFmtId="0" fontId="57" fillId="0" borderId="67" applyNumberFormat="0" applyFill="0" applyAlignment="0" applyProtection="0"/>
    <xf numFmtId="0" fontId="57" fillId="0" borderId="67" applyNumberFormat="0" applyFill="0" applyAlignment="0" applyProtection="0"/>
    <xf numFmtId="0" fontId="57" fillId="0" borderId="67" applyNumberFormat="0" applyFill="0" applyAlignment="0" applyProtection="0"/>
    <xf numFmtId="0" fontId="57" fillId="0" borderId="67" applyNumberFormat="0" applyFill="0" applyAlignment="0" applyProtection="0"/>
    <xf numFmtId="0" fontId="57" fillId="0" borderId="67" applyNumberFormat="0" applyFill="0" applyAlignment="0" applyProtection="0"/>
    <xf numFmtId="0" fontId="57" fillId="0" borderId="67" applyNumberFormat="0" applyFill="0" applyAlignment="0" applyProtection="0"/>
    <xf numFmtId="0" fontId="57" fillId="0" borderId="67" applyNumberFormat="0" applyFill="0" applyAlignment="0" applyProtection="0"/>
    <xf numFmtId="0" fontId="57" fillId="0" borderId="67" applyNumberFormat="0" applyFill="0" applyAlignment="0" applyProtection="0"/>
    <xf numFmtId="0" fontId="57" fillId="0" borderId="67" applyNumberFormat="0" applyFill="0" applyAlignment="0" applyProtection="0"/>
    <xf numFmtId="0" fontId="57" fillId="0" borderId="67" applyNumberFormat="0" applyFill="0" applyAlignment="0" applyProtection="0"/>
    <xf numFmtId="0" fontId="57" fillId="0" borderId="67" applyNumberFormat="0" applyFill="0" applyAlignment="0" applyProtection="0"/>
    <xf numFmtId="0" fontId="57" fillId="0" borderId="67" applyNumberFormat="0" applyFill="0" applyAlignment="0" applyProtection="0"/>
    <xf numFmtId="0" fontId="57" fillId="0" borderId="67" applyNumberFormat="0" applyFill="0" applyAlignment="0" applyProtection="0"/>
    <xf numFmtId="0" fontId="57" fillId="0" borderId="67" applyNumberFormat="0" applyFill="0" applyAlignment="0" applyProtection="0"/>
    <xf numFmtId="0" fontId="57" fillId="0" borderId="67" applyNumberFormat="0" applyFill="0" applyAlignment="0" applyProtection="0"/>
    <xf numFmtId="0" fontId="57" fillId="0" borderId="67" applyNumberFormat="0" applyFill="0" applyAlignment="0" applyProtection="0"/>
    <xf numFmtId="0" fontId="57" fillId="0" borderId="67" applyNumberFormat="0" applyFill="0" applyAlignment="0" applyProtection="0"/>
    <xf numFmtId="0" fontId="57" fillId="0" borderId="67" applyNumberFormat="0" applyFill="0" applyAlignment="0" applyProtection="0"/>
    <xf numFmtId="0" fontId="57" fillId="0" borderId="66" applyNumberFormat="0" applyFill="0" applyAlignment="0" applyProtection="0"/>
    <xf numFmtId="4" fontId="58" fillId="53" borderId="16">
      <alignment horizontal="right" vertical="center"/>
    </xf>
    <xf numFmtId="43" fontId="15" fillId="0" borderId="0" applyFont="0" applyFill="0" applyBorder="0" applyAlignment="0" applyProtection="0"/>
    <xf numFmtId="179" fontId="15" fillId="0" borderId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15" fillId="0" borderId="0" applyFont="0" applyFill="0" applyBorder="0" applyAlignment="0" applyProtection="0"/>
    <xf numFmtId="43" fontId="36" fillId="0" borderId="0" applyFont="0" applyFill="0" applyBorder="0" applyAlignment="0" applyProtection="0"/>
    <xf numFmtId="177" fontId="15" fillId="0" borderId="0" applyFill="0" applyBorder="0" applyAlignment="0" applyProtection="0"/>
    <xf numFmtId="167" fontId="15" fillId="0" borderId="0" applyFont="0" applyFill="0" applyBorder="0" applyAlignment="0" applyProtection="0"/>
    <xf numFmtId="167" fontId="15" fillId="0" borderId="0" applyFont="0" applyFill="0" applyBorder="0" applyAlignment="0" applyProtection="0"/>
    <xf numFmtId="0" fontId="1" fillId="0" borderId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76">
    <xf numFmtId="0" fontId="0" fillId="0" borderId="0" xfId="0"/>
    <xf numFmtId="0" fontId="0" fillId="0" borderId="0" xfId="0"/>
    <xf numFmtId="0" fontId="11" fillId="8" borderId="0" xfId="0" applyFont="1" applyFill="1" applyAlignment="1">
      <alignment vertical="top" wrapText="1"/>
    </xf>
    <xf numFmtId="0" fontId="0" fillId="0" borderId="0" xfId="0"/>
    <xf numFmtId="0" fontId="6" fillId="5" borderId="3" xfId="0" applyFont="1" applyFill="1" applyBorder="1" applyAlignment="1">
      <alignment horizontal="right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6" fillId="5" borderId="3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left" vertical="center" wrapText="1"/>
    </xf>
    <xf numFmtId="0" fontId="0" fillId="0" borderId="0" xfId="0"/>
    <xf numFmtId="0" fontId="0" fillId="0" borderId="0" xfId="0" applyAlignment="1">
      <alignment horizontal="center" vertical="center"/>
    </xf>
    <xf numFmtId="0" fontId="8" fillId="10" borderId="0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3" fillId="2" borderId="0" xfId="0" applyFont="1" applyFill="1" applyAlignment="1">
      <alignment horizontal="center" vertical="center" wrapText="1"/>
    </xf>
    <xf numFmtId="0" fontId="11" fillId="8" borderId="0" xfId="0" applyFont="1" applyFill="1" applyAlignment="1">
      <alignment horizontal="center" vertical="center" wrapText="1"/>
    </xf>
    <xf numFmtId="0" fontId="3" fillId="11" borderId="7" xfId="0" applyFont="1" applyFill="1" applyBorder="1" applyAlignment="1">
      <alignment horizontal="center" vertical="center" wrapText="1"/>
    </xf>
    <xf numFmtId="0" fontId="3" fillId="11" borderId="6" xfId="0" applyFont="1" applyFill="1" applyBorder="1" applyAlignment="1">
      <alignment horizontal="center" vertical="center" wrapText="1"/>
    </xf>
    <xf numFmtId="0" fontId="13" fillId="11" borderId="6" xfId="0" applyFont="1" applyFill="1" applyBorder="1" applyAlignment="1">
      <alignment horizontal="left" vertical="center" wrapText="1"/>
    </xf>
    <xf numFmtId="0" fontId="3" fillId="11" borderId="6" xfId="0" applyFont="1" applyFill="1" applyBorder="1" applyAlignment="1">
      <alignment horizontal="right" vertical="center" wrapText="1"/>
    </xf>
    <xf numFmtId="44" fontId="13" fillId="11" borderId="6" xfId="0" applyNumberFormat="1" applyFont="1" applyFill="1" applyBorder="1" applyAlignment="1">
      <alignment horizontal="right" vertical="center" wrapText="1"/>
    </xf>
    <xf numFmtId="0" fontId="3" fillId="11" borderId="8" xfId="0" applyFont="1" applyFill="1" applyBorder="1" applyAlignment="1">
      <alignment horizontal="right" vertical="center" wrapText="1"/>
    </xf>
    <xf numFmtId="0" fontId="12" fillId="10" borderId="0" xfId="0" applyFont="1" applyFill="1" applyBorder="1" applyAlignment="1">
      <alignment horizontal="left" vertical="center" wrapText="1"/>
    </xf>
    <xf numFmtId="0" fontId="8" fillId="10" borderId="0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3" fillId="2" borderId="0" xfId="0" applyFont="1" applyFill="1" applyAlignment="1">
      <alignment vertical="center" wrapText="1"/>
    </xf>
    <xf numFmtId="4" fontId="8" fillId="10" borderId="0" xfId="0" applyNumberFormat="1" applyFont="1" applyFill="1" applyBorder="1" applyAlignment="1">
      <alignment horizontal="left" vertical="center" wrapText="1"/>
    </xf>
    <xf numFmtId="0" fontId="3" fillId="10" borderId="0" xfId="0" applyFont="1" applyFill="1" applyAlignment="1">
      <alignment vertical="top" wrapText="1"/>
    </xf>
    <xf numFmtId="0" fontId="8" fillId="10" borderId="0" xfId="0" applyFont="1" applyFill="1" applyAlignment="1">
      <alignment vertical="top" wrapText="1"/>
    </xf>
    <xf numFmtId="0" fontId="0" fillId="0" borderId="0" xfId="0" applyAlignment="1"/>
    <xf numFmtId="0" fontId="15" fillId="0" borderId="0" xfId="2"/>
    <xf numFmtId="0" fontId="16" fillId="0" borderId="0" xfId="2" applyFont="1" applyFill="1" applyBorder="1"/>
    <xf numFmtId="0" fontId="16" fillId="0" borderId="22" xfId="2" applyFont="1" applyFill="1" applyBorder="1" applyAlignment="1" applyProtection="1">
      <alignment horizontal="left" vertical="center"/>
    </xf>
    <xf numFmtId="10" fontId="16" fillId="0" borderId="23" xfId="2" applyNumberFormat="1" applyFont="1" applyFill="1" applyBorder="1" applyAlignment="1" applyProtection="1">
      <alignment vertical="center"/>
    </xf>
    <xf numFmtId="0" fontId="16" fillId="0" borderId="24" xfId="2" applyFont="1" applyFill="1" applyBorder="1" applyAlignment="1" applyProtection="1">
      <alignment horizontal="center" vertical="center"/>
    </xf>
    <xf numFmtId="0" fontId="16" fillId="0" borderId="23" xfId="2" applyFont="1" applyFill="1" applyBorder="1" applyAlignment="1" applyProtection="1">
      <alignment horizontal="left" vertical="center"/>
    </xf>
    <xf numFmtId="10" fontId="16" fillId="0" borderId="26" xfId="3" applyNumberFormat="1" applyFont="1" applyFill="1" applyBorder="1" applyAlignment="1" applyProtection="1">
      <alignment vertical="center"/>
      <protection locked="0"/>
    </xf>
    <xf numFmtId="0" fontId="16" fillId="0" borderId="27" xfId="2" applyFont="1" applyFill="1" applyBorder="1" applyAlignment="1" applyProtection="1">
      <alignment horizontal="left" vertical="center"/>
    </xf>
    <xf numFmtId="10" fontId="16" fillId="0" borderId="28" xfId="2" applyNumberFormat="1" applyFont="1" applyFill="1" applyBorder="1" applyAlignment="1" applyProtection="1">
      <alignment vertical="center"/>
    </xf>
    <xf numFmtId="0" fontId="16" fillId="0" borderId="11" xfId="2" applyFont="1" applyFill="1" applyBorder="1" applyAlignment="1" applyProtection="1">
      <alignment horizontal="center" vertical="center"/>
    </xf>
    <xf numFmtId="0" fontId="16" fillId="0" borderId="28" xfId="2" applyFont="1" applyFill="1" applyBorder="1" applyAlignment="1" applyProtection="1">
      <alignment horizontal="left" vertical="center"/>
    </xf>
    <xf numFmtId="10" fontId="16" fillId="0" borderId="30" xfId="3" applyNumberFormat="1" applyFont="1" applyFill="1" applyBorder="1" applyAlignment="1" applyProtection="1">
      <alignment vertical="center"/>
      <protection locked="0"/>
    </xf>
    <xf numFmtId="0" fontId="16" fillId="0" borderId="31" xfId="2" applyFont="1" applyFill="1" applyBorder="1" applyAlignment="1" applyProtection="1">
      <alignment horizontal="left" vertical="center"/>
    </xf>
    <xf numFmtId="0" fontId="16" fillId="0" borderId="32" xfId="2" applyFont="1" applyFill="1" applyBorder="1"/>
    <xf numFmtId="10" fontId="16" fillId="0" borderId="33" xfId="2" applyNumberFormat="1" applyFont="1" applyFill="1" applyBorder="1" applyAlignment="1" applyProtection="1">
      <alignment vertical="center"/>
    </xf>
    <xf numFmtId="10" fontId="16" fillId="0" borderId="34" xfId="2" applyNumberFormat="1" applyFont="1" applyFill="1" applyBorder="1" applyAlignment="1" applyProtection="1">
      <alignment vertical="center"/>
    </xf>
    <xf numFmtId="0" fontId="16" fillId="0" borderId="36" xfId="2" applyFont="1" applyFill="1" applyBorder="1"/>
    <xf numFmtId="10" fontId="16" fillId="0" borderId="37" xfId="3" applyNumberFormat="1" applyFont="1" applyFill="1" applyBorder="1" applyAlignment="1" applyProtection="1">
      <alignment vertical="center"/>
      <protection locked="0"/>
    </xf>
    <xf numFmtId="0" fontId="16" fillId="0" borderId="46" xfId="2" applyFont="1" applyFill="1" applyBorder="1" applyAlignment="1" applyProtection="1">
      <alignment horizontal="left" vertical="center"/>
    </xf>
    <xf numFmtId="10" fontId="18" fillId="0" borderId="50" xfId="3" applyNumberFormat="1" applyFont="1" applyFill="1" applyBorder="1"/>
    <xf numFmtId="0" fontId="12" fillId="0" borderId="0" xfId="2" applyFont="1"/>
    <xf numFmtId="0" fontId="16" fillId="0" borderId="0" xfId="2" applyNumberFormat="1" applyFont="1" applyFill="1" applyBorder="1" applyAlignment="1">
      <alignment horizontal="left" vertical="top" wrapText="1"/>
    </xf>
    <xf numFmtId="0" fontId="16" fillId="0" borderId="0" xfId="2" applyNumberFormat="1" applyFont="1" applyFill="1" applyBorder="1" applyAlignment="1">
      <alignment vertical="top" wrapText="1"/>
    </xf>
    <xf numFmtId="0" fontId="16" fillId="0" borderId="0" xfId="2" applyNumberFormat="1" applyFont="1" applyFill="1" applyBorder="1" applyAlignment="1">
      <alignment horizontal="right" vertical="top"/>
    </xf>
    <xf numFmtId="3" fontId="3" fillId="2" borderId="0" xfId="0" applyNumberFormat="1" applyFont="1" applyFill="1" applyAlignment="1">
      <alignment horizontal="left" vertical="center" wrapText="1"/>
    </xf>
    <xf numFmtId="3" fontId="8" fillId="10" borderId="0" xfId="0" applyNumberFormat="1" applyFont="1" applyFill="1" applyBorder="1" applyAlignment="1">
      <alignment horizontal="left" vertical="center" wrapText="1"/>
    </xf>
    <xf numFmtId="3" fontId="6" fillId="5" borderId="3" xfId="0" applyNumberFormat="1" applyFont="1" applyFill="1" applyBorder="1" applyAlignment="1">
      <alignment horizontal="right" vertical="center" wrapText="1"/>
    </xf>
    <xf numFmtId="3" fontId="3" fillId="11" borderId="6" xfId="0" applyNumberFormat="1" applyFont="1" applyFill="1" applyBorder="1" applyAlignment="1">
      <alignment horizontal="right" vertical="center" wrapText="1"/>
    </xf>
    <xf numFmtId="3" fontId="0" fillId="0" borderId="0" xfId="0" applyNumberFormat="1" applyAlignment="1">
      <alignment vertical="center"/>
    </xf>
    <xf numFmtId="0" fontId="0" fillId="0" borderId="0" xfId="0" applyAlignment="1">
      <alignment horizontal="right"/>
    </xf>
    <xf numFmtId="0" fontId="3" fillId="10" borderId="9" xfId="0" applyFont="1" applyFill="1" applyBorder="1" applyAlignment="1">
      <alignment horizontal="center" vertical="top" wrapText="1"/>
    </xf>
    <xf numFmtId="0" fontId="8" fillId="10" borderId="0" xfId="0" applyFont="1" applyFill="1" applyAlignment="1">
      <alignment horizontal="right" vertical="top" wrapText="1"/>
    </xf>
    <xf numFmtId="0" fontId="10" fillId="10" borderId="0" xfId="0" applyFont="1" applyFill="1" applyAlignment="1">
      <alignment horizontal="left" vertical="top" wrapText="1"/>
    </xf>
    <xf numFmtId="0" fontId="10" fillId="10" borderId="0" xfId="0" applyFont="1" applyFill="1" applyAlignment="1">
      <alignment horizontal="center" vertical="top" wrapText="1"/>
    </xf>
    <xf numFmtId="0" fontId="9" fillId="10" borderId="5" xfId="0" applyFont="1" applyFill="1" applyBorder="1" applyAlignment="1">
      <alignment horizontal="center" vertical="top" wrapText="1"/>
    </xf>
    <xf numFmtId="0" fontId="9" fillId="10" borderId="5" xfId="0" applyFont="1" applyFill="1" applyBorder="1" applyAlignment="1">
      <alignment horizontal="right" vertical="top" wrapText="1"/>
    </xf>
    <xf numFmtId="4" fontId="9" fillId="10" borderId="5" xfId="0" applyNumberFormat="1" applyFont="1" applyFill="1" applyBorder="1" applyAlignment="1">
      <alignment horizontal="right" vertical="top" wrapText="1"/>
    </xf>
    <xf numFmtId="165" fontId="9" fillId="10" borderId="5" xfId="0" applyNumberFormat="1" applyFont="1" applyFill="1" applyBorder="1" applyAlignment="1">
      <alignment horizontal="right" vertical="top" wrapText="1"/>
    </xf>
    <xf numFmtId="0" fontId="9" fillId="10" borderId="4" xfId="0" applyFont="1" applyFill="1" applyBorder="1" applyAlignment="1">
      <alignment horizontal="left" vertical="top" wrapText="1"/>
    </xf>
    <xf numFmtId="0" fontId="10" fillId="6" borderId="5" xfId="0" applyFont="1" applyFill="1" applyBorder="1" applyAlignment="1">
      <alignment horizontal="center" vertical="top" wrapText="1"/>
    </xf>
    <xf numFmtId="0" fontId="10" fillId="6" borderId="5" xfId="0" applyFont="1" applyFill="1" applyBorder="1" applyAlignment="1">
      <alignment horizontal="right" vertical="top" wrapText="1"/>
    </xf>
    <xf numFmtId="4" fontId="10" fillId="6" borderId="5" xfId="0" applyNumberFormat="1" applyFont="1" applyFill="1" applyBorder="1" applyAlignment="1">
      <alignment horizontal="right" vertical="top" wrapText="1"/>
    </xf>
    <xf numFmtId="165" fontId="10" fillId="6" borderId="5" xfId="0" applyNumberFormat="1" applyFont="1" applyFill="1" applyBorder="1" applyAlignment="1">
      <alignment horizontal="right" vertical="top" wrapText="1"/>
    </xf>
    <xf numFmtId="0" fontId="10" fillId="7" borderId="5" xfId="0" applyFont="1" applyFill="1" applyBorder="1" applyAlignment="1">
      <alignment horizontal="center" vertical="top" wrapText="1"/>
    </xf>
    <xf numFmtId="0" fontId="10" fillId="7" borderId="5" xfId="0" applyFont="1" applyFill="1" applyBorder="1" applyAlignment="1">
      <alignment horizontal="right" vertical="top" wrapText="1"/>
    </xf>
    <xf numFmtId="4" fontId="10" fillId="7" borderId="5" xfId="0" applyNumberFormat="1" applyFont="1" applyFill="1" applyBorder="1" applyAlignment="1">
      <alignment horizontal="right" vertical="top" wrapText="1"/>
    </xf>
    <xf numFmtId="165" fontId="10" fillId="7" borderId="5" xfId="0" applyNumberFormat="1" applyFont="1" applyFill="1" applyBorder="1" applyAlignment="1">
      <alignment horizontal="right" vertical="top" wrapText="1"/>
    </xf>
    <xf numFmtId="165" fontId="8" fillId="10" borderId="0" xfId="0" applyNumberFormat="1" applyFont="1" applyFill="1" applyAlignment="1">
      <alignment horizontal="right" vertical="top" wrapText="1"/>
    </xf>
    <xf numFmtId="0" fontId="10" fillId="10" borderId="0" xfId="0" applyFont="1" applyFill="1" applyAlignment="1">
      <alignment horizontal="left" vertical="top" wrapText="1"/>
    </xf>
    <xf numFmtId="4" fontId="10" fillId="10" borderId="0" xfId="0" applyNumberFormat="1" applyFont="1" applyFill="1" applyAlignment="1">
      <alignment horizontal="right" vertical="top" wrapText="1"/>
    </xf>
    <xf numFmtId="0" fontId="8" fillId="10" borderId="0" xfId="0" applyFont="1" applyFill="1" applyAlignment="1">
      <alignment horizontal="center" vertical="top" wrapText="1"/>
    </xf>
    <xf numFmtId="0" fontId="10" fillId="10" borderId="0" xfId="0" applyFont="1" applyFill="1" applyAlignment="1">
      <alignment horizontal="center" vertical="top" wrapText="1"/>
    </xf>
    <xf numFmtId="0" fontId="0" fillId="0" borderId="0" xfId="0"/>
    <xf numFmtId="0" fontId="8" fillId="10" borderId="0" xfId="0" applyFont="1" applyFill="1" applyAlignment="1">
      <alignment horizontal="right" vertical="top" wrapText="1"/>
    </xf>
    <xf numFmtId="0" fontId="8" fillId="10" borderId="0" xfId="0" applyFont="1" applyFill="1" applyAlignment="1">
      <alignment horizontal="left" vertical="top" wrapText="1"/>
    </xf>
    <xf numFmtId="4" fontId="8" fillId="10" borderId="0" xfId="0" applyNumberFormat="1" applyFont="1" applyFill="1" applyAlignment="1">
      <alignment horizontal="right" vertical="top" wrapText="1"/>
    </xf>
    <xf numFmtId="0" fontId="3" fillId="10" borderId="5" xfId="0" applyFont="1" applyFill="1" applyBorder="1" applyAlignment="1">
      <alignment horizontal="left" vertical="top" wrapText="1"/>
    </xf>
    <xf numFmtId="0" fontId="9" fillId="10" borderId="5" xfId="0" applyFont="1" applyFill="1" applyBorder="1" applyAlignment="1">
      <alignment horizontal="left" vertical="top" wrapText="1"/>
    </xf>
    <xf numFmtId="0" fontId="3" fillId="10" borderId="5" xfId="0" applyFont="1" applyFill="1" applyBorder="1" applyAlignment="1">
      <alignment horizontal="right" vertical="top" wrapText="1"/>
    </xf>
    <xf numFmtId="0" fontId="3" fillId="10" borderId="5" xfId="0" applyFont="1" applyFill="1" applyBorder="1" applyAlignment="1">
      <alignment horizontal="center" vertical="top" wrapText="1"/>
    </xf>
    <xf numFmtId="0" fontId="10" fillId="10" borderId="0" xfId="0" applyFont="1" applyFill="1" applyAlignment="1">
      <alignment horizontal="right" vertical="top" wrapText="1"/>
    </xf>
    <xf numFmtId="0" fontId="10" fillId="6" borderId="5" xfId="0" applyFont="1" applyFill="1" applyBorder="1" applyAlignment="1">
      <alignment horizontal="left" vertical="top" wrapText="1"/>
    </xf>
    <xf numFmtId="0" fontId="10" fillId="7" borderId="5" xfId="0" applyFont="1" applyFill="1" applyBorder="1" applyAlignment="1">
      <alignment horizontal="left" vertical="top" wrapText="1"/>
    </xf>
    <xf numFmtId="0" fontId="3" fillId="10" borderId="0" xfId="0" applyFont="1" applyFill="1" applyAlignment="1">
      <alignment horizontal="left" vertical="top" wrapText="1"/>
    </xf>
    <xf numFmtId="0" fontId="0" fillId="0" borderId="0" xfId="0"/>
    <xf numFmtId="0" fontId="8" fillId="8" borderId="0" xfId="0" applyFont="1" applyFill="1" applyAlignment="1">
      <alignment horizontal="left" vertical="top" wrapText="1"/>
    </xf>
    <xf numFmtId="0" fontId="8" fillId="10" borderId="0" xfId="0" applyFont="1" applyFill="1" applyAlignment="1">
      <alignment horizontal="right" vertical="top" wrapText="1"/>
    </xf>
    <xf numFmtId="0" fontId="8" fillId="10" borderId="0" xfId="0" applyFont="1" applyFill="1" applyAlignment="1">
      <alignment horizontal="left" vertical="top" wrapText="1"/>
    </xf>
    <xf numFmtId="4" fontId="8" fillId="10" borderId="0" xfId="0" applyNumberFormat="1" applyFont="1" applyFill="1" applyAlignment="1">
      <alignment horizontal="right" vertical="top" wrapText="1"/>
    </xf>
    <xf numFmtId="0" fontId="7" fillId="54" borderId="5" xfId="0" applyFont="1" applyFill="1" applyBorder="1" applyAlignment="1">
      <alignment horizontal="left" vertical="top" wrapText="1"/>
    </xf>
    <xf numFmtId="0" fontId="7" fillId="54" borderId="5" xfId="0" applyFont="1" applyFill="1" applyBorder="1" applyAlignment="1">
      <alignment horizontal="right" vertical="top" wrapText="1"/>
    </xf>
    <xf numFmtId="4" fontId="7" fillId="54" borderId="5" xfId="0" applyNumberFormat="1" applyFont="1" applyFill="1" applyBorder="1" applyAlignment="1">
      <alignment horizontal="right" vertical="top" wrapText="1"/>
    </xf>
    <xf numFmtId="164" fontId="7" fillId="54" borderId="5" xfId="0" applyNumberFormat="1" applyFont="1" applyFill="1" applyBorder="1" applyAlignment="1">
      <alignment horizontal="right" vertical="top" wrapText="1"/>
    </xf>
    <xf numFmtId="164" fontId="9" fillId="10" borderId="5" xfId="0" applyNumberFormat="1" applyFont="1" applyFill="1" applyBorder="1" applyAlignment="1">
      <alignment horizontal="right" vertical="top" wrapText="1"/>
    </xf>
    <xf numFmtId="0" fontId="9" fillId="54" borderId="71" xfId="0" applyFont="1" applyFill="1" applyBorder="1" applyAlignment="1">
      <alignment horizontal="right" vertical="top" wrapText="1"/>
    </xf>
    <xf numFmtId="0" fontId="7" fillId="54" borderId="72" xfId="0" applyFont="1" applyFill="1" applyBorder="1" applyAlignment="1">
      <alignment horizontal="left" vertical="top" wrapText="1"/>
    </xf>
    <xf numFmtId="0" fontId="7" fillId="54" borderId="72" xfId="0" applyFont="1" applyFill="1" applyBorder="1" applyAlignment="1">
      <alignment horizontal="right" vertical="top" wrapText="1"/>
    </xf>
    <xf numFmtId="10" fontId="0" fillId="0" borderId="0" xfId="0" applyNumberFormat="1"/>
    <xf numFmtId="180" fontId="0" fillId="0" borderId="0" xfId="0" applyNumberFormat="1"/>
    <xf numFmtId="44" fontId="0" fillId="0" borderId="0" xfId="0" applyNumberFormat="1"/>
    <xf numFmtId="44" fontId="8" fillId="10" borderId="0" xfId="0" applyNumberFormat="1" applyFont="1" applyFill="1" applyAlignment="1">
      <alignment horizontal="right" vertical="top" wrapText="1"/>
    </xf>
    <xf numFmtId="10" fontId="8" fillId="10" borderId="0" xfId="0" applyNumberFormat="1" applyFont="1" applyFill="1" applyAlignment="1">
      <alignment horizontal="right" vertical="top" wrapText="1"/>
    </xf>
    <xf numFmtId="9" fontId="8" fillId="10" borderId="0" xfId="0" applyNumberFormat="1" applyFont="1" applyFill="1" applyAlignment="1">
      <alignment horizontal="right" vertical="top" wrapText="1"/>
    </xf>
    <xf numFmtId="0" fontId="10" fillId="10" borderId="0" xfId="0" applyFont="1" applyFill="1" applyAlignment="1">
      <alignment horizontal="center" vertical="top" wrapText="1"/>
    </xf>
    <xf numFmtId="0" fontId="0" fillId="0" borderId="0" xfId="0"/>
    <xf numFmtId="0" fontId="3" fillId="11" borderId="0" xfId="0" applyFont="1" applyFill="1" applyBorder="1" applyAlignment="1">
      <alignment horizontal="center" vertical="center" wrapText="1"/>
    </xf>
    <xf numFmtId="0" fontId="8" fillId="8" borderId="0" xfId="0" applyFont="1" applyFill="1" applyAlignment="1">
      <alignment horizontal="left" vertical="top" wrapText="1"/>
    </xf>
    <xf numFmtId="0" fontId="11" fillId="8" borderId="0" xfId="0" applyFont="1" applyFill="1" applyAlignment="1">
      <alignment horizontal="left" vertical="top" wrapText="1"/>
    </xf>
    <xf numFmtId="0" fontId="14" fillId="10" borderId="0" xfId="0" applyFont="1" applyFill="1" applyBorder="1" applyAlignment="1">
      <alignment horizontal="right" vertical="center" wrapText="1"/>
    </xf>
    <xf numFmtId="0" fontId="3" fillId="11" borderId="0" xfId="0" applyFont="1" applyFill="1" applyBorder="1" applyAlignment="1">
      <alignment horizontal="center" wrapText="1"/>
    </xf>
    <xf numFmtId="0" fontId="0" fillId="11" borderId="0" xfId="0" applyFill="1" applyBorder="1"/>
    <xf numFmtId="0" fontId="3" fillId="2" borderId="0" xfId="0" applyFont="1" applyFill="1" applyAlignment="1">
      <alignment horizontal="left" vertical="center" wrapText="1"/>
    </xf>
    <xf numFmtId="0" fontId="8" fillId="10" borderId="0" xfId="0" applyFont="1" applyFill="1" applyAlignment="1">
      <alignment horizontal="right" vertical="top" wrapText="1"/>
    </xf>
    <xf numFmtId="0" fontId="8" fillId="10" borderId="0" xfId="0" applyFont="1" applyFill="1" applyAlignment="1">
      <alignment horizontal="left" vertical="top" wrapText="1"/>
    </xf>
    <xf numFmtId="4" fontId="8" fillId="10" borderId="0" xfId="0" applyNumberFormat="1" applyFont="1" applyFill="1" applyAlignment="1">
      <alignment horizontal="right" vertical="top" wrapText="1"/>
    </xf>
    <xf numFmtId="0" fontId="3" fillId="10" borderId="0" xfId="0" applyFont="1" applyFill="1" applyAlignment="1">
      <alignment horizontal="left" vertical="top" wrapText="1"/>
    </xf>
    <xf numFmtId="0" fontId="9" fillId="10" borderId="5" xfId="0" applyFont="1" applyFill="1" applyBorder="1" applyAlignment="1">
      <alignment horizontal="left" vertical="top" wrapText="1"/>
    </xf>
    <xf numFmtId="0" fontId="10" fillId="7" borderId="5" xfId="0" applyFont="1" applyFill="1" applyBorder="1" applyAlignment="1">
      <alignment horizontal="left" vertical="top" wrapText="1"/>
    </xf>
    <xf numFmtId="0" fontId="10" fillId="10" borderId="0" xfId="0" applyFont="1" applyFill="1" applyAlignment="1">
      <alignment horizontal="right" vertical="top" wrapText="1"/>
    </xf>
    <xf numFmtId="0" fontId="7" fillId="54" borderId="5" xfId="0" applyFont="1" applyFill="1" applyBorder="1" applyAlignment="1">
      <alignment horizontal="left" vertical="top" wrapText="1"/>
    </xf>
    <xf numFmtId="0" fontId="3" fillId="10" borderId="5" xfId="0" applyFont="1" applyFill="1" applyBorder="1" applyAlignment="1">
      <alignment horizontal="left" vertical="top" wrapText="1"/>
    </xf>
    <xf numFmtId="0" fontId="10" fillId="6" borderId="5" xfId="0" applyFont="1" applyFill="1" applyBorder="1" applyAlignment="1">
      <alignment horizontal="left" vertical="top" wrapText="1"/>
    </xf>
    <xf numFmtId="0" fontId="8" fillId="10" borderId="59" xfId="0" applyFont="1" applyFill="1" applyBorder="1" applyAlignment="1">
      <alignment horizontal="center" vertical="top" wrapText="1"/>
    </xf>
    <xf numFmtId="0" fontId="3" fillId="10" borderId="9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17" fillId="12" borderId="56" xfId="2" applyFont="1" applyFill="1" applyBorder="1" applyAlignment="1">
      <alignment horizontal="center"/>
    </xf>
    <xf numFmtId="0" fontId="17" fillId="12" borderId="68" xfId="2" applyFont="1" applyFill="1" applyBorder="1" applyAlignment="1">
      <alignment horizontal="center"/>
    </xf>
    <xf numFmtId="0" fontId="17" fillId="12" borderId="69" xfId="2" applyFont="1" applyFill="1" applyBorder="1" applyAlignment="1">
      <alignment horizontal="center"/>
    </xf>
    <xf numFmtId="0" fontId="17" fillId="12" borderId="70" xfId="2" applyFont="1" applyFill="1" applyBorder="1" applyAlignment="1">
      <alignment horizontal="center"/>
    </xf>
    <xf numFmtId="0" fontId="17" fillId="0" borderId="14" xfId="2" applyFont="1" applyFill="1" applyBorder="1" applyAlignment="1" applyProtection="1">
      <alignment horizontal="center" vertical="center"/>
    </xf>
    <xf numFmtId="0" fontId="17" fillId="0" borderId="17" xfId="2" applyFont="1" applyFill="1" applyBorder="1" applyAlignment="1" applyProtection="1">
      <alignment horizontal="center" vertical="center"/>
    </xf>
    <xf numFmtId="0" fontId="17" fillId="0" borderId="15" xfId="2" applyFont="1" applyFill="1" applyBorder="1" applyAlignment="1" applyProtection="1">
      <alignment horizontal="center" vertical="center" wrapText="1"/>
    </xf>
    <xf numFmtId="0" fontId="17" fillId="0" borderId="0" xfId="2" applyFont="1" applyFill="1" applyBorder="1" applyAlignment="1" applyProtection="1">
      <alignment horizontal="center" vertical="center" wrapText="1"/>
    </xf>
    <xf numFmtId="0" fontId="17" fillId="0" borderId="16" xfId="2" applyFont="1" applyFill="1" applyBorder="1" applyAlignment="1" applyProtection="1">
      <alignment horizontal="center" vertical="center" wrapText="1"/>
    </xf>
    <xf numFmtId="0" fontId="17" fillId="0" borderId="18" xfId="2" applyFont="1" applyFill="1" applyBorder="1" applyAlignment="1" applyProtection="1">
      <alignment horizontal="center" vertical="center" wrapText="1"/>
    </xf>
    <xf numFmtId="0" fontId="17" fillId="0" borderId="19" xfId="2" applyFont="1" applyFill="1" applyBorder="1" applyAlignment="1" applyProtection="1">
      <alignment horizontal="center" vertical="center" wrapText="1"/>
    </xf>
    <xf numFmtId="0" fontId="17" fillId="0" borderId="20" xfId="2" applyFont="1" applyFill="1" applyBorder="1" applyAlignment="1" applyProtection="1">
      <alignment horizontal="center" vertical="center" wrapText="1"/>
    </xf>
    <xf numFmtId="0" fontId="17" fillId="0" borderId="15" xfId="2" applyFont="1" applyFill="1" applyBorder="1" applyAlignment="1" applyProtection="1">
      <alignment horizontal="center" vertical="center"/>
    </xf>
    <xf numFmtId="0" fontId="17" fillId="0" borderId="13" xfId="2" applyFont="1" applyFill="1" applyBorder="1" applyAlignment="1" applyProtection="1">
      <alignment horizontal="center" vertical="center"/>
    </xf>
    <xf numFmtId="0" fontId="17" fillId="0" borderId="18" xfId="2" applyFont="1" applyFill="1" applyBorder="1" applyAlignment="1" applyProtection="1">
      <alignment horizontal="center" vertical="center"/>
    </xf>
    <xf numFmtId="0" fontId="17" fillId="0" borderId="21" xfId="2" applyFont="1" applyFill="1" applyBorder="1" applyAlignment="1" applyProtection="1">
      <alignment horizontal="center" vertical="center"/>
    </xf>
    <xf numFmtId="10" fontId="16" fillId="0" borderId="11" xfId="2" applyNumberFormat="1" applyFont="1" applyFill="1" applyBorder="1" applyAlignment="1" applyProtection="1">
      <alignment horizontal="center" vertical="center"/>
    </xf>
    <xf numFmtId="10" fontId="16" fillId="0" borderId="29" xfId="2" applyNumberFormat="1" applyFont="1" applyFill="1" applyBorder="1" applyAlignment="1" applyProtection="1">
      <alignment horizontal="center" vertical="center"/>
    </xf>
    <xf numFmtId="10" fontId="16" fillId="0" borderId="24" xfId="2" applyNumberFormat="1" applyFont="1" applyFill="1" applyBorder="1" applyAlignment="1" applyProtection="1">
      <alignment horizontal="center" vertical="center"/>
    </xf>
    <xf numFmtId="10" fontId="16" fillId="0" borderId="25" xfId="2" applyNumberFormat="1" applyFont="1" applyFill="1" applyBorder="1" applyAlignment="1" applyProtection="1">
      <alignment horizontal="center" vertical="center"/>
    </xf>
    <xf numFmtId="0" fontId="10" fillId="9" borderId="0" xfId="0" applyFont="1" applyFill="1" applyAlignment="1">
      <alignment horizontal="center" vertical="top" wrapText="1"/>
    </xf>
    <xf numFmtId="166" fontId="18" fillId="0" borderId="10" xfId="4" applyNumberFormat="1" applyFont="1" applyFill="1" applyBorder="1" applyAlignment="1">
      <alignment horizontal="center"/>
    </xf>
    <xf numFmtId="166" fontId="18" fillId="0" borderId="11" xfId="4" applyNumberFormat="1" applyFont="1" applyFill="1" applyBorder="1" applyAlignment="1">
      <alignment horizontal="center"/>
    </xf>
    <xf numFmtId="166" fontId="18" fillId="0" borderId="43" xfId="4" applyNumberFormat="1" applyFont="1" applyFill="1" applyBorder="1" applyAlignment="1">
      <alignment horizontal="center"/>
    </xf>
    <xf numFmtId="166" fontId="18" fillId="0" borderId="44" xfId="4" applyNumberFormat="1" applyFont="1" applyFill="1" applyBorder="1" applyAlignment="1">
      <alignment horizontal="center"/>
    </xf>
    <xf numFmtId="166" fontId="18" fillId="0" borderId="34" xfId="4" applyNumberFormat="1" applyFont="1" applyFill="1" applyBorder="1" applyAlignment="1">
      <alignment horizontal="center"/>
    </xf>
    <xf numFmtId="166" fontId="18" fillId="0" borderId="45" xfId="4" applyNumberFormat="1" applyFont="1" applyFill="1" applyBorder="1" applyAlignment="1">
      <alignment horizontal="center"/>
    </xf>
    <xf numFmtId="0" fontId="16" fillId="0" borderId="0" xfId="2" applyNumberFormat="1" applyFont="1" applyFill="1" applyBorder="1" applyAlignment="1">
      <alignment horizontal="left" vertical="top" wrapText="1"/>
    </xf>
    <xf numFmtId="0" fontId="16" fillId="0" borderId="47" xfId="2" applyFont="1" applyFill="1" applyBorder="1" applyAlignment="1">
      <alignment horizontal="center"/>
    </xf>
    <xf numFmtId="0" fontId="16" fillId="0" borderId="48" xfId="2" applyFont="1" applyFill="1" applyBorder="1" applyAlignment="1">
      <alignment horizontal="center"/>
    </xf>
    <xf numFmtId="0" fontId="16" fillId="0" borderId="49" xfId="2" applyFont="1" applyFill="1" applyBorder="1" applyAlignment="1">
      <alignment horizontal="center"/>
    </xf>
    <xf numFmtId="166" fontId="17" fillId="0" borderId="12" xfId="2" applyNumberFormat="1" applyFont="1" applyFill="1" applyBorder="1" applyAlignment="1">
      <alignment horizontal="center"/>
    </xf>
    <xf numFmtId="0" fontId="16" fillId="0" borderId="0" xfId="2" applyFont="1" applyBorder="1" applyAlignment="1">
      <alignment horizontal="center"/>
    </xf>
    <xf numFmtId="10" fontId="16" fillId="0" borderId="34" xfId="2" applyNumberFormat="1" applyFont="1" applyFill="1" applyBorder="1" applyAlignment="1" applyProtection="1">
      <alignment horizontal="center" vertical="center"/>
    </xf>
    <xf numFmtId="10" fontId="16" fillId="0" borderId="35" xfId="2" applyNumberFormat="1" applyFont="1" applyFill="1" applyBorder="1" applyAlignment="1" applyProtection="1">
      <alignment horizontal="center" vertical="center"/>
    </xf>
    <xf numFmtId="10" fontId="16" fillId="0" borderId="38" xfId="2" applyNumberFormat="1" applyFont="1" applyFill="1" applyBorder="1" applyAlignment="1" applyProtection="1">
      <alignment horizontal="center" vertical="center"/>
    </xf>
    <xf numFmtId="10" fontId="16" fillId="0" borderId="39" xfId="2" applyNumberFormat="1" applyFont="1" applyFill="1" applyBorder="1" applyAlignment="1" applyProtection="1">
      <alignment horizontal="center" vertical="center"/>
    </xf>
    <xf numFmtId="10" fontId="16" fillId="0" borderId="40" xfId="2" applyNumberFormat="1" applyFont="1" applyFill="1" applyBorder="1" applyAlignment="1" applyProtection="1">
      <alignment horizontal="center" vertical="center"/>
    </xf>
    <xf numFmtId="166" fontId="18" fillId="0" borderId="41" xfId="4" applyNumberFormat="1" applyFont="1" applyFill="1" applyBorder="1" applyAlignment="1">
      <alignment horizontal="center"/>
    </xf>
    <xf numFmtId="0" fontId="16" fillId="0" borderId="24" xfId="2" applyFont="1" applyFill="1" applyBorder="1"/>
    <xf numFmtId="0" fontId="16" fillId="0" borderId="42" xfId="2" applyFont="1" applyFill="1" applyBorder="1"/>
    <xf numFmtId="0" fontId="12" fillId="10" borderId="59" xfId="0" applyFont="1" applyFill="1" applyBorder="1" applyAlignment="1">
      <alignment horizontal="left" vertical="top" wrapText="1"/>
    </xf>
  </cellXfs>
  <cellStyles count="1058">
    <cellStyle name="12" xfId="5"/>
    <cellStyle name="20% - Ênfase1 2" xfId="6"/>
    <cellStyle name="20% - Ênfase1 2 2" xfId="7"/>
    <cellStyle name="20% - Ênfase1 2 3" xfId="8"/>
    <cellStyle name="20% - Ênfase1 2 4" xfId="9"/>
    <cellStyle name="20% - Ênfase1 2 5" xfId="10"/>
    <cellStyle name="20% - Ênfase1 3" xfId="11"/>
    <cellStyle name="20% - Ênfase1 3 2" xfId="12"/>
    <cellStyle name="20% - Ênfase1 4" xfId="13"/>
    <cellStyle name="20% - Ênfase1 4 2" xfId="14"/>
    <cellStyle name="20% - Ênfase1 5" xfId="15"/>
    <cellStyle name="20% - Ênfase1 5 2" xfId="16"/>
    <cellStyle name="20% - Ênfase1 6" xfId="17"/>
    <cellStyle name="20% - Ênfase2 2" xfId="18"/>
    <cellStyle name="20% - Ênfase2 2 2" xfId="19"/>
    <cellStyle name="20% - Ênfase2 2 3" xfId="20"/>
    <cellStyle name="20% - Ênfase2 2 4" xfId="21"/>
    <cellStyle name="20% - Ênfase2 2 5" xfId="22"/>
    <cellStyle name="20% - Ênfase2 3" xfId="23"/>
    <cellStyle name="20% - Ênfase2 3 2" xfId="24"/>
    <cellStyle name="20% - Ênfase2 4" xfId="25"/>
    <cellStyle name="20% - Ênfase2 4 2" xfId="26"/>
    <cellStyle name="20% - Ênfase2 5" xfId="27"/>
    <cellStyle name="20% - Ênfase2 5 2" xfId="28"/>
    <cellStyle name="20% - Ênfase2 6" xfId="29"/>
    <cellStyle name="20% - Ênfase3 2" xfId="30"/>
    <cellStyle name="20% - Ênfase3 2 2" xfId="31"/>
    <cellStyle name="20% - Ênfase3 2 3" xfId="32"/>
    <cellStyle name="20% - Ênfase3 2 4" xfId="33"/>
    <cellStyle name="20% - Ênfase3 2 5" xfId="34"/>
    <cellStyle name="20% - Ênfase3 3" xfId="35"/>
    <cellStyle name="20% - Ênfase3 3 2" xfId="36"/>
    <cellStyle name="20% - Ênfase3 4" xfId="37"/>
    <cellStyle name="20% - Ênfase3 4 2" xfId="38"/>
    <cellStyle name="20% - Ênfase3 5" xfId="39"/>
    <cellStyle name="20% - Ênfase3 5 2" xfId="40"/>
    <cellStyle name="20% - Ênfase3 6" xfId="41"/>
    <cellStyle name="20% - Ênfase4 2" xfId="42"/>
    <cellStyle name="20% - Ênfase4 2 2" xfId="43"/>
    <cellStyle name="20% - Ênfase4 2 3" xfId="44"/>
    <cellStyle name="20% - Ênfase4 2 4" xfId="45"/>
    <cellStyle name="20% - Ênfase4 2 5" xfId="46"/>
    <cellStyle name="20% - Ênfase4 3" xfId="47"/>
    <cellStyle name="20% - Ênfase4 3 2" xfId="48"/>
    <cellStyle name="20% - Ênfase4 4" xfId="49"/>
    <cellStyle name="20% - Ênfase4 4 2" xfId="50"/>
    <cellStyle name="20% - Ênfase4 5" xfId="51"/>
    <cellStyle name="20% - Ênfase4 5 2" xfId="52"/>
    <cellStyle name="20% - Ênfase4 6" xfId="53"/>
    <cellStyle name="20% - Ênfase5 2" xfId="54"/>
    <cellStyle name="20% - Ênfase5 2 2" xfId="55"/>
    <cellStyle name="20% - Ênfase5 2 3" xfId="56"/>
    <cellStyle name="20% - Ênfase5 2 4" xfId="57"/>
    <cellStyle name="20% - Ênfase5 2 5" xfId="58"/>
    <cellStyle name="20% - Ênfase5 3" xfId="59"/>
    <cellStyle name="20% - Ênfase5 3 2" xfId="60"/>
    <cellStyle name="20% - Ênfase5 4" xfId="61"/>
    <cellStyle name="20% - Ênfase5 4 2" xfId="62"/>
    <cellStyle name="20% - Ênfase5 5" xfId="63"/>
    <cellStyle name="20% - Ênfase5 5 2" xfId="64"/>
    <cellStyle name="20% - Ênfase5 6" xfId="65"/>
    <cellStyle name="20% - Ênfase6 2" xfId="66"/>
    <cellStyle name="20% - Ênfase6 2 2" xfId="67"/>
    <cellStyle name="20% - Ênfase6 2 3" xfId="68"/>
    <cellStyle name="20% - Ênfase6 2 4" xfId="69"/>
    <cellStyle name="20% - Ênfase6 2 5" xfId="70"/>
    <cellStyle name="20% - Ênfase6 3" xfId="71"/>
    <cellStyle name="20% - Ênfase6 3 2" xfId="72"/>
    <cellStyle name="20% - Ênfase6 4" xfId="73"/>
    <cellStyle name="20% - Ênfase6 4 2" xfId="74"/>
    <cellStyle name="20% - Ênfase6 5" xfId="75"/>
    <cellStyle name="20% - Ênfase6 5 2" xfId="76"/>
    <cellStyle name="20% - Ênfase6 6" xfId="77"/>
    <cellStyle name="40% - Ênfase1 2" xfId="78"/>
    <cellStyle name="40% - Ênfase1 2 2" xfId="79"/>
    <cellStyle name="40% - Ênfase1 2 3" xfId="80"/>
    <cellStyle name="40% - Ênfase1 2 4" xfId="81"/>
    <cellStyle name="40% - Ênfase1 2 5" xfId="82"/>
    <cellStyle name="40% - Ênfase1 3" xfId="83"/>
    <cellStyle name="40% - Ênfase1 3 2" xfId="84"/>
    <cellStyle name="40% - Ênfase1 4" xfId="85"/>
    <cellStyle name="40% - Ênfase1 4 2" xfId="86"/>
    <cellStyle name="40% - Ênfase1 5" xfId="87"/>
    <cellStyle name="40% - Ênfase1 5 2" xfId="88"/>
    <cellStyle name="40% - Ênfase1 6" xfId="89"/>
    <cellStyle name="40% - Ênfase2 2" xfId="90"/>
    <cellStyle name="40% - Ênfase2 2 2" xfId="91"/>
    <cellStyle name="40% - Ênfase2 2 3" xfId="92"/>
    <cellStyle name="40% - Ênfase2 2 4" xfId="93"/>
    <cellStyle name="40% - Ênfase2 2 5" xfId="94"/>
    <cellStyle name="40% - Ênfase2 3" xfId="95"/>
    <cellStyle name="40% - Ênfase2 3 2" xfId="96"/>
    <cellStyle name="40% - Ênfase2 4" xfId="97"/>
    <cellStyle name="40% - Ênfase2 4 2" xfId="98"/>
    <cellStyle name="40% - Ênfase2 5" xfId="99"/>
    <cellStyle name="40% - Ênfase2 5 2" xfId="100"/>
    <cellStyle name="40% - Ênfase2 6" xfId="101"/>
    <cellStyle name="40% - Ênfase3 2" xfId="102"/>
    <cellStyle name="40% - Ênfase3 2 2" xfId="103"/>
    <cellStyle name="40% - Ênfase3 2 3" xfId="104"/>
    <cellStyle name="40% - Ênfase3 2 4" xfId="105"/>
    <cellStyle name="40% - Ênfase3 2 5" xfId="106"/>
    <cellStyle name="40% - Ênfase3 3" xfId="107"/>
    <cellStyle name="40% - Ênfase3 3 2" xfId="108"/>
    <cellStyle name="40% - Ênfase3 4" xfId="109"/>
    <cellStyle name="40% - Ênfase3 4 2" xfId="110"/>
    <cellStyle name="40% - Ênfase3 5" xfId="111"/>
    <cellStyle name="40% - Ênfase3 5 2" xfId="112"/>
    <cellStyle name="40% - Ênfase3 6" xfId="113"/>
    <cellStyle name="40% - Ênfase4 2" xfId="114"/>
    <cellStyle name="40% - Ênfase4 2 2" xfId="115"/>
    <cellStyle name="40% - Ênfase4 2 3" xfId="116"/>
    <cellStyle name="40% - Ênfase4 2 4" xfId="117"/>
    <cellStyle name="40% - Ênfase4 2 5" xfId="118"/>
    <cellStyle name="40% - Ênfase4 3" xfId="119"/>
    <cellStyle name="40% - Ênfase4 3 2" xfId="120"/>
    <cellStyle name="40% - Ênfase4 4" xfId="121"/>
    <cellStyle name="40% - Ênfase4 4 2" xfId="122"/>
    <cellStyle name="40% - Ênfase4 5" xfId="123"/>
    <cellStyle name="40% - Ênfase4 5 2" xfId="124"/>
    <cellStyle name="40% - Ênfase4 6" xfId="125"/>
    <cellStyle name="40% - Ênfase5 2" xfId="126"/>
    <cellStyle name="40% - Ênfase5 2 2" xfId="127"/>
    <cellStyle name="40% - Ênfase5 2 3" xfId="128"/>
    <cellStyle name="40% - Ênfase5 2 4" xfId="129"/>
    <cellStyle name="40% - Ênfase5 2 5" xfId="130"/>
    <cellStyle name="40% - Ênfase5 3" xfId="131"/>
    <cellStyle name="40% - Ênfase5 3 2" xfId="132"/>
    <cellStyle name="40% - Ênfase5 4" xfId="133"/>
    <cellStyle name="40% - Ênfase5 4 2" xfId="134"/>
    <cellStyle name="40% - Ênfase5 5" xfId="135"/>
    <cellStyle name="40% - Ênfase5 5 2" xfId="136"/>
    <cellStyle name="40% - Ênfase5 6" xfId="137"/>
    <cellStyle name="40% - Ênfase6 2" xfId="138"/>
    <cellStyle name="40% - Ênfase6 2 2" xfId="139"/>
    <cellStyle name="40% - Ênfase6 2 3" xfId="140"/>
    <cellStyle name="40% - Ênfase6 2 4" xfId="141"/>
    <cellStyle name="40% - Ênfase6 2 5" xfId="142"/>
    <cellStyle name="40% - Ênfase6 3" xfId="143"/>
    <cellStyle name="40% - Ênfase6 3 2" xfId="144"/>
    <cellStyle name="40% - Ênfase6 4" xfId="145"/>
    <cellStyle name="40% - Ênfase6 4 2" xfId="146"/>
    <cellStyle name="40% - Ênfase6 5" xfId="147"/>
    <cellStyle name="40% - Ênfase6 5 2" xfId="148"/>
    <cellStyle name="40% - Ênfase6 6" xfId="149"/>
    <cellStyle name="60% - Ênfase1 2" xfId="150"/>
    <cellStyle name="60% - Ênfase1 3" xfId="151"/>
    <cellStyle name="60% - Ênfase1 4" xfId="152"/>
    <cellStyle name="60% - Ênfase1 5" xfId="153"/>
    <cellStyle name="60% - Ênfase2 2" xfId="154"/>
    <cellStyle name="60% - Ênfase2 3" xfId="155"/>
    <cellStyle name="60% - Ênfase2 4" xfId="156"/>
    <cellStyle name="60% - Ênfase2 5" xfId="157"/>
    <cellStyle name="60% - Ênfase3 2" xfId="158"/>
    <cellStyle name="60% - Ênfase3 3" xfId="159"/>
    <cellStyle name="60% - Ênfase3 4" xfId="160"/>
    <cellStyle name="60% - Ênfase3 5" xfId="161"/>
    <cellStyle name="60% - Ênfase4 2" xfId="162"/>
    <cellStyle name="60% - Ênfase4 3" xfId="163"/>
    <cellStyle name="60% - Ênfase4 4" xfId="164"/>
    <cellStyle name="60% - Ênfase4 5" xfId="165"/>
    <cellStyle name="60% - Ênfase5 2" xfId="166"/>
    <cellStyle name="60% - Ênfase5 3" xfId="167"/>
    <cellStyle name="60% - Ênfase5 4" xfId="168"/>
    <cellStyle name="60% - Ênfase5 5" xfId="169"/>
    <cellStyle name="60% - Ênfase6 2" xfId="170"/>
    <cellStyle name="60% - Ênfase6 3" xfId="171"/>
    <cellStyle name="60% - Ênfase6 4" xfId="172"/>
    <cellStyle name="60% - Ênfase6 5" xfId="173"/>
    <cellStyle name="Bom 2" xfId="174"/>
    <cellStyle name="Bom 3" xfId="175"/>
    <cellStyle name="Bom 4" xfId="176"/>
    <cellStyle name="Bom 5" xfId="177"/>
    <cellStyle name="Cálculo 2" xfId="178"/>
    <cellStyle name="Cálculo 2 2" xfId="179"/>
    <cellStyle name="Cálculo 2 2 2" xfId="180"/>
    <cellStyle name="Cálculo 2 3" xfId="181"/>
    <cellStyle name="Cálculo 2 3 2" xfId="182"/>
    <cellStyle name="Cálculo 2 4" xfId="183"/>
    <cellStyle name="Cálculo 3" xfId="184"/>
    <cellStyle name="Cálculo 3 2" xfId="185"/>
    <cellStyle name="Cálculo 3 2 2" xfId="186"/>
    <cellStyle name="Cálculo 3 3" xfId="187"/>
    <cellStyle name="Cálculo 3 3 2" xfId="188"/>
    <cellStyle name="Cálculo 3 4" xfId="189"/>
    <cellStyle name="Cálculo 4" xfId="190"/>
    <cellStyle name="Cálculo 4 2" xfId="191"/>
    <cellStyle name="Cálculo 4 2 2" xfId="192"/>
    <cellStyle name="Cálculo 4 3" xfId="193"/>
    <cellStyle name="Cálculo 4 3 2" xfId="194"/>
    <cellStyle name="Cálculo 4 4" xfId="195"/>
    <cellStyle name="Cálculo 5" xfId="196"/>
    <cellStyle name="Cálculo 5 2" xfId="197"/>
    <cellStyle name="Cálculo 5 2 2" xfId="198"/>
    <cellStyle name="Cálculo 5 3" xfId="199"/>
    <cellStyle name="Cálculo 5 3 2" xfId="200"/>
    <cellStyle name="Cálculo 5 4" xfId="201"/>
    <cellStyle name="Cálculo 6" xfId="202"/>
    <cellStyle name="Célula de Verificação 2" xfId="203"/>
    <cellStyle name="Célula de Verificação 3" xfId="204"/>
    <cellStyle name="Célula de Verificação 4" xfId="205"/>
    <cellStyle name="Célula de Verificação 5" xfId="206"/>
    <cellStyle name="Célula Vinculada 2" xfId="207"/>
    <cellStyle name="Célula Vinculada 3" xfId="208"/>
    <cellStyle name="Célula Vinculada 4" xfId="209"/>
    <cellStyle name="Célula Vinculada 5" xfId="210"/>
    <cellStyle name="Ênfase1 2" xfId="211"/>
    <cellStyle name="Ênfase1 3" xfId="212"/>
    <cellStyle name="Ênfase1 4" xfId="213"/>
    <cellStyle name="Ênfase1 5" xfId="214"/>
    <cellStyle name="Ênfase2 2" xfId="215"/>
    <cellStyle name="Ênfase2 3" xfId="216"/>
    <cellStyle name="Ênfase2 4" xfId="217"/>
    <cellStyle name="Ênfase2 5" xfId="218"/>
    <cellStyle name="Ênfase3 2" xfId="219"/>
    <cellStyle name="Ênfase3 3" xfId="220"/>
    <cellStyle name="Ênfase3 4" xfId="221"/>
    <cellStyle name="Ênfase3 5" xfId="222"/>
    <cellStyle name="Ênfase4 2" xfId="223"/>
    <cellStyle name="Ênfase4 3" xfId="224"/>
    <cellStyle name="Ênfase4 4" xfId="225"/>
    <cellStyle name="Ênfase4 5" xfId="226"/>
    <cellStyle name="Ênfase5 2" xfId="227"/>
    <cellStyle name="Ênfase5 3" xfId="228"/>
    <cellStyle name="Ênfase5 4" xfId="229"/>
    <cellStyle name="Ênfase5 5" xfId="230"/>
    <cellStyle name="Ênfase6 2" xfId="231"/>
    <cellStyle name="Ênfase6 3" xfId="232"/>
    <cellStyle name="Ênfase6 4" xfId="233"/>
    <cellStyle name="Ênfase6 5" xfId="234"/>
    <cellStyle name="Entrada 2" xfId="235"/>
    <cellStyle name="Entrada 2 2" xfId="236"/>
    <cellStyle name="Entrada 2 2 2" xfId="237"/>
    <cellStyle name="Entrada 2 3" xfId="238"/>
    <cellStyle name="Entrada 2 3 2" xfId="239"/>
    <cellStyle name="Entrada 2 4" xfId="240"/>
    <cellStyle name="Entrada 3" xfId="241"/>
    <cellStyle name="Entrada 3 2" xfId="242"/>
    <cellStyle name="Entrada 3 2 2" xfId="243"/>
    <cellStyle name="Entrada 3 3" xfId="244"/>
    <cellStyle name="Entrada 3 3 2" xfId="245"/>
    <cellStyle name="Entrada 3 4" xfId="246"/>
    <cellStyle name="Entrada 4" xfId="247"/>
    <cellStyle name="Entrada 4 2" xfId="248"/>
    <cellStyle name="Entrada 4 2 2" xfId="249"/>
    <cellStyle name="Entrada 4 3" xfId="250"/>
    <cellStyle name="Entrada 4 3 2" xfId="251"/>
    <cellStyle name="Entrada 4 4" xfId="252"/>
    <cellStyle name="Entrada 5" xfId="253"/>
    <cellStyle name="Entrada 5 2" xfId="254"/>
    <cellStyle name="Entrada 5 2 2" xfId="255"/>
    <cellStyle name="Entrada 5 3" xfId="256"/>
    <cellStyle name="Entrada 5 3 2" xfId="257"/>
    <cellStyle name="Entrada 5 4" xfId="258"/>
    <cellStyle name="Entrada 6" xfId="259"/>
    <cellStyle name="Euro" xfId="260"/>
    <cellStyle name="Euro 2" xfId="261"/>
    <cellStyle name="Euro 3" xfId="262"/>
    <cellStyle name="Euro 4" xfId="263"/>
    <cellStyle name="Euro 5" xfId="264"/>
    <cellStyle name="Excel Built-in Excel Built-in Excel Built-in Normal 3" xfId="265"/>
    <cellStyle name="Excel Built-in Excel Built-in Excel Built-in Normal 4 2" xfId="266"/>
    <cellStyle name="Excel Built-in Excel Built-in Excel Built-in Porcentagem 2" xfId="267"/>
    <cellStyle name="Excel Built-in Excel Built-in Excel Built-in Porcentagem 3" xfId="268"/>
    <cellStyle name="Excel Built-in Excel Built-in Excel Built-in Porcentagem 3 2" xfId="269"/>
    <cellStyle name="Excel Built-in Excel Built-in Excel Built-in TableStyleLight1" xfId="270"/>
    <cellStyle name="Excel Built-in Excel Built-in TableStyleLight1" xfId="271"/>
    <cellStyle name="Excel_BuiltIn_20% - Ênfase1 1" xfId="272"/>
    <cellStyle name="Followed Hyperlink" xfId="273"/>
    <cellStyle name="Incorreto 2" xfId="274"/>
    <cellStyle name="Incorreto 3" xfId="275"/>
    <cellStyle name="Incorreto 4" xfId="276"/>
    <cellStyle name="Incorreto 5" xfId="277"/>
    <cellStyle name="Indefinido" xfId="278"/>
    <cellStyle name="Millares [0]_WDM-1" xfId="279"/>
    <cellStyle name="Millares_WDM-1" xfId="280"/>
    <cellStyle name="Moeda 2" xfId="281"/>
    <cellStyle name="Moeda 2 2" xfId="282"/>
    <cellStyle name="Moeda 2 2 2" xfId="283"/>
    <cellStyle name="Moeda 2 2 3" xfId="284"/>
    <cellStyle name="Moeda 2 2 4" xfId="285"/>
    <cellStyle name="Moeda 2 2 5" xfId="286"/>
    <cellStyle name="Moeda 2 3" xfId="287"/>
    <cellStyle name="Moeda 2 3 2" xfId="288"/>
    <cellStyle name="Moeda 2 4" xfId="289"/>
    <cellStyle name="Moeda 2 5" xfId="290"/>
    <cellStyle name="Moeda 2 6" xfId="291"/>
    <cellStyle name="Moeda 3" xfId="292"/>
    <cellStyle name="Moeda 4" xfId="293"/>
    <cellStyle name="Moeda 5" xfId="4"/>
    <cellStyle name="Moeda 6" xfId="294"/>
    <cellStyle name="Moeda 6 2" xfId="916"/>
    <cellStyle name="Moneda [0]_WDM-1" xfId="295"/>
    <cellStyle name="Moneda_WDM-1" xfId="296"/>
    <cellStyle name="Neutra 2" xfId="297"/>
    <cellStyle name="Neutra 3" xfId="298"/>
    <cellStyle name="Neutra 4" xfId="299"/>
    <cellStyle name="Neutra 5" xfId="300"/>
    <cellStyle name="Normal" xfId="0" builtinId="0"/>
    <cellStyle name="Normal 10" xfId="301"/>
    <cellStyle name="Normal 10 2" xfId="302"/>
    <cellStyle name="Normal 10 2 2" xfId="917"/>
    <cellStyle name="Normal 10 7" xfId="303"/>
    <cellStyle name="Normal 11" xfId="304"/>
    <cellStyle name="Normal 11 2" xfId="305"/>
    <cellStyle name="Normal 12" xfId="306"/>
    <cellStyle name="Normal 12 2" xfId="307"/>
    <cellStyle name="Normal 12 6" xfId="308"/>
    <cellStyle name="Normal 12 6 2" xfId="918"/>
    <cellStyle name="Normal 13" xfId="309"/>
    <cellStyle name="Normal 13 2" xfId="310"/>
    <cellStyle name="Normal 13 3" xfId="311"/>
    <cellStyle name="Normal 13 4" xfId="312"/>
    <cellStyle name="Normal 13 5" xfId="313"/>
    <cellStyle name="Normal 14" xfId="314"/>
    <cellStyle name="Normal 14 2" xfId="315"/>
    <cellStyle name="Normal 14 3" xfId="316"/>
    <cellStyle name="Normal 14 4" xfId="317"/>
    <cellStyle name="Normal 14 5" xfId="318"/>
    <cellStyle name="Normal 14 6" xfId="319"/>
    <cellStyle name="Normal 15" xfId="320"/>
    <cellStyle name="Normal 15 2" xfId="321"/>
    <cellStyle name="Normal 16" xfId="322"/>
    <cellStyle name="Normal 16 2" xfId="323"/>
    <cellStyle name="Normal 17" xfId="324"/>
    <cellStyle name="Normal 17 2" xfId="325"/>
    <cellStyle name="Normal 17 3" xfId="326"/>
    <cellStyle name="Normal 18" xfId="327"/>
    <cellStyle name="Normal 18 2" xfId="328"/>
    <cellStyle name="Normal 19" xfId="329"/>
    <cellStyle name="Normal 2" xfId="1"/>
    <cellStyle name="Normal 2 10" xfId="330"/>
    <cellStyle name="Normal 2 10 2" xfId="331"/>
    <cellStyle name="Normal 2 10 3" xfId="919"/>
    <cellStyle name="Normal 2 11" xfId="332"/>
    <cellStyle name="Normal 2 12" xfId="915"/>
    <cellStyle name="Normal 2 2" xfId="2"/>
    <cellStyle name="Normal 2 2 2" xfId="333"/>
    <cellStyle name="Normal 2 2 3" xfId="334"/>
    <cellStyle name="Normal 2 2 4" xfId="335"/>
    <cellStyle name="Normal 2 2 5" xfId="336"/>
    <cellStyle name="Normal 2 2 6" xfId="337"/>
    <cellStyle name="Normal 2 2 7" xfId="338"/>
    <cellStyle name="Normal 2 2 8" xfId="339"/>
    <cellStyle name="Normal 2 2 8 2" xfId="920"/>
    <cellStyle name="Normal 2 3" xfId="340"/>
    <cellStyle name="Normal 2 3 2" xfId="341"/>
    <cellStyle name="Normal 2 3 3" xfId="342"/>
    <cellStyle name="Normal 2 3 4" xfId="343"/>
    <cellStyle name="Normal 2 3 5" xfId="344"/>
    <cellStyle name="Normal 2 4" xfId="345"/>
    <cellStyle name="Normal 2 4 2" xfId="346"/>
    <cellStyle name="Normal 2 5" xfId="347"/>
    <cellStyle name="Normal 2 5 2" xfId="348"/>
    <cellStyle name="Normal 2 6" xfId="349"/>
    <cellStyle name="Normal 2 6 2" xfId="921"/>
    <cellStyle name="Normal 2 7" xfId="350"/>
    <cellStyle name="Normal 2 7 2" xfId="351"/>
    <cellStyle name="Normal 2 7 3" xfId="352"/>
    <cellStyle name="Normal 2 7 4" xfId="353"/>
    <cellStyle name="Normal 2 7 5" xfId="354"/>
    <cellStyle name="Normal 2 8" xfId="355"/>
    <cellStyle name="Normal 2 9" xfId="356"/>
    <cellStyle name="Normal 2 9 16" xfId="357"/>
    <cellStyle name="Normal 2 9 2" xfId="358"/>
    <cellStyle name="Normal 2 9 3" xfId="359"/>
    <cellStyle name="Normal 2_CGR_GRL_900_MC_050_R0" xfId="360"/>
    <cellStyle name="Normal 20" xfId="361"/>
    <cellStyle name="Normal 21" xfId="362"/>
    <cellStyle name="Normal 22" xfId="363"/>
    <cellStyle name="Normal 22 2" xfId="364"/>
    <cellStyle name="Normal 23" xfId="365"/>
    <cellStyle name="Normal 23 2" xfId="366"/>
    <cellStyle name="Normal 23 3" xfId="367"/>
    <cellStyle name="Normal 23 4" xfId="368"/>
    <cellStyle name="Normal 23 5" xfId="369"/>
    <cellStyle name="Normal 23 6" xfId="370"/>
    <cellStyle name="Normal 24" xfId="371"/>
    <cellStyle name="Normal 24 2" xfId="372"/>
    <cellStyle name="Normal 25" xfId="373"/>
    <cellStyle name="Normal 25 2" xfId="374"/>
    <cellStyle name="Normal 26" xfId="375"/>
    <cellStyle name="Normal 26 2" xfId="376"/>
    <cellStyle name="Normal 27" xfId="377"/>
    <cellStyle name="Normal 27 2" xfId="378"/>
    <cellStyle name="Normal 27 2 2" xfId="923"/>
    <cellStyle name="Normal 27 3" xfId="379"/>
    <cellStyle name="Normal 27 3 2" xfId="924"/>
    <cellStyle name="Normal 27 4" xfId="380"/>
    <cellStyle name="Normal 27 4 2" xfId="925"/>
    <cellStyle name="Normal 27 5" xfId="381"/>
    <cellStyle name="Normal 27 5 2" xfId="926"/>
    <cellStyle name="Normal 27 6" xfId="382"/>
    <cellStyle name="Normal 27 6 2" xfId="927"/>
    <cellStyle name="Normal 27 7" xfId="922"/>
    <cellStyle name="Normal 28" xfId="383"/>
    <cellStyle name="Normal 28 2" xfId="384"/>
    <cellStyle name="Normal 28 2 2" xfId="929"/>
    <cellStyle name="Normal 28 3" xfId="385"/>
    <cellStyle name="Normal 28 3 2" xfId="930"/>
    <cellStyle name="Normal 28 4" xfId="386"/>
    <cellStyle name="Normal 28 4 2" xfId="931"/>
    <cellStyle name="Normal 28 5" xfId="387"/>
    <cellStyle name="Normal 28 5 2" xfId="932"/>
    <cellStyle name="Normal 28 6" xfId="388"/>
    <cellStyle name="Normal 28 6 2" xfId="933"/>
    <cellStyle name="Normal 28 7" xfId="928"/>
    <cellStyle name="Normal 29" xfId="389"/>
    <cellStyle name="Normal 29 2" xfId="390"/>
    <cellStyle name="Normal 29 2 2" xfId="935"/>
    <cellStyle name="Normal 29 3" xfId="391"/>
    <cellStyle name="Normal 29 3 2" xfId="936"/>
    <cellStyle name="Normal 29 4" xfId="392"/>
    <cellStyle name="Normal 29 4 2" xfId="937"/>
    <cellStyle name="Normal 29 5" xfId="393"/>
    <cellStyle name="Normal 29 5 2" xfId="938"/>
    <cellStyle name="Normal 29 6" xfId="394"/>
    <cellStyle name="Normal 29 6 2" xfId="939"/>
    <cellStyle name="Normal 29 7" xfId="395"/>
    <cellStyle name="Normal 29 7 2" xfId="940"/>
    <cellStyle name="Normal 29 8" xfId="934"/>
    <cellStyle name="Normal 3" xfId="396"/>
    <cellStyle name="Normal 3 2" xfId="397"/>
    <cellStyle name="Normal 3 2 2" xfId="398"/>
    <cellStyle name="Normal 3 2 3" xfId="399"/>
    <cellStyle name="Normal 3 2 4" xfId="400"/>
    <cellStyle name="Normal 3 2 5" xfId="401"/>
    <cellStyle name="Normal 3 2 6" xfId="402"/>
    <cellStyle name="Normal 3 2 7" xfId="403"/>
    <cellStyle name="Normal 3 3" xfId="404"/>
    <cellStyle name="Normal 3 4" xfId="405"/>
    <cellStyle name="Normal 3 5" xfId="406"/>
    <cellStyle name="Normal 3 6" xfId="407"/>
    <cellStyle name="Normal 3 7" xfId="408"/>
    <cellStyle name="Normal 3 8" xfId="409"/>
    <cellStyle name="Normal 3 8 2" xfId="941"/>
    <cellStyle name="Normal 3_Atualizado" xfId="410"/>
    <cellStyle name="Normal 30" xfId="411"/>
    <cellStyle name="Normal 30 2" xfId="412"/>
    <cellStyle name="Normal 30 2 2" xfId="943"/>
    <cellStyle name="Normal 30 3" xfId="413"/>
    <cellStyle name="Normal 30 3 2" xfId="944"/>
    <cellStyle name="Normal 30 4" xfId="414"/>
    <cellStyle name="Normal 30 4 2" xfId="945"/>
    <cellStyle name="Normal 30 5" xfId="415"/>
    <cellStyle name="Normal 30 5 2" xfId="946"/>
    <cellStyle name="Normal 30 6" xfId="416"/>
    <cellStyle name="Normal 30 6 2" xfId="947"/>
    <cellStyle name="Normal 30 7" xfId="417"/>
    <cellStyle name="Normal 30 7 2" xfId="948"/>
    <cellStyle name="Normal 30 8" xfId="942"/>
    <cellStyle name="Normal 31" xfId="418"/>
    <cellStyle name="Normal 31 2" xfId="419"/>
    <cellStyle name="Normal 31 2 2" xfId="950"/>
    <cellStyle name="Normal 31 3" xfId="420"/>
    <cellStyle name="Normal 31 3 2" xfId="951"/>
    <cellStyle name="Normal 31 4" xfId="421"/>
    <cellStyle name="Normal 31 4 2" xfId="952"/>
    <cellStyle name="Normal 31 5" xfId="422"/>
    <cellStyle name="Normal 31 5 2" xfId="953"/>
    <cellStyle name="Normal 31 6" xfId="423"/>
    <cellStyle name="Normal 31 6 2" xfId="954"/>
    <cellStyle name="Normal 31 7" xfId="949"/>
    <cellStyle name="Normal 32" xfId="424"/>
    <cellStyle name="Normal 32 2" xfId="425"/>
    <cellStyle name="Normal 32 2 2" xfId="956"/>
    <cellStyle name="Normal 32 3" xfId="426"/>
    <cellStyle name="Normal 32 3 2" xfId="957"/>
    <cellStyle name="Normal 32 4" xfId="427"/>
    <cellStyle name="Normal 32 4 2" xfId="958"/>
    <cellStyle name="Normal 32 5" xfId="428"/>
    <cellStyle name="Normal 32 5 2" xfId="959"/>
    <cellStyle name="Normal 32 6" xfId="429"/>
    <cellStyle name="Normal 32 6 2" xfId="960"/>
    <cellStyle name="Normal 32 7" xfId="955"/>
    <cellStyle name="Normal 33" xfId="430"/>
    <cellStyle name="Normal 33 2" xfId="431"/>
    <cellStyle name="Normal 33 2 2" xfId="962"/>
    <cellStyle name="Normal 33 3" xfId="432"/>
    <cellStyle name="Normal 33 3 2" xfId="963"/>
    <cellStyle name="Normal 33 4" xfId="433"/>
    <cellStyle name="Normal 33 4 2" xfId="964"/>
    <cellStyle name="Normal 33 5" xfId="434"/>
    <cellStyle name="Normal 33 5 2" xfId="965"/>
    <cellStyle name="Normal 33 6" xfId="435"/>
    <cellStyle name="Normal 33 6 2" xfId="966"/>
    <cellStyle name="Normal 33 7" xfId="961"/>
    <cellStyle name="Normal 34" xfId="436"/>
    <cellStyle name="Normal 34 2" xfId="437"/>
    <cellStyle name="Normal 34 2 2" xfId="968"/>
    <cellStyle name="Normal 34 3" xfId="438"/>
    <cellStyle name="Normal 34 3 2" xfId="969"/>
    <cellStyle name="Normal 34 4" xfId="439"/>
    <cellStyle name="Normal 34 4 2" xfId="970"/>
    <cellStyle name="Normal 34 5" xfId="440"/>
    <cellStyle name="Normal 34 5 2" xfId="971"/>
    <cellStyle name="Normal 34 6" xfId="441"/>
    <cellStyle name="Normal 34 6 2" xfId="972"/>
    <cellStyle name="Normal 34 7" xfId="967"/>
    <cellStyle name="Normal 35" xfId="442"/>
    <cellStyle name="Normal 35 2" xfId="443"/>
    <cellStyle name="Normal 35 2 2" xfId="974"/>
    <cellStyle name="Normal 35 3" xfId="444"/>
    <cellStyle name="Normal 35 3 2" xfId="975"/>
    <cellStyle name="Normal 35 4" xfId="445"/>
    <cellStyle name="Normal 35 4 2" xfId="976"/>
    <cellStyle name="Normal 35 5" xfId="446"/>
    <cellStyle name="Normal 35 5 2" xfId="977"/>
    <cellStyle name="Normal 35 6" xfId="447"/>
    <cellStyle name="Normal 35 6 2" xfId="978"/>
    <cellStyle name="Normal 35 7" xfId="973"/>
    <cellStyle name="Normal 36" xfId="448"/>
    <cellStyle name="Normal 36 2" xfId="449"/>
    <cellStyle name="Normal 36 2 2" xfId="980"/>
    <cellStyle name="Normal 36 3" xfId="450"/>
    <cellStyle name="Normal 36 3 2" xfId="981"/>
    <cellStyle name="Normal 36 4" xfId="451"/>
    <cellStyle name="Normal 36 4 2" xfId="982"/>
    <cellStyle name="Normal 36 5" xfId="452"/>
    <cellStyle name="Normal 36 5 2" xfId="983"/>
    <cellStyle name="Normal 36 6" xfId="453"/>
    <cellStyle name="Normal 36 6 2" xfId="984"/>
    <cellStyle name="Normal 36 7" xfId="979"/>
    <cellStyle name="Normal 37" xfId="454"/>
    <cellStyle name="Normal 37 2" xfId="455"/>
    <cellStyle name="Normal 37 2 2" xfId="986"/>
    <cellStyle name="Normal 37 3" xfId="456"/>
    <cellStyle name="Normal 37 3 2" xfId="987"/>
    <cellStyle name="Normal 37 4" xfId="457"/>
    <cellStyle name="Normal 37 4 2" xfId="988"/>
    <cellStyle name="Normal 37 5" xfId="458"/>
    <cellStyle name="Normal 37 5 2" xfId="989"/>
    <cellStyle name="Normal 37 6" xfId="459"/>
    <cellStyle name="Normal 37 6 2" xfId="990"/>
    <cellStyle name="Normal 37 7" xfId="985"/>
    <cellStyle name="Normal 38" xfId="460"/>
    <cellStyle name="Normal 38 2" xfId="461"/>
    <cellStyle name="Normal 38 2 2" xfId="992"/>
    <cellStyle name="Normal 38 3" xfId="462"/>
    <cellStyle name="Normal 38 3 2" xfId="993"/>
    <cellStyle name="Normal 38 4" xfId="463"/>
    <cellStyle name="Normal 38 4 2" xfId="994"/>
    <cellStyle name="Normal 38 5" xfId="464"/>
    <cellStyle name="Normal 38 5 2" xfId="995"/>
    <cellStyle name="Normal 38 6" xfId="465"/>
    <cellStyle name="Normal 38 6 2" xfId="996"/>
    <cellStyle name="Normal 38 7" xfId="991"/>
    <cellStyle name="Normal 39" xfId="466"/>
    <cellStyle name="Normal 39 2" xfId="467"/>
    <cellStyle name="Normal 39 2 2" xfId="998"/>
    <cellStyle name="Normal 39 3" xfId="468"/>
    <cellStyle name="Normal 39 3 2" xfId="999"/>
    <cellStyle name="Normal 39 4" xfId="469"/>
    <cellStyle name="Normal 39 4 2" xfId="1000"/>
    <cellStyle name="Normal 39 5" xfId="470"/>
    <cellStyle name="Normal 39 5 2" xfId="1001"/>
    <cellStyle name="Normal 39 6" xfId="471"/>
    <cellStyle name="Normal 39 6 2" xfId="1002"/>
    <cellStyle name="Normal 39 7" xfId="997"/>
    <cellStyle name="Normal 4" xfId="472"/>
    <cellStyle name="Normal 4 2" xfId="473"/>
    <cellStyle name="Normal 4 2 2" xfId="474"/>
    <cellStyle name="Normal 4 2 3" xfId="475"/>
    <cellStyle name="Normal 4 2 4" xfId="476"/>
    <cellStyle name="Normal 4 2 5" xfId="477"/>
    <cellStyle name="Normal 4 3" xfId="478"/>
    <cellStyle name="Normal 4 4" xfId="479"/>
    <cellStyle name="Normal 4 5" xfId="480"/>
    <cellStyle name="Normal 4 6" xfId="481"/>
    <cellStyle name="Normal 4 7" xfId="482"/>
    <cellStyle name="Normal 4 8" xfId="483"/>
    <cellStyle name="Normal 4_Cópia de Orçamento SBTT" xfId="484"/>
    <cellStyle name="Normal 40" xfId="485"/>
    <cellStyle name="Normal 40 2" xfId="486"/>
    <cellStyle name="Normal 40 2 2" xfId="1004"/>
    <cellStyle name="Normal 40 3" xfId="487"/>
    <cellStyle name="Normal 40 3 2" xfId="1005"/>
    <cellStyle name="Normal 40 4" xfId="488"/>
    <cellStyle name="Normal 40 4 2" xfId="1006"/>
    <cellStyle name="Normal 40 5" xfId="489"/>
    <cellStyle name="Normal 40 5 2" xfId="1007"/>
    <cellStyle name="Normal 40 6" xfId="490"/>
    <cellStyle name="Normal 40 6 2" xfId="1008"/>
    <cellStyle name="Normal 40 7" xfId="1003"/>
    <cellStyle name="Normal 41" xfId="491"/>
    <cellStyle name="Normal 41 2" xfId="492"/>
    <cellStyle name="Normal 41 2 2" xfId="1010"/>
    <cellStyle name="Normal 41 3" xfId="493"/>
    <cellStyle name="Normal 41 3 2" xfId="1011"/>
    <cellStyle name="Normal 41 4" xfId="494"/>
    <cellStyle name="Normal 41 4 2" xfId="1012"/>
    <cellStyle name="Normal 41 5" xfId="495"/>
    <cellStyle name="Normal 41 5 2" xfId="1013"/>
    <cellStyle name="Normal 41 6" xfId="496"/>
    <cellStyle name="Normal 41 6 2" xfId="1014"/>
    <cellStyle name="Normal 41 7" xfId="1009"/>
    <cellStyle name="Normal 42" xfId="497"/>
    <cellStyle name="Normal 42 2" xfId="498"/>
    <cellStyle name="Normal 42 2 2" xfId="1016"/>
    <cellStyle name="Normal 42 3" xfId="499"/>
    <cellStyle name="Normal 42 3 2" xfId="1017"/>
    <cellStyle name="Normal 42 4" xfId="500"/>
    <cellStyle name="Normal 42 4 2" xfId="1018"/>
    <cellStyle name="Normal 42 5" xfId="501"/>
    <cellStyle name="Normal 42 5 2" xfId="1019"/>
    <cellStyle name="Normal 42 6" xfId="502"/>
    <cellStyle name="Normal 42 6 2" xfId="1020"/>
    <cellStyle name="Normal 42 7" xfId="1015"/>
    <cellStyle name="Normal 43" xfId="503"/>
    <cellStyle name="Normal 43 2" xfId="504"/>
    <cellStyle name="Normal 43 2 2" xfId="1022"/>
    <cellStyle name="Normal 43 3" xfId="505"/>
    <cellStyle name="Normal 43 3 2" xfId="1023"/>
    <cellStyle name="Normal 43 4" xfId="506"/>
    <cellStyle name="Normal 43 4 2" xfId="1024"/>
    <cellStyle name="Normal 43 5" xfId="507"/>
    <cellStyle name="Normal 43 5 2" xfId="1025"/>
    <cellStyle name="Normal 43 6" xfId="508"/>
    <cellStyle name="Normal 43 6 2" xfId="1026"/>
    <cellStyle name="Normal 43 7" xfId="1021"/>
    <cellStyle name="Normal 44" xfId="509"/>
    <cellStyle name="Normal 44 2" xfId="510"/>
    <cellStyle name="Normal 44 2 2" xfId="1028"/>
    <cellStyle name="Normal 44 3" xfId="511"/>
    <cellStyle name="Normal 44 3 2" xfId="1029"/>
    <cellStyle name="Normal 44 4" xfId="512"/>
    <cellStyle name="Normal 44 4 2" xfId="1030"/>
    <cellStyle name="Normal 44 5" xfId="513"/>
    <cellStyle name="Normal 44 5 2" xfId="1031"/>
    <cellStyle name="Normal 44 6" xfId="514"/>
    <cellStyle name="Normal 44 6 2" xfId="1032"/>
    <cellStyle name="Normal 44 7" xfId="1027"/>
    <cellStyle name="Normal 45" xfId="515"/>
    <cellStyle name="Normal 45 2" xfId="516"/>
    <cellStyle name="Normal 45 2 2" xfId="1034"/>
    <cellStyle name="Normal 45 3" xfId="517"/>
    <cellStyle name="Normal 45 3 2" xfId="1035"/>
    <cellStyle name="Normal 45 4" xfId="518"/>
    <cellStyle name="Normal 45 4 2" xfId="1036"/>
    <cellStyle name="Normal 45 5" xfId="519"/>
    <cellStyle name="Normal 45 5 2" xfId="1037"/>
    <cellStyle name="Normal 45 6" xfId="520"/>
    <cellStyle name="Normal 45 6 2" xfId="1038"/>
    <cellStyle name="Normal 45 7" xfId="1033"/>
    <cellStyle name="Normal 46" xfId="521"/>
    <cellStyle name="Normal 46 2" xfId="522"/>
    <cellStyle name="Normal 46 2 2" xfId="1040"/>
    <cellStyle name="Normal 46 3" xfId="523"/>
    <cellStyle name="Normal 46 3 2" xfId="1041"/>
    <cellStyle name="Normal 46 4" xfId="524"/>
    <cellStyle name="Normal 46 4 2" xfId="1042"/>
    <cellStyle name="Normal 46 5" xfId="525"/>
    <cellStyle name="Normal 46 5 2" xfId="1043"/>
    <cellStyle name="Normal 46 6" xfId="526"/>
    <cellStyle name="Normal 46 6 2" xfId="1044"/>
    <cellStyle name="Normal 46 7" xfId="1039"/>
    <cellStyle name="Normal 47" xfId="527"/>
    <cellStyle name="Normal 47 2" xfId="528"/>
    <cellStyle name="Normal 47 2 2" xfId="1046"/>
    <cellStyle name="Normal 47 3" xfId="1045"/>
    <cellStyle name="Normal 48" xfId="529"/>
    <cellStyle name="Normal 48 2" xfId="530"/>
    <cellStyle name="Normal 48 2 2" xfId="1048"/>
    <cellStyle name="Normal 48 3" xfId="1047"/>
    <cellStyle name="Normal 49" xfId="531"/>
    <cellStyle name="Normal 49 2" xfId="532"/>
    <cellStyle name="Normal 49 2 2" xfId="1050"/>
    <cellStyle name="Normal 49 3" xfId="1049"/>
    <cellStyle name="Normal 5" xfId="533"/>
    <cellStyle name="Normal 5 2" xfId="534"/>
    <cellStyle name="Normal 5 2 2" xfId="1051"/>
    <cellStyle name="Normal 5 3" xfId="535"/>
    <cellStyle name="Normal 5 4" xfId="536"/>
    <cellStyle name="Normal 5 5" xfId="537"/>
    <cellStyle name="Normal 5 6" xfId="538"/>
    <cellStyle name="Normal 5 7" xfId="539"/>
    <cellStyle name="Normal 50" xfId="540"/>
    <cellStyle name="Normal 51" xfId="541"/>
    <cellStyle name="Normal 51 2" xfId="1052"/>
    <cellStyle name="Normal 52" xfId="542"/>
    <cellStyle name="Normal 52 2" xfId="1053"/>
    <cellStyle name="Normal 6" xfId="543"/>
    <cellStyle name="Normal 6 2" xfId="544"/>
    <cellStyle name="Normal 6 2 2" xfId="545"/>
    <cellStyle name="Normal 6 2 3" xfId="546"/>
    <cellStyle name="Normal 6 2 4" xfId="547"/>
    <cellStyle name="Normal 6 2 5" xfId="548"/>
    <cellStyle name="Normal 7" xfId="549"/>
    <cellStyle name="Normal 7 2" xfId="550"/>
    <cellStyle name="Normal 7 2 2" xfId="551"/>
    <cellStyle name="Normal 7 2 3" xfId="552"/>
    <cellStyle name="Normal 7 2 4" xfId="553"/>
    <cellStyle name="Normal 7 2 5" xfId="554"/>
    <cellStyle name="Normal 7 2 6" xfId="555"/>
    <cellStyle name="Normal 7 3" xfId="556"/>
    <cellStyle name="Normal 7 3 2" xfId="557"/>
    <cellStyle name="Normal 7 3 3" xfId="558"/>
    <cellStyle name="Normal 8" xfId="559"/>
    <cellStyle name="Normal 8 2" xfId="560"/>
    <cellStyle name="Normal 8 2 2" xfId="561"/>
    <cellStyle name="Normal 8 2 3" xfId="562"/>
    <cellStyle name="Normal 8 2 4" xfId="563"/>
    <cellStyle name="Normal 8 2 5" xfId="564"/>
    <cellStyle name="Normal 8 3" xfId="565"/>
    <cellStyle name="Normal 8 4" xfId="566"/>
    <cellStyle name="Normal 8 5" xfId="567"/>
    <cellStyle name="Normal 8 6" xfId="568"/>
    <cellStyle name="Normal 8 7" xfId="569"/>
    <cellStyle name="Normal 9" xfId="570"/>
    <cellStyle name="Normal 9 2" xfId="571"/>
    <cellStyle name="Normal 9 3" xfId="572"/>
    <cellStyle name="Normal 9 4" xfId="573"/>
    <cellStyle name="Normal 9 5" xfId="574"/>
    <cellStyle name="Nota 2" xfId="575"/>
    <cellStyle name="Nota 2 10" xfId="576"/>
    <cellStyle name="Nota 2 2" xfId="577"/>
    <cellStyle name="Nota 2 2 2" xfId="578"/>
    <cellStyle name="Nota 2 2 2 2" xfId="579"/>
    <cellStyle name="Nota 2 2 3" xfId="580"/>
    <cellStyle name="Nota 2 2 3 2" xfId="581"/>
    <cellStyle name="Nota 2 2 4" xfId="582"/>
    <cellStyle name="Nota 2 2 4 2" xfId="583"/>
    <cellStyle name="Nota 2 2 5" xfId="584"/>
    <cellStyle name="Nota 2 3" xfId="585"/>
    <cellStyle name="Nota 2 3 2" xfId="586"/>
    <cellStyle name="Nota 2 3 2 2" xfId="587"/>
    <cellStyle name="Nota 2 3 3" xfId="588"/>
    <cellStyle name="Nota 2 3 3 2" xfId="589"/>
    <cellStyle name="Nota 2 3 4" xfId="590"/>
    <cellStyle name="Nota 2 3 4 2" xfId="591"/>
    <cellStyle name="Nota 2 3 5" xfId="592"/>
    <cellStyle name="Nota 2 4" xfId="593"/>
    <cellStyle name="Nota 2 4 2" xfId="594"/>
    <cellStyle name="Nota 2 4 2 2" xfId="595"/>
    <cellStyle name="Nota 2 4 3" xfId="596"/>
    <cellStyle name="Nota 2 4 3 2" xfId="597"/>
    <cellStyle name="Nota 2 4 4" xfId="598"/>
    <cellStyle name="Nota 2 4 4 2" xfId="599"/>
    <cellStyle name="Nota 2 4 5" xfId="600"/>
    <cellStyle name="Nota 2 5" xfId="601"/>
    <cellStyle name="Nota 2 5 2" xfId="602"/>
    <cellStyle name="Nota 2 5 2 2" xfId="603"/>
    <cellStyle name="Nota 2 5 3" xfId="604"/>
    <cellStyle name="Nota 2 5 3 2" xfId="605"/>
    <cellStyle name="Nota 2 5 4" xfId="606"/>
    <cellStyle name="Nota 2 5 4 2" xfId="607"/>
    <cellStyle name="Nota 2 5 5" xfId="608"/>
    <cellStyle name="Nota 2 6" xfId="609"/>
    <cellStyle name="Nota 2 6 2" xfId="610"/>
    <cellStyle name="Nota 2 6 2 2" xfId="611"/>
    <cellStyle name="Nota 2 6 3" xfId="612"/>
    <cellStyle name="Nota 2 6 3 2" xfId="613"/>
    <cellStyle name="Nota 2 6 4" xfId="614"/>
    <cellStyle name="Nota 2 6 4 2" xfId="615"/>
    <cellStyle name="Nota 2 6 5" xfId="616"/>
    <cellStyle name="Nota 2 7" xfId="617"/>
    <cellStyle name="Nota 2 7 2" xfId="618"/>
    <cellStyle name="Nota 2 8" xfId="619"/>
    <cellStyle name="Nota 2 8 2" xfId="620"/>
    <cellStyle name="Nota 2 9" xfId="621"/>
    <cellStyle name="Nota 2 9 2" xfId="622"/>
    <cellStyle name="Nota 3" xfId="623"/>
    <cellStyle name="Nota 3 2" xfId="624"/>
    <cellStyle name="Nota 3 2 2" xfId="625"/>
    <cellStyle name="Nota 3 2 2 2" xfId="626"/>
    <cellStyle name="Nota 3 2 3" xfId="627"/>
    <cellStyle name="Nota 3 2 3 2" xfId="628"/>
    <cellStyle name="Nota 3 2 4" xfId="629"/>
    <cellStyle name="Nota 3 2 4 2" xfId="630"/>
    <cellStyle name="Nota 3 2 5" xfId="631"/>
    <cellStyle name="Nota 3 3" xfId="632"/>
    <cellStyle name="Nota 3 3 2" xfId="633"/>
    <cellStyle name="Nota 3 4" xfId="634"/>
    <cellStyle name="Nota 3 4 2" xfId="635"/>
    <cellStyle name="Nota 3 5" xfId="636"/>
    <cellStyle name="Nota 3 5 2" xfId="637"/>
    <cellStyle name="Nota 3 6" xfId="638"/>
    <cellStyle name="Nota 4" xfId="639"/>
    <cellStyle name="Nota 4 2" xfId="640"/>
    <cellStyle name="Nota 4 2 2" xfId="641"/>
    <cellStyle name="Nota 4 2 2 2" xfId="642"/>
    <cellStyle name="Nota 4 2 3" xfId="643"/>
    <cellStyle name="Nota 4 2 3 2" xfId="644"/>
    <cellStyle name="Nota 4 2 4" xfId="645"/>
    <cellStyle name="Nota 4 2 4 2" xfId="646"/>
    <cellStyle name="Nota 4 2 5" xfId="647"/>
    <cellStyle name="Nota 4 3" xfId="648"/>
    <cellStyle name="Nota 4 3 2" xfId="649"/>
    <cellStyle name="Nota 4 4" xfId="650"/>
    <cellStyle name="Nota 4 4 2" xfId="651"/>
    <cellStyle name="Nota 4 5" xfId="652"/>
    <cellStyle name="Nota 4 5 2" xfId="653"/>
    <cellStyle name="Nota 4 6" xfId="654"/>
    <cellStyle name="Nota 5" xfId="655"/>
    <cellStyle name="Nota 5 2" xfId="656"/>
    <cellStyle name="Nota 5 2 2" xfId="657"/>
    <cellStyle name="Nota 5 3" xfId="658"/>
    <cellStyle name="Nota 5 3 2" xfId="659"/>
    <cellStyle name="Nota 5 4" xfId="660"/>
    <cellStyle name="Nota 5 4 2" xfId="661"/>
    <cellStyle name="Nota 5 5" xfId="662"/>
    <cellStyle name="Nota 6" xfId="663"/>
    <cellStyle name="Nota 6 2" xfId="664"/>
    <cellStyle name="Nota 6 2 2" xfId="665"/>
    <cellStyle name="Nota 6 3" xfId="666"/>
    <cellStyle name="Nota 6 3 2" xfId="667"/>
    <cellStyle name="Nota 6 4" xfId="668"/>
    <cellStyle name="Nota 6 4 2" xfId="669"/>
    <cellStyle name="Nota 6 5" xfId="670"/>
    <cellStyle name="Nota 7" xfId="671"/>
    <cellStyle name="padroes" xfId="672"/>
    <cellStyle name="padroes 2" xfId="673"/>
    <cellStyle name="padroes 2 2" xfId="674"/>
    <cellStyle name="padroes 2 2 2" xfId="675"/>
    <cellStyle name="padroes 2 2 2 2" xfId="676"/>
    <cellStyle name="padroes 2 2 3" xfId="677"/>
    <cellStyle name="padroes 2 3" xfId="678"/>
    <cellStyle name="padroes 2 3 2" xfId="679"/>
    <cellStyle name="padroes 2 3 2 2" xfId="680"/>
    <cellStyle name="padroes 2 3 3" xfId="681"/>
    <cellStyle name="padroes 2 4" xfId="682"/>
    <cellStyle name="padroes 2 4 2" xfId="683"/>
    <cellStyle name="padroes 2 5" xfId="684"/>
    <cellStyle name="padroes 3" xfId="685"/>
    <cellStyle name="padroes 3 2" xfId="686"/>
    <cellStyle name="padroes 3 2 2" xfId="687"/>
    <cellStyle name="padroes 3 2 2 2" xfId="688"/>
    <cellStyle name="padroes 3 2 3" xfId="689"/>
    <cellStyle name="padroes 3 3" xfId="690"/>
    <cellStyle name="padroes 3 3 2" xfId="691"/>
    <cellStyle name="padroes 3 3 2 2" xfId="692"/>
    <cellStyle name="padroes 3 3 3" xfId="693"/>
    <cellStyle name="padroes 3 4" xfId="694"/>
    <cellStyle name="padroes 3 4 2" xfId="695"/>
    <cellStyle name="padroes 3 5" xfId="696"/>
    <cellStyle name="padroes 4" xfId="697"/>
    <cellStyle name="padroes 4 2" xfId="698"/>
    <cellStyle name="padroes 4 2 2" xfId="699"/>
    <cellStyle name="padroes 4 3" xfId="700"/>
    <cellStyle name="padroes 5" xfId="701"/>
    <cellStyle name="padroes 5 2" xfId="702"/>
    <cellStyle name="padroes 5 2 2" xfId="703"/>
    <cellStyle name="padroes 5 3" xfId="704"/>
    <cellStyle name="padroes 5 3 2" xfId="705"/>
    <cellStyle name="padroes 5 4" xfId="706"/>
    <cellStyle name="padroes 5 4 2" xfId="707"/>
    <cellStyle name="padroes 5 5" xfId="708"/>
    <cellStyle name="padroes 5 5 2" xfId="709"/>
    <cellStyle name="padroes 5 6" xfId="710"/>
    <cellStyle name="padroes 6" xfId="711"/>
    <cellStyle name="padroes 6 2" xfId="712"/>
    <cellStyle name="padroes 7" xfId="713"/>
    <cellStyle name="Percent 2" xfId="714"/>
    <cellStyle name="Percentagem 2" xfId="715"/>
    <cellStyle name="planilhas" xfId="716"/>
    <cellStyle name="Porcentagem 10" xfId="717"/>
    <cellStyle name="Porcentagem 10 2" xfId="1054"/>
    <cellStyle name="Porcentagem 2" xfId="718"/>
    <cellStyle name="Porcentagem 2 2" xfId="719"/>
    <cellStyle name="Porcentagem 2 2 2" xfId="720"/>
    <cellStyle name="Porcentagem 2 3" xfId="721"/>
    <cellStyle name="Porcentagem 2 4" xfId="722"/>
    <cellStyle name="Porcentagem 2 5" xfId="723"/>
    <cellStyle name="Porcentagem 2 6" xfId="724"/>
    <cellStyle name="Porcentagem 3" xfId="725"/>
    <cellStyle name="Porcentagem 3 2" xfId="726"/>
    <cellStyle name="Porcentagem 4" xfId="3"/>
    <cellStyle name="Porcentagem 5" xfId="727"/>
    <cellStyle name="Porcentagem 5 2" xfId="728"/>
    <cellStyle name="Porcentagem 6" xfId="729"/>
    <cellStyle name="Porcentagem 7" xfId="730"/>
    <cellStyle name="Porcentagem 8" xfId="731"/>
    <cellStyle name="Porcentagem 8 2" xfId="1055"/>
    <cellStyle name="Saída 2" xfId="732"/>
    <cellStyle name="Saída 2 2" xfId="733"/>
    <cellStyle name="Saída 2 2 2" xfId="734"/>
    <cellStyle name="Saída 2 3" xfId="735"/>
    <cellStyle name="Saída 2 3 2" xfId="736"/>
    <cellStyle name="Saída 2 4" xfId="737"/>
    <cellStyle name="Saída 2 4 2" xfId="738"/>
    <cellStyle name="Saída 2 5" xfId="739"/>
    <cellStyle name="Saída 3" xfId="740"/>
    <cellStyle name="Saída 3 2" xfId="741"/>
    <cellStyle name="Saída 3 2 2" xfId="742"/>
    <cellStyle name="Saída 3 3" xfId="743"/>
    <cellStyle name="Saída 3 3 2" xfId="744"/>
    <cellStyle name="Saída 3 4" xfId="745"/>
    <cellStyle name="Saída 3 4 2" xfId="746"/>
    <cellStyle name="Saída 3 5" xfId="747"/>
    <cellStyle name="Saída 4" xfId="748"/>
    <cellStyle name="Saída 4 2" xfId="749"/>
    <cellStyle name="Saída 4 2 2" xfId="750"/>
    <cellStyle name="Saída 4 3" xfId="751"/>
    <cellStyle name="Saída 4 3 2" xfId="752"/>
    <cellStyle name="Saída 4 4" xfId="753"/>
    <cellStyle name="Saída 4 4 2" xfId="754"/>
    <cellStyle name="Saída 4 5" xfId="755"/>
    <cellStyle name="Saída 5" xfId="756"/>
    <cellStyle name="Saída 5 2" xfId="757"/>
    <cellStyle name="Saída 5 2 2" xfId="758"/>
    <cellStyle name="Saída 5 3" xfId="759"/>
    <cellStyle name="Saída 5 3 2" xfId="760"/>
    <cellStyle name="Saída 5 4" xfId="761"/>
    <cellStyle name="Saída 5 4 2" xfId="762"/>
    <cellStyle name="Saída 5 5" xfId="763"/>
    <cellStyle name="Saída 6" xfId="764"/>
    <cellStyle name="Sem título1" xfId="765"/>
    <cellStyle name="Separador de milhares 10" xfId="766"/>
    <cellStyle name="Separador de milhares 10 2" xfId="767"/>
    <cellStyle name="Separador de milhares 10 3" xfId="768"/>
    <cellStyle name="Separador de milhares 10 4" xfId="769"/>
    <cellStyle name="Separador de milhares 11" xfId="770"/>
    <cellStyle name="Separador de milhares 11 2" xfId="1056"/>
    <cellStyle name="Separador de milhares 2" xfId="771"/>
    <cellStyle name="Separador de milhares 2 10" xfId="772"/>
    <cellStyle name="Separador de milhares 2 11" xfId="773"/>
    <cellStyle name="Separador de milhares 2 12" xfId="774"/>
    <cellStyle name="Separador de milhares 2 2" xfId="775"/>
    <cellStyle name="Separador de milhares 2 2 2" xfId="776"/>
    <cellStyle name="Separador de milhares 2 3" xfId="777"/>
    <cellStyle name="Separador de milhares 2 3 2" xfId="778"/>
    <cellStyle name="Separador de milhares 2 3 2 2" xfId="779"/>
    <cellStyle name="Separador de milhares 2 3 2 3" xfId="780"/>
    <cellStyle name="Separador de milhares 2 3 2 4" xfId="781"/>
    <cellStyle name="Separador de milhares 2 3 2 5" xfId="782"/>
    <cellStyle name="Separador de milhares 2 3 3" xfId="783"/>
    <cellStyle name="Separador de milhares 2 3 4" xfId="784"/>
    <cellStyle name="Separador de milhares 2 3 5" xfId="785"/>
    <cellStyle name="Separador de milhares 2 4" xfId="786"/>
    <cellStyle name="Separador de milhares 2 4 2" xfId="787"/>
    <cellStyle name="Separador de milhares 2 4 3" xfId="788"/>
    <cellStyle name="Separador de milhares 2 4 4" xfId="789"/>
    <cellStyle name="Separador de milhares 2 4 5" xfId="790"/>
    <cellStyle name="Separador de milhares 2 4 6" xfId="1057"/>
    <cellStyle name="Separador de milhares 2 5" xfId="791"/>
    <cellStyle name="Separador de milhares 2 5 2" xfId="792"/>
    <cellStyle name="Separador de milhares 2 6" xfId="793"/>
    <cellStyle name="Separador de milhares 2 6 2" xfId="794"/>
    <cellStyle name="Separador de milhares 2 7" xfId="795"/>
    <cellStyle name="Separador de milhares 2 7 2" xfId="796"/>
    <cellStyle name="Separador de milhares 2 8" xfId="797"/>
    <cellStyle name="Separador de milhares 2 8 2" xfId="798"/>
    <cellStyle name="Separador de milhares 2 9" xfId="799"/>
    <cellStyle name="Separador de milhares 3" xfId="800"/>
    <cellStyle name="Separador de milhares 3 2" xfId="801"/>
    <cellStyle name="Separador de milhares 3 2 2" xfId="802"/>
    <cellStyle name="Separador de milhares 3 3" xfId="803"/>
    <cellStyle name="Separador de milhares 3 4" xfId="804"/>
    <cellStyle name="Separador de milhares 3 5" xfId="805"/>
    <cellStyle name="Separador de milhares 4" xfId="806"/>
    <cellStyle name="Separador de milhares 4 2" xfId="807"/>
    <cellStyle name="Separador de milhares 4 2 2" xfId="808"/>
    <cellStyle name="Separador de milhares 4 2 3" xfId="809"/>
    <cellStyle name="Separador de milhares 4 2 4" xfId="810"/>
    <cellStyle name="Separador de milhares 4 2 5" xfId="811"/>
    <cellStyle name="Separador de milhares 4 3" xfId="812"/>
    <cellStyle name="Separador de milhares 4 4" xfId="813"/>
    <cellStyle name="Separador de milhares 4 5" xfId="814"/>
    <cellStyle name="Separador de milhares 4 6" xfId="815"/>
    <cellStyle name="Separador de milhares 4 7" xfId="816"/>
    <cellStyle name="Separador de milhares 4 9" xfId="817"/>
    <cellStyle name="Separador de milhares 5" xfId="818"/>
    <cellStyle name="Separador de milhares 5 2" xfId="819"/>
    <cellStyle name="Separador de milhares 5 3" xfId="820"/>
    <cellStyle name="Separador de milhares 5 32" xfId="821"/>
    <cellStyle name="Separador de milhares 5 34" xfId="822"/>
    <cellStyle name="Separador de milhares 5 4" xfId="823"/>
    <cellStyle name="Separador de milhares 5 5" xfId="824"/>
    <cellStyle name="Separador de milhares 5 6" xfId="825"/>
    <cellStyle name="Separador de milhares 6" xfId="826"/>
    <cellStyle name="Separador de milhares 7" xfId="827"/>
    <cellStyle name="Separador de milhares 8" xfId="828"/>
    <cellStyle name="Separador de milhares 9" xfId="829"/>
    <cellStyle name="Separador de milhares 9 7" xfId="830"/>
    <cellStyle name="SUBTIT" xfId="831"/>
    <cellStyle name="SUBTIT 2" xfId="832"/>
    <cellStyle name="TableStyleLight1" xfId="833"/>
    <cellStyle name="TableStyleLight1 3" xfId="834"/>
    <cellStyle name="Texto de Aviso 2" xfId="835"/>
    <cellStyle name="Texto de Aviso 3" xfId="836"/>
    <cellStyle name="Texto de Aviso 4" xfId="837"/>
    <cellStyle name="Texto de Aviso 5" xfId="838"/>
    <cellStyle name="Texto Explicativo 2" xfId="839"/>
    <cellStyle name="Texto Explicativo 3" xfId="840"/>
    <cellStyle name="Texto Explicativo 4" xfId="841"/>
    <cellStyle name="Texto Explicativo 5" xfId="842"/>
    <cellStyle name="Título 1 1" xfId="843"/>
    <cellStyle name="Título 1 1 2" xfId="844"/>
    <cellStyle name="Título 1 1 3" xfId="845"/>
    <cellStyle name="Título 1 1 4" xfId="846"/>
    <cellStyle name="Título 1 1 5" xfId="847"/>
    <cellStyle name="Título 1 2" xfId="848"/>
    <cellStyle name="Título 1 3" xfId="849"/>
    <cellStyle name="Título 1 4" xfId="850"/>
    <cellStyle name="Título 1 5" xfId="851"/>
    <cellStyle name="Título 2 2" xfId="852"/>
    <cellStyle name="Título 2 3" xfId="853"/>
    <cellStyle name="Título 2 4" xfId="854"/>
    <cellStyle name="Título 2 5" xfId="855"/>
    <cellStyle name="Título 3 2" xfId="856"/>
    <cellStyle name="Título 3 2 2" xfId="857"/>
    <cellStyle name="Título 3 3" xfId="858"/>
    <cellStyle name="Título 3 3 2" xfId="859"/>
    <cellStyle name="Título 3 4" xfId="860"/>
    <cellStyle name="Título 3 4 2" xfId="861"/>
    <cellStyle name="Título 3 5" xfId="862"/>
    <cellStyle name="Título 3 5 2" xfId="863"/>
    <cellStyle name="Título 4 2" xfId="864"/>
    <cellStyle name="Título 4 3" xfId="865"/>
    <cellStyle name="Título 4 4" xfId="866"/>
    <cellStyle name="Título 4 5" xfId="867"/>
    <cellStyle name="Título 5" xfId="868"/>
    <cellStyle name="Título 6" xfId="869"/>
    <cellStyle name="Título 7" xfId="870"/>
    <cellStyle name="Título 8" xfId="871"/>
    <cellStyle name="Total 2" xfId="872"/>
    <cellStyle name="Total 2 2" xfId="873"/>
    <cellStyle name="Total 2 2 2" xfId="874"/>
    <cellStyle name="Total 2 3" xfId="875"/>
    <cellStyle name="Total 2 3 2" xfId="876"/>
    <cellStyle name="Total 2 4" xfId="877"/>
    <cellStyle name="Total 2 4 2" xfId="878"/>
    <cellStyle name="Total 2 5" xfId="879"/>
    <cellStyle name="Total 3" xfId="880"/>
    <cellStyle name="Total 3 2" xfId="881"/>
    <cellStyle name="Total 3 2 2" xfId="882"/>
    <cellStyle name="Total 3 3" xfId="883"/>
    <cellStyle name="Total 3 3 2" xfId="884"/>
    <cellStyle name="Total 3 4" xfId="885"/>
    <cellStyle name="Total 3 4 2" xfId="886"/>
    <cellStyle name="Total 3 5" xfId="887"/>
    <cellStyle name="Total 4" xfId="888"/>
    <cellStyle name="Total 4 2" xfId="889"/>
    <cellStyle name="Total 4 2 2" xfId="890"/>
    <cellStyle name="Total 4 3" xfId="891"/>
    <cellStyle name="Total 4 3 2" xfId="892"/>
    <cellStyle name="Total 4 4" xfId="893"/>
    <cellStyle name="Total 4 4 2" xfId="894"/>
    <cellStyle name="Total 4 5" xfId="895"/>
    <cellStyle name="Total 5" xfId="896"/>
    <cellStyle name="Total 5 2" xfId="897"/>
    <cellStyle name="Total 5 2 2" xfId="898"/>
    <cellStyle name="Total 5 3" xfId="899"/>
    <cellStyle name="Total 5 3 2" xfId="900"/>
    <cellStyle name="Total 5 4" xfId="901"/>
    <cellStyle name="Total 5 4 2" xfId="902"/>
    <cellStyle name="Total 5 5" xfId="903"/>
    <cellStyle name="Total 6" xfId="904"/>
    <cellStyle name="TOTAL GERAL" xfId="905"/>
    <cellStyle name="Vírgula 15" xfId="906"/>
    <cellStyle name="Vírgula 2" xfId="907"/>
    <cellStyle name="Vírgula 2 2" xfId="908"/>
    <cellStyle name="Vírgula 3" xfId="909"/>
    <cellStyle name="Vírgula 3 2" xfId="910"/>
    <cellStyle name="Vírgula 3 3" xfId="911"/>
    <cellStyle name="Vírgula 3 4" xfId="912"/>
    <cellStyle name="Vírgula 4" xfId="913"/>
    <cellStyle name="Vírgula 5" xfId="914"/>
  </cellStyles>
  <dxfs count="2">
    <dxf>
      <fill>
        <patternFill patternType="gray125">
          <bgColor indexed="51"/>
        </patternFill>
      </fill>
    </dxf>
    <dxf>
      <fill>
        <patternFill patternType="gray0625">
          <bgColor indexed="51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externalLink" Target="externalLinks/externalLink7.xml"/><Relationship Id="rId5" Type="http://schemas.openxmlformats.org/officeDocument/2006/relationships/externalLink" Target="externalLinks/externalLink1.xml"/><Relationship Id="rId15" Type="http://schemas.openxmlformats.org/officeDocument/2006/relationships/calcChain" Target="calcChain.xml"/><Relationship Id="rId10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247650</xdr:colOff>
      <xdr:row>1</xdr:row>
      <xdr:rowOff>47625</xdr:rowOff>
    </xdr:from>
    <xdr:to>
      <xdr:col>2</xdr:col>
      <xdr:colOff>352425</xdr:colOff>
      <xdr:row>3</xdr:row>
      <xdr:rowOff>142875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7650" y="238125"/>
          <a:ext cx="1447800" cy="12954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118782</xdr:colOff>
      <xdr:row>1</xdr:row>
      <xdr:rowOff>38102</xdr:rowOff>
    </xdr:from>
    <xdr:to>
      <xdr:col>1</xdr:col>
      <xdr:colOff>605118</xdr:colOff>
      <xdr:row>3</xdr:row>
      <xdr:rowOff>268942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18782" y="228602"/>
          <a:ext cx="1248336" cy="142986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100854</xdr:colOff>
      <xdr:row>1</xdr:row>
      <xdr:rowOff>34738</xdr:rowOff>
    </xdr:from>
    <xdr:to>
      <xdr:col>0</xdr:col>
      <xdr:colOff>1266266</xdr:colOff>
      <xdr:row>2</xdr:row>
      <xdr:rowOff>571500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0854" y="225238"/>
          <a:ext cx="1165412" cy="1074644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1</xdr:row>
      <xdr:rowOff>28575</xdr:rowOff>
    </xdr:from>
    <xdr:to>
      <xdr:col>0</xdr:col>
      <xdr:colOff>1485900</xdr:colOff>
      <xdr:row>2</xdr:row>
      <xdr:rowOff>1123950</xdr:rowOff>
    </xdr:to>
    <xdr:pic>
      <xdr:nvPicPr>
        <xdr:cNvPr id="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219075"/>
          <a:ext cx="1447800" cy="12954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7.uol.com.br/cgi-bin/webmail.exe/Proposta_29_set_2006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W/USUARIOS/33%20-%20Jucil&#233;ia%20Costa%20Vieira/Quadro%20rede%20Modelo%205%20-%20Valendo%20-%20Original-Codevasf-modificado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1513859/Documents/Samuel/Vila%20Estaleiros/Refer&#234;ncia%2006-2018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L/Users/user/Downloads/planilha%20vila%20beatriz%202%20e%205%20(2).xlsm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ichelemarques/Downloads/PLANILHA%20MULTIPLA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r&#231;amento\meus%20documen\Meus%20documentos\-%20OR&#199;AMENTO\Propostas%202004\043-2004%20Casa%20Rinaldo%20-%20Alphaville\Novembro-2004\043-2004%20Resid%20Alphaville%20-%20Rinaldo%20REV%2008-11-04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.100.4\pastaobras$\pastaobras$\Users\carlosxavier\Downloads\OR&#199;AMENTO%20QUADRA%20DOS%20CAMELOS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Plan1"/>
      <sheetName val="PLANILHA"/>
      <sheetName val="hidraulica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REDE COLETORA"/>
    </sheetNames>
    <sheetDataSet>
      <sheetData sheetId="0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Tutorial"/>
      <sheetName val="Banco"/>
      <sheetName val="Composições"/>
      <sheetName val="Cotações"/>
      <sheetName val="Relatórios"/>
      <sheetName val="Busca"/>
    </sheetNames>
    <sheetDataSet>
      <sheetData sheetId="0"/>
      <sheetData sheetId="1"/>
      <sheetData sheetId="2"/>
      <sheetData sheetId="3">
        <row r="22">
          <cell r="B22" t="str">
            <v>ÍNDICE</v>
          </cell>
        </row>
        <row r="24">
          <cell r="I24">
            <v>0.80971659919028338</v>
          </cell>
        </row>
        <row r="25">
          <cell r="B25" t="str">
            <v>EMPRESAS FORNECEDORAS:</v>
          </cell>
        </row>
        <row r="29">
          <cell r="H29" t="str">
            <v>Janaina</v>
          </cell>
        </row>
      </sheetData>
      <sheetData sheetId="4">
        <row r="1">
          <cell r="A1" t="str">
            <v>DADOS DOS RELATÓRIOS IMPORTADOS</v>
          </cell>
        </row>
        <row r="5">
          <cell r="A5" t="str">
            <v>TIPO</v>
          </cell>
        </row>
        <row r="6">
          <cell r="A6" t="str">
            <v>SINAPI-I</v>
          </cell>
        </row>
        <row r="7">
          <cell r="A7" t="str">
            <v>SINAPI</v>
          </cell>
        </row>
        <row r="8">
          <cell r="A8" t="str">
            <v>SINAPI</v>
          </cell>
        </row>
        <row r="9">
          <cell r="A9" t="str">
            <v>SUDECAP</v>
          </cell>
        </row>
        <row r="10">
          <cell r="A10" t="str">
            <v>SUDECAP</v>
          </cell>
        </row>
        <row r="11">
          <cell r="A11" t="str">
            <v>SUDECAP-I</v>
          </cell>
        </row>
        <row r="12">
          <cell r="A12" t="str">
            <v>SETOP</v>
          </cell>
        </row>
      </sheetData>
      <sheetData sheetId="5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CAPA"/>
      <sheetName val="ÍNDICE"/>
      <sheetName val="CAPA 1"/>
      <sheetName val="DADOS DO ORÇAMENTO"/>
      <sheetName val="CAPA 2"/>
      <sheetName val="SINAPI DESONERADO"/>
      <sheetName val="SINAPI NAO DESONERADO"/>
      <sheetName val="SUDECAP DESONERADO"/>
      <sheetName val="SUDECAPx"/>
      <sheetName val="SINAPIx"/>
      <sheetName val="SINAPI_Insumosx"/>
      <sheetName val="PLANILHA ORÇAMENTARIA"/>
      <sheetName val="CAPA 3"/>
      <sheetName val="BDI TCU 2622 - EDIF COM DESONER"/>
      <sheetName val="BDI TCU 2622 - EDIF SEM DESONER"/>
      <sheetName val="CAPA 4"/>
      <sheetName val="QCI"/>
      <sheetName val="CAPA 5"/>
      <sheetName val="CRONOGRAMA F"/>
      <sheetName val="CRONOGRAMA FF"/>
      <sheetName val="CAPA 6"/>
      <sheetName val="CPU"/>
      <sheetName val="CPU_ADM LOCAL"/>
      <sheetName val="CPU_ADMINISTRACAO LOCAL"/>
      <sheetName val="RESUMO ADMINISTRAÇÃO LOCAL "/>
      <sheetName val="CAPA 7"/>
      <sheetName val="MEMÓRIA DE CÁLCU_XXXXXX"/>
      <sheetName val="MEMÓRIA DE CÁLCULO"/>
      <sheetName val="CAPA 8"/>
      <sheetName val="CURV ABC DE SERVIÇO"/>
      <sheetName val="CAPA 9"/>
      <sheetName val="COTAÇÕES"/>
      <sheetName val="CPU_MODELO"/>
      <sheetName val="Plan1"/>
      <sheetName val="LEVANTAMENTO"/>
      <sheetName val="CPU (RACSUNHO)"/>
      <sheetName val="PLANILHA abc rascunh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>
        <row r="2">
          <cell r="B2" t="str">
            <v>SINAPI</v>
          </cell>
        </row>
        <row r="3">
          <cell r="B3" t="str">
            <v>SUDECAP</v>
          </cell>
        </row>
        <row r="4">
          <cell r="B4" t="str">
            <v>COMPOSIÇÃO</v>
          </cell>
        </row>
        <row r="5">
          <cell r="B5">
            <v>0</v>
          </cell>
        </row>
        <row r="6">
          <cell r="B6">
            <v>0</v>
          </cell>
        </row>
      </sheetData>
      <sheetData sheetId="34"/>
      <sheetData sheetId="35"/>
      <sheetData sheetId="36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MENU"/>
      <sheetName val="DADOS"/>
      <sheetName val="NOVO"/>
      <sheetName val="BDI"/>
      <sheetName val="ORÇAMENTO"/>
      <sheetName val="CÁLCULO"/>
      <sheetName val="EVENTOS"/>
      <sheetName val="CRONO"/>
      <sheetName val="CRONOPLE"/>
      <sheetName val="PLE"/>
      <sheetName val="QCI"/>
      <sheetName val="BM"/>
      <sheetName val="RRE"/>
      <sheetName val="OFÍCIO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ELETRICA"/>
      <sheetName val="HIDRAULICA"/>
      <sheetName val="BDI"/>
      <sheetName val="Planilha"/>
      <sheetName val="Cron FIS"/>
      <sheetName val="Cron FIN"/>
      <sheetName val="Indireto"/>
      <sheetName val="Plan1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MENU"/>
      <sheetName val="DADOS"/>
      <sheetName val="NOVO"/>
      <sheetName val="BDI"/>
      <sheetName val="ORÇAMENTO"/>
      <sheetName val="CÁLCULO"/>
      <sheetName val="EVENTOS"/>
      <sheetName val="CRONO"/>
      <sheetName val="CRONOPLE"/>
      <sheetName val="PLE"/>
      <sheetName val="QCI"/>
      <sheetName val="BM"/>
      <sheetName val="RRE"/>
      <sheetName val="OFÍCIO"/>
    </sheetNames>
    <sheetDataSet>
      <sheetData sheetId="0">
        <row r="3">
          <cell r="O3">
            <v>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48"/>
  <sheetViews>
    <sheetView showOutlineSymbols="0" showWhiteSpace="0" view="pageBreakPreview" topLeftCell="A28" zoomScale="60" zoomScaleNormal="85" workbookViewId="0">
      <selection activeCell="M53" sqref="M53"/>
    </sheetView>
  </sheetViews>
  <sheetFormatPr defaultRowHeight="14.25"/>
  <cols>
    <col min="1" max="1" width="6.25" style="10" customWidth="1"/>
    <col min="2" max="2" width="11.375" style="10" bestFit="1" customWidth="1"/>
    <col min="3" max="3" width="9.625" style="10" customWidth="1"/>
    <col min="4" max="4" width="61" style="12" customWidth="1"/>
    <col min="5" max="5" width="8" style="12" bestFit="1" customWidth="1"/>
    <col min="6" max="6" width="11" style="57" customWidth="1"/>
    <col min="7" max="7" width="11.875" style="12" customWidth="1"/>
    <col min="8" max="8" width="13" style="12" bestFit="1" customWidth="1"/>
    <col min="9" max="9" width="23.625" style="12" bestFit="1" customWidth="1"/>
    <col min="10" max="10" width="14" style="12" customWidth="1"/>
  </cols>
  <sheetData>
    <row r="1" spans="1:10" ht="15">
      <c r="A1" s="114" t="s">
        <v>78</v>
      </c>
      <c r="B1" s="114"/>
      <c r="C1" s="114"/>
      <c r="D1" s="114"/>
      <c r="E1" s="114"/>
      <c r="F1" s="114"/>
      <c r="G1" s="114"/>
      <c r="H1" s="114"/>
      <c r="I1" s="114"/>
      <c r="J1" s="114"/>
    </row>
    <row r="2" spans="1:10" ht="15">
      <c r="A2" s="13"/>
      <c r="B2" s="13"/>
      <c r="C2" s="13"/>
      <c r="D2" s="8" t="s">
        <v>81</v>
      </c>
      <c r="E2" s="8" t="s">
        <v>0</v>
      </c>
      <c r="F2" s="53"/>
      <c r="G2" s="23"/>
      <c r="H2" s="24" t="s">
        <v>1</v>
      </c>
      <c r="I2" s="120" t="s">
        <v>2</v>
      </c>
      <c r="J2" s="120"/>
    </row>
    <row r="3" spans="1:10" ht="80.099999999999994" customHeight="1">
      <c r="A3" s="14"/>
      <c r="B3" s="14"/>
      <c r="C3" s="14"/>
      <c r="D3" s="94" t="s">
        <v>206</v>
      </c>
      <c r="E3" s="115" t="s">
        <v>207</v>
      </c>
      <c r="F3" s="116"/>
      <c r="G3" s="116"/>
      <c r="H3" s="2" t="s">
        <v>3</v>
      </c>
      <c r="I3" s="116" t="s">
        <v>4</v>
      </c>
      <c r="J3" s="116"/>
    </row>
    <row r="4" spans="1:10" s="1" customFormat="1" ht="16.5" customHeight="1">
      <c r="A4" s="11"/>
      <c r="B4" s="11"/>
      <c r="C4" s="11"/>
      <c r="D4" s="21"/>
      <c r="E4" s="22"/>
      <c r="F4" s="54"/>
      <c r="G4" s="22"/>
      <c r="H4" s="117" t="s">
        <v>185</v>
      </c>
      <c r="I4" s="117"/>
      <c r="J4" s="117"/>
    </row>
    <row r="5" spans="1:10" ht="15" customHeight="1">
      <c r="A5" s="118" t="s">
        <v>79</v>
      </c>
      <c r="B5" s="119"/>
      <c r="C5" s="119"/>
      <c r="D5" s="119"/>
      <c r="E5" s="119"/>
      <c r="F5" s="119"/>
      <c r="G5" s="119"/>
      <c r="H5" s="119"/>
      <c r="I5" s="119"/>
      <c r="J5" s="119"/>
    </row>
    <row r="6" spans="1:10" ht="30" customHeight="1">
      <c r="A6" s="6" t="s">
        <v>5</v>
      </c>
      <c r="B6" s="7" t="s">
        <v>6</v>
      </c>
      <c r="C6" s="6" t="s">
        <v>7</v>
      </c>
      <c r="D6" s="6" t="s">
        <v>8</v>
      </c>
      <c r="E6" s="5" t="s">
        <v>9</v>
      </c>
      <c r="F6" s="55" t="s">
        <v>10</v>
      </c>
      <c r="G6" s="4" t="s">
        <v>11</v>
      </c>
      <c r="H6" s="4" t="s">
        <v>12</v>
      </c>
      <c r="I6" s="4" t="s">
        <v>13</v>
      </c>
      <c r="J6" s="4" t="s">
        <v>14</v>
      </c>
    </row>
    <row r="7" spans="1:10" s="3" customFormat="1" ht="30" customHeight="1">
      <c r="A7" s="15"/>
      <c r="B7" s="16"/>
      <c r="C7" s="16"/>
      <c r="D7" s="17" t="s">
        <v>80</v>
      </c>
      <c r="E7" s="16"/>
      <c r="F7" s="56"/>
      <c r="G7" s="18"/>
      <c r="H7" s="18"/>
      <c r="I7" s="19">
        <f>H32</f>
        <v>19303231.600000001</v>
      </c>
      <c r="J7" s="20"/>
    </row>
    <row r="8" spans="1:10">
      <c r="A8" s="98" t="s">
        <v>15</v>
      </c>
      <c r="B8" s="98"/>
      <c r="C8" s="98"/>
      <c r="D8" s="98" t="s">
        <v>16</v>
      </c>
      <c r="E8" s="98"/>
      <c r="F8" s="99"/>
      <c r="G8" s="98"/>
      <c r="H8" s="98"/>
      <c r="I8" s="100">
        <v>105229.56</v>
      </c>
      <c r="J8" s="101">
        <f t="shared" ref="J8:J30" si="0">I8 / 19303231.6</f>
        <v>5.4513960242802036E-3</v>
      </c>
    </row>
    <row r="9" spans="1:10" ht="25.5">
      <c r="A9" s="86" t="s">
        <v>17</v>
      </c>
      <c r="B9" s="64" t="s">
        <v>30</v>
      </c>
      <c r="C9" s="86" t="s">
        <v>20</v>
      </c>
      <c r="D9" s="86" t="s">
        <v>31</v>
      </c>
      <c r="E9" s="63" t="s">
        <v>32</v>
      </c>
      <c r="F9" s="64">
        <v>12</v>
      </c>
      <c r="G9" s="65">
        <v>930</v>
      </c>
      <c r="H9" s="65">
        <f t="shared" ref="H9:H18" si="1">TRUNC(G9 * (1 + 24.21 / 100), 2)</f>
        <v>1155.1500000000001</v>
      </c>
      <c r="I9" s="65">
        <f t="shared" ref="I9:I18" si="2">TRUNC(F9 * H9, 2)</f>
        <v>13861.8</v>
      </c>
      <c r="J9" s="102">
        <f t="shared" si="0"/>
        <v>7.1810773901712901E-4</v>
      </c>
    </row>
    <row r="10" spans="1:10">
      <c r="A10" s="86" t="s">
        <v>19</v>
      </c>
      <c r="B10" s="64" t="s">
        <v>34</v>
      </c>
      <c r="C10" s="86" t="s">
        <v>20</v>
      </c>
      <c r="D10" s="86" t="s">
        <v>186</v>
      </c>
      <c r="E10" s="63" t="s">
        <v>27</v>
      </c>
      <c r="F10" s="64">
        <v>4</v>
      </c>
      <c r="G10" s="65">
        <v>600</v>
      </c>
      <c r="H10" s="65">
        <f t="shared" si="1"/>
        <v>745.26</v>
      </c>
      <c r="I10" s="65">
        <f t="shared" si="2"/>
        <v>2981.04</v>
      </c>
      <c r="J10" s="102">
        <f t="shared" si="0"/>
        <v>1.54432172901039E-4</v>
      </c>
    </row>
    <row r="11" spans="1:10">
      <c r="A11" s="86" t="s">
        <v>21</v>
      </c>
      <c r="B11" s="64" t="s">
        <v>35</v>
      </c>
      <c r="C11" s="86" t="s">
        <v>20</v>
      </c>
      <c r="D11" s="86" t="s">
        <v>107</v>
      </c>
      <c r="E11" s="63" t="s">
        <v>27</v>
      </c>
      <c r="F11" s="64">
        <v>4</v>
      </c>
      <c r="G11" s="65">
        <v>600</v>
      </c>
      <c r="H11" s="65">
        <f t="shared" si="1"/>
        <v>745.26</v>
      </c>
      <c r="I11" s="65">
        <f t="shared" si="2"/>
        <v>2981.04</v>
      </c>
      <c r="J11" s="102">
        <f t="shared" si="0"/>
        <v>1.54432172901039E-4</v>
      </c>
    </row>
    <row r="12" spans="1:10">
      <c r="A12" s="86" t="s">
        <v>23</v>
      </c>
      <c r="B12" s="64" t="s">
        <v>36</v>
      </c>
      <c r="C12" s="86" t="s">
        <v>20</v>
      </c>
      <c r="D12" s="86" t="s">
        <v>187</v>
      </c>
      <c r="E12" s="63" t="s">
        <v>32</v>
      </c>
      <c r="F12" s="64">
        <v>24</v>
      </c>
      <c r="G12" s="65">
        <v>680</v>
      </c>
      <c r="H12" s="65">
        <f t="shared" si="1"/>
        <v>844.62</v>
      </c>
      <c r="I12" s="65">
        <f t="shared" si="2"/>
        <v>20270.88</v>
      </c>
      <c r="J12" s="102">
        <f t="shared" si="0"/>
        <v>1.0501288292059864E-3</v>
      </c>
    </row>
    <row r="13" spans="1:10" ht="25.5">
      <c r="A13" s="86" t="s">
        <v>24</v>
      </c>
      <c r="B13" s="64" t="s">
        <v>38</v>
      </c>
      <c r="C13" s="86" t="s">
        <v>20</v>
      </c>
      <c r="D13" s="86" t="s">
        <v>188</v>
      </c>
      <c r="E13" s="63" t="s">
        <v>37</v>
      </c>
      <c r="F13" s="64">
        <v>240</v>
      </c>
      <c r="G13" s="65">
        <v>13.15</v>
      </c>
      <c r="H13" s="65">
        <f t="shared" si="1"/>
        <v>16.329999999999998</v>
      </c>
      <c r="I13" s="65">
        <f t="shared" si="2"/>
        <v>3919.2</v>
      </c>
      <c r="J13" s="102">
        <f t="shared" si="0"/>
        <v>2.0303336152274106E-4</v>
      </c>
    </row>
    <row r="14" spans="1:10">
      <c r="A14" s="86" t="s">
        <v>25</v>
      </c>
      <c r="B14" s="64" t="s">
        <v>39</v>
      </c>
      <c r="C14" s="86" t="s">
        <v>40</v>
      </c>
      <c r="D14" s="86" t="s">
        <v>189</v>
      </c>
      <c r="E14" s="63" t="s">
        <v>41</v>
      </c>
      <c r="F14" s="64">
        <v>480</v>
      </c>
      <c r="G14" s="65">
        <v>9.3699999999999992</v>
      </c>
      <c r="H14" s="65">
        <f t="shared" si="1"/>
        <v>11.63</v>
      </c>
      <c r="I14" s="65">
        <f t="shared" si="2"/>
        <v>5582.4</v>
      </c>
      <c r="J14" s="102">
        <f t="shared" si="0"/>
        <v>2.8919510036858281E-4</v>
      </c>
    </row>
    <row r="15" spans="1:10" ht="25.5">
      <c r="A15" s="86" t="s">
        <v>26</v>
      </c>
      <c r="B15" s="64" t="s">
        <v>42</v>
      </c>
      <c r="C15" s="86" t="s">
        <v>40</v>
      </c>
      <c r="D15" s="86" t="s">
        <v>190</v>
      </c>
      <c r="E15" s="63" t="s">
        <v>41</v>
      </c>
      <c r="F15" s="64">
        <v>480</v>
      </c>
      <c r="G15" s="65">
        <v>17.510000000000002</v>
      </c>
      <c r="H15" s="65">
        <f t="shared" si="1"/>
        <v>21.74</v>
      </c>
      <c r="I15" s="65">
        <f t="shared" si="2"/>
        <v>10435.200000000001</v>
      </c>
      <c r="J15" s="102">
        <f t="shared" si="0"/>
        <v>5.4059342063740253E-4</v>
      </c>
    </row>
    <row r="16" spans="1:10">
      <c r="A16" s="86" t="s">
        <v>28</v>
      </c>
      <c r="B16" s="64" t="s">
        <v>43</v>
      </c>
      <c r="C16" s="86" t="s">
        <v>20</v>
      </c>
      <c r="D16" s="86" t="s">
        <v>191</v>
      </c>
      <c r="E16" s="63" t="s">
        <v>27</v>
      </c>
      <c r="F16" s="64">
        <v>100</v>
      </c>
      <c r="G16" s="65">
        <v>40.57</v>
      </c>
      <c r="H16" s="65">
        <f t="shared" si="1"/>
        <v>50.39</v>
      </c>
      <c r="I16" s="65">
        <f t="shared" si="2"/>
        <v>5039</v>
      </c>
      <c r="J16" s="102">
        <f t="shared" si="0"/>
        <v>2.610443735234467E-4</v>
      </c>
    </row>
    <row r="17" spans="1:10" ht="25.5">
      <c r="A17" s="86" t="s">
        <v>29</v>
      </c>
      <c r="B17" s="64" t="s">
        <v>44</v>
      </c>
      <c r="C17" s="86" t="s">
        <v>20</v>
      </c>
      <c r="D17" s="86" t="s">
        <v>192</v>
      </c>
      <c r="E17" s="63" t="s">
        <v>27</v>
      </c>
      <c r="F17" s="64">
        <v>100</v>
      </c>
      <c r="G17" s="65">
        <v>81.31</v>
      </c>
      <c r="H17" s="65">
        <f t="shared" si="1"/>
        <v>100.99</v>
      </c>
      <c r="I17" s="65">
        <f t="shared" si="2"/>
        <v>10099</v>
      </c>
      <c r="J17" s="102">
        <f t="shared" si="0"/>
        <v>5.2317664778989646E-4</v>
      </c>
    </row>
    <row r="18" spans="1:10" ht="25.5">
      <c r="A18" s="86" t="s">
        <v>33</v>
      </c>
      <c r="B18" s="64" t="s">
        <v>45</v>
      </c>
      <c r="C18" s="86" t="s">
        <v>20</v>
      </c>
      <c r="D18" s="86" t="s">
        <v>193</v>
      </c>
      <c r="E18" s="63" t="s">
        <v>27</v>
      </c>
      <c r="F18" s="64">
        <v>120</v>
      </c>
      <c r="G18" s="65">
        <v>201.68</v>
      </c>
      <c r="H18" s="65">
        <f t="shared" si="1"/>
        <v>250.5</v>
      </c>
      <c r="I18" s="65">
        <f t="shared" si="2"/>
        <v>30060</v>
      </c>
      <c r="J18" s="102">
        <f t="shared" si="0"/>
        <v>1.5572522064129406E-3</v>
      </c>
    </row>
    <row r="19" spans="1:10">
      <c r="A19" s="98" t="s">
        <v>46</v>
      </c>
      <c r="B19" s="98"/>
      <c r="C19" s="98"/>
      <c r="D19" s="98" t="s">
        <v>194</v>
      </c>
      <c r="E19" s="98"/>
      <c r="F19" s="99"/>
      <c r="G19" s="98"/>
      <c r="H19" s="98"/>
      <c r="I19" s="100">
        <v>3586680</v>
      </c>
      <c r="J19" s="101">
        <f t="shared" si="0"/>
        <v>0.18580723032924704</v>
      </c>
    </row>
    <row r="20" spans="1:10">
      <c r="A20" s="86" t="s">
        <v>47</v>
      </c>
      <c r="B20" s="64" t="s">
        <v>52</v>
      </c>
      <c r="C20" s="86" t="s">
        <v>20</v>
      </c>
      <c r="D20" s="86" t="s">
        <v>195</v>
      </c>
      <c r="E20" s="63" t="s">
        <v>22</v>
      </c>
      <c r="F20" s="64">
        <v>250000</v>
      </c>
      <c r="G20" s="65">
        <v>1.97</v>
      </c>
      <c r="H20" s="65">
        <f>TRUNC(G20 * (1 + 24.21 / 100), 2)</f>
        <v>2.44</v>
      </c>
      <c r="I20" s="65">
        <f>TRUNC(F20 * H20, 2)</f>
        <v>610000</v>
      </c>
      <c r="J20" s="102">
        <f t="shared" si="0"/>
        <v>3.1600926344374378E-2</v>
      </c>
    </row>
    <row r="21" spans="1:10">
      <c r="A21" s="86" t="s">
        <v>49</v>
      </c>
      <c r="B21" s="64" t="s">
        <v>48</v>
      </c>
      <c r="C21" s="86" t="s">
        <v>20</v>
      </c>
      <c r="D21" s="86" t="s">
        <v>196</v>
      </c>
      <c r="E21" s="63" t="s">
        <v>18</v>
      </c>
      <c r="F21" s="64">
        <v>125000</v>
      </c>
      <c r="G21" s="65">
        <v>14.08</v>
      </c>
      <c r="H21" s="65">
        <f>TRUNC(G21 * (1 + 24.21 / 100), 2)</f>
        <v>17.48</v>
      </c>
      <c r="I21" s="65">
        <f>TRUNC(F21 * H21, 2)</f>
        <v>2185000</v>
      </c>
      <c r="J21" s="102">
        <f t="shared" si="0"/>
        <v>0.11319348206960331</v>
      </c>
    </row>
    <row r="22" spans="1:10">
      <c r="A22" s="86" t="s">
        <v>50</v>
      </c>
      <c r="B22" s="64" t="s">
        <v>55</v>
      </c>
      <c r="C22" s="86" t="s">
        <v>20</v>
      </c>
      <c r="D22" s="86" t="s">
        <v>197</v>
      </c>
      <c r="E22" s="63" t="s">
        <v>54</v>
      </c>
      <c r="F22" s="64">
        <v>8000</v>
      </c>
      <c r="G22" s="65">
        <v>20.74</v>
      </c>
      <c r="H22" s="65">
        <f>TRUNC(G22 * (1 + 24.21 / 100), 2)</f>
        <v>25.76</v>
      </c>
      <c r="I22" s="65">
        <f>TRUNC(F22 * H22, 2)</f>
        <v>206080</v>
      </c>
      <c r="J22" s="102">
        <f t="shared" si="0"/>
        <v>1.0675932624669954E-2</v>
      </c>
    </row>
    <row r="23" spans="1:10">
      <c r="A23" s="86" t="s">
        <v>51</v>
      </c>
      <c r="B23" s="64" t="s">
        <v>56</v>
      </c>
      <c r="C23" s="86" t="s">
        <v>20</v>
      </c>
      <c r="D23" s="86" t="s">
        <v>57</v>
      </c>
      <c r="E23" s="63" t="s">
        <v>58</v>
      </c>
      <c r="F23" s="64">
        <v>240000</v>
      </c>
      <c r="G23" s="65">
        <v>1.97</v>
      </c>
      <c r="H23" s="65">
        <f>TRUNC(G23 * (1 + 24.21 / 100), 2)</f>
        <v>2.44</v>
      </c>
      <c r="I23" s="65">
        <f>TRUNC(F23 * H23, 2)</f>
        <v>585600</v>
      </c>
      <c r="J23" s="102">
        <f t="shared" si="0"/>
        <v>3.0336889290599401E-2</v>
      </c>
    </row>
    <row r="24" spans="1:10">
      <c r="A24" s="98" t="s">
        <v>59</v>
      </c>
      <c r="B24" s="98"/>
      <c r="C24" s="98"/>
      <c r="D24" s="98" t="s">
        <v>198</v>
      </c>
      <c r="E24" s="98"/>
      <c r="F24" s="99"/>
      <c r="G24" s="98"/>
      <c r="H24" s="98"/>
      <c r="I24" s="100">
        <v>14239350</v>
      </c>
      <c r="J24" s="101">
        <f t="shared" si="0"/>
        <v>0.73766664023240536</v>
      </c>
    </row>
    <row r="25" spans="1:10" ht="63.75">
      <c r="A25" s="86" t="s">
        <v>60</v>
      </c>
      <c r="B25" s="64" t="s">
        <v>199</v>
      </c>
      <c r="C25" s="86" t="s">
        <v>40</v>
      </c>
      <c r="D25" s="86" t="s">
        <v>200</v>
      </c>
      <c r="E25" s="63" t="s">
        <v>64</v>
      </c>
      <c r="F25" s="64">
        <v>15000</v>
      </c>
      <c r="G25" s="65">
        <v>703.4</v>
      </c>
      <c r="H25" s="65">
        <f>TRUNC(G25 * (1 + 24.21 / 100), 2)</f>
        <v>873.69</v>
      </c>
      <c r="I25" s="65">
        <f>TRUNC(F25 * H25, 2)</f>
        <v>13105350</v>
      </c>
      <c r="J25" s="102">
        <f t="shared" si="0"/>
        <v>0.67892000011024056</v>
      </c>
    </row>
    <row r="26" spans="1:10">
      <c r="A26" s="86" t="s">
        <v>61</v>
      </c>
      <c r="B26" s="64" t="s">
        <v>201</v>
      </c>
      <c r="C26" s="86" t="s">
        <v>20</v>
      </c>
      <c r="D26" s="86" t="s">
        <v>202</v>
      </c>
      <c r="E26" s="63" t="s">
        <v>65</v>
      </c>
      <c r="F26" s="64">
        <v>900000</v>
      </c>
      <c r="G26" s="65">
        <v>1.02</v>
      </c>
      <c r="H26" s="65">
        <f>TRUNC(G26 * (1 + 24.21 / 100), 2)</f>
        <v>1.26</v>
      </c>
      <c r="I26" s="65">
        <f>TRUNC(F26 * H26, 2)</f>
        <v>1134000</v>
      </c>
      <c r="J26" s="102">
        <f t="shared" si="0"/>
        <v>5.8746640122164823E-2</v>
      </c>
    </row>
    <row r="27" spans="1:10">
      <c r="A27" s="98" t="s">
        <v>62</v>
      </c>
      <c r="B27" s="98"/>
      <c r="C27" s="98"/>
      <c r="D27" s="98" t="s">
        <v>73</v>
      </c>
      <c r="E27" s="98"/>
      <c r="F27" s="99"/>
      <c r="G27" s="98"/>
      <c r="H27" s="98"/>
      <c r="I27" s="100">
        <v>22676.16</v>
      </c>
      <c r="J27" s="101">
        <f t="shared" si="0"/>
        <v>1.1747338720217188E-3</v>
      </c>
    </row>
    <row r="28" spans="1:10" ht="25.5">
      <c r="A28" s="86" t="s">
        <v>63</v>
      </c>
      <c r="B28" s="64" t="s">
        <v>203</v>
      </c>
      <c r="C28" s="86" t="s">
        <v>40</v>
      </c>
      <c r="D28" s="86" t="s">
        <v>204</v>
      </c>
      <c r="E28" s="63" t="s">
        <v>74</v>
      </c>
      <c r="F28" s="64">
        <v>24</v>
      </c>
      <c r="G28" s="65">
        <v>760.68</v>
      </c>
      <c r="H28" s="65">
        <f>TRUNC(G28 * (1 + 24.21 / 100), 2)</f>
        <v>944.84</v>
      </c>
      <c r="I28" s="65">
        <f>TRUNC(F28 * H28, 2)</f>
        <v>22676.16</v>
      </c>
      <c r="J28" s="102">
        <f t="shared" si="0"/>
        <v>1.1747338720217188E-3</v>
      </c>
    </row>
    <row r="29" spans="1:10">
      <c r="A29" s="98" t="s">
        <v>66</v>
      </c>
      <c r="B29" s="98"/>
      <c r="C29" s="98"/>
      <c r="D29" s="98" t="s">
        <v>75</v>
      </c>
      <c r="E29" s="98"/>
      <c r="F29" s="99"/>
      <c r="G29" s="98"/>
      <c r="H29" s="98"/>
      <c r="I29" s="100">
        <v>1349295.88</v>
      </c>
      <c r="J29" s="101">
        <f t="shared" si="0"/>
        <v>6.9899999542045579E-2</v>
      </c>
    </row>
    <row r="30" spans="1:10" ht="25.5">
      <c r="A30" s="86" t="s">
        <v>67</v>
      </c>
      <c r="B30" s="64" t="s">
        <v>205</v>
      </c>
      <c r="C30" s="86" t="s">
        <v>40</v>
      </c>
      <c r="D30" s="86" t="s">
        <v>76</v>
      </c>
      <c r="E30" s="63" t="s">
        <v>27</v>
      </c>
      <c r="F30" s="64">
        <v>1</v>
      </c>
      <c r="G30" s="65">
        <v>1086302.1399999999</v>
      </c>
      <c r="H30" s="65">
        <f>TRUNC(G30 * (1 + 24.21 / 100), 2)</f>
        <v>1349295.88</v>
      </c>
      <c r="I30" s="65">
        <f>TRUNC(F30 * H30, 2)</f>
        <v>1349295.88</v>
      </c>
      <c r="J30" s="102">
        <f t="shared" si="0"/>
        <v>6.9899999542045579E-2</v>
      </c>
    </row>
    <row r="31" spans="1:10">
      <c r="A31" s="62"/>
      <c r="B31" s="62"/>
      <c r="C31" s="62"/>
      <c r="D31" s="62"/>
      <c r="E31" s="62"/>
      <c r="F31" s="62"/>
      <c r="G31" s="62"/>
      <c r="H31" s="62"/>
      <c r="I31" s="62"/>
      <c r="J31" s="62"/>
    </row>
    <row r="32" spans="1:10">
      <c r="A32" s="121"/>
      <c r="B32" s="121"/>
      <c r="C32" s="121"/>
      <c r="D32" s="61"/>
      <c r="E32" s="60"/>
      <c r="F32" s="122" t="s">
        <v>77</v>
      </c>
      <c r="G32" s="121"/>
      <c r="H32" s="123">
        <v>19303231.600000001</v>
      </c>
      <c r="I32" s="121"/>
      <c r="J32" s="121"/>
    </row>
    <row r="33" spans="1:10" s="93" customFormat="1">
      <c r="A33" s="95"/>
      <c r="B33" s="95"/>
      <c r="C33" s="95"/>
      <c r="D33" s="77"/>
      <c r="E33" s="95"/>
      <c r="F33" s="96"/>
      <c r="G33" s="95"/>
      <c r="H33" s="97"/>
      <c r="I33" s="95"/>
      <c r="J33" s="95"/>
    </row>
    <row r="34" spans="1:10" s="93" customFormat="1">
      <c r="A34" s="175" t="s">
        <v>255</v>
      </c>
      <c r="B34" s="175"/>
      <c r="C34" s="175"/>
      <c r="D34" s="175"/>
      <c r="E34" s="175"/>
      <c r="F34" s="175"/>
      <c r="G34" s="175"/>
      <c r="H34" s="175"/>
      <c r="I34" s="175"/>
      <c r="J34" s="175"/>
    </row>
    <row r="35" spans="1:10" s="93" customFormat="1">
      <c r="A35" s="175"/>
      <c r="B35" s="175"/>
      <c r="C35" s="175"/>
      <c r="D35" s="175"/>
      <c r="E35" s="175"/>
      <c r="F35" s="175"/>
      <c r="G35" s="175"/>
      <c r="H35" s="175"/>
      <c r="I35" s="175"/>
      <c r="J35" s="175"/>
    </row>
    <row r="36" spans="1:10" s="93" customFormat="1">
      <c r="A36" s="175"/>
      <c r="B36" s="175"/>
      <c r="C36" s="175"/>
      <c r="D36" s="175"/>
      <c r="E36" s="175"/>
      <c r="F36" s="175"/>
      <c r="G36" s="175"/>
      <c r="H36" s="175"/>
      <c r="I36" s="175"/>
      <c r="J36" s="175"/>
    </row>
    <row r="37" spans="1:10" s="93" customFormat="1">
      <c r="A37" s="95"/>
      <c r="B37" s="95"/>
      <c r="C37" s="95"/>
      <c r="D37" s="77"/>
      <c r="E37" s="95"/>
      <c r="F37" s="96"/>
      <c r="G37" s="95"/>
      <c r="H37" s="97"/>
      <c r="I37" s="95"/>
      <c r="J37" s="95"/>
    </row>
    <row r="38" spans="1:10" s="93" customFormat="1">
      <c r="A38" s="95"/>
      <c r="B38" s="95"/>
      <c r="C38" s="95"/>
      <c r="D38" s="77"/>
      <c r="E38" s="95"/>
      <c r="F38" s="96"/>
      <c r="G38" s="95"/>
      <c r="H38" s="97"/>
      <c r="I38" s="95"/>
      <c r="J38" s="95"/>
    </row>
    <row r="39" spans="1:10" s="93" customFormat="1">
      <c r="A39" s="95"/>
      <c r="B39" s="95"/>
      <c r="C39" s="95"/>
      <c r="D39" s="77"/>
      <c r="E39" s="95"/>
      <c r="F39" s="96"/>
      <c r="G39" s="95"/>
      <c r="H39" s="97"/>
      <c r="I39" s="95"/>
      <c r="J39" s="95"/>
    </row>
    <row r="40" spans="1:10" s="93" customFormat="1">
      <c r="A40" s="95"/>
      <c r="B40" s="95"/>
      <c r="C40" s="95"/>
      <c r="D40" s="77"/>
      <c r="E40" s="95"/>
      <c r="F40" s="96"/>
      <c r="G40" s="95"/>
      <c r="H40" s="97"/>
      <c r="I40" s="95"/>
      <c r="J40" s="95"/>
    </row>
    <row r="41" spans="1:10" s="93" customFormat="1">
      <c r="A41" s="95"/>
      <c r="B41" s="95"/>
      <c r="C41" s="95"/>
      <c r="D41" s="77"/>
      <c r="E41" s="95"/>
      <c r="F41" s="96"/>
      <c r="G41" s="95"/>
      <c r="H41" s="97"/>
      <c r="I41" s="95"/>
      <c r="J41" s="95"/>
    </row>
    <row r="42" spans="1:10" s="93" customFormat="1">
      <c r="A42" s="95"/>
      <c r="B42" s="95"/>
      <c r="C42" s="95"/>
      <c r="D42" s="77"/>
      <c r="E42" s="95"/>
      <c r="F42" s="96"/>
      <c r="G42" s="95"/>
      <c r="H42" s="97"/>
      <c r="I42" s="95"/>
      <c r="J42" s="95"/>
    </row>
    <row r="43" spans="1:10" s="93" customFormat="1">
      <c r="A43" s="95"/>
      <c r="B43" s="95"/>
      <c r="C43" s="95"/>
      <c r="D43" s="77"/>
      <c r="E43" s="95"/>
      <c r="F43" s="96"/>
      <c r="G43" s="95"/>
      <c r="H43" s="97"/>
      <c r="I43" s="95"/>
      <c r="J43" s="95"/>
    </row>
    <row r="44" spans="1:10" s="93" customFormat="1">
      <c r="A44" s="95"/>
      <c r="B44" s="95"/>
      <c r="C44" s="95"/>
      <c r="D44" s="77"/>
      <c r="E44" s="95"/>
      <c r="F44" s="96"/>
      <c r="G44" s="95"/>
      <c r="H44" s="97"/>
      <c r="I44" s="95"/>
      <c r="J44" s="95"/>
    </row>
    <row r="45" spans="1:10" s="93" customFormat="1">
      <c r="A45" s="95"/>
      <c r="B45" s="95"/>
      <c r="C45" s="95"/>
      <c r="D45" s="77"/>
      <c r="E45" s="95"/>
      <c r="F45" s="96"/>
      <c r="G45" s="95"/>
      <c r="H45" s="97"/>
      <c r="I45" s="95"/>
      <c r="J45" s="95"/>
    </row>
    <row r="46" spans="1:10" s="93" customFormat="1">
      <c r="A46" s="95"/>
      <c r="B46" s="95"/>
      <c r="C46" s="95"/>
      <c r="D46" s="77"/>
      <c r="E46" s="95"/>
      <c r="F46" s="96"/>
      <c r="G46" s="95"/>
      <c r="H46" s="97"/>
      <c r="I46" s="95"/>
      <c r="J46" s="95"/>
    </row>
    <row r="47" spans="1:10" ht="27.75" customHeight="1">
      <c r="A47" s="79"/>
      <c r="B47" s="79"/>
      <c r="C47" s="79"/>
      <c r="D47" s="79"/>
      <c r="E47" s="79"/>
      <c r="F47" s="79"/>
      <c r="G47" s="79"/>
      <c r="H47" s="79"/>
      <c r="I47" s="79"/>
      <c r="J47" s="79"/>
    </row>
    <row r="48" spans="1:10" ht="72.75" customHeight="1">
      <c r="A48" s="112" t="s">
        <v>208</v>
      </c>
      <c r="B48" s="112"/>
      <c r="C48" s="112"/>
      <c r="D48" s="112"/>
      <c r="E48" s="112"/>
      <c r="F48" s="112"/>
      <c r="G48" s="112"/>
      <c r="H48" s="112"/>
      <c r="I48" s="112"/>
      <c r="J48" s="112"/>
    </row>
  </sheetData>
  <mergeCells count="11">
    <mergeCell ref="A48:J48"/>
    <mergeCell ref="A1:J1"/>
    <mergeCell ref="E3:G3"/>
    <mergeCell ref="H4:J4"/>
    <mergeCell ref="A5:J5"/>
    <mergeCell ref="I2:J2"/>
    <mergeCell ref="I3:J3"/>
    <mergeCell ref="A32:C32"/>
    <mergeCell ref="F32:G32"/>
    <mergeCell ref="H32:J32"/>
    <mergeCell ref="A34:J36"/>
  </mergeCells>
  <pageMargins left="0.51181102362204722" right="0.51181102362204722" top="0.98425196850393704" bottom="0.98425196850393704" header="0.51181102362204722" footer="0.51181102362204722"/>
  <pageSetup paperSize="9" scale="50" fitToHeight="0" orientation="portrait" r:id="rId1"/>
  <headerFooter>
    <oddHeader>&amp;L &amp;C &amp;R</oddHeader>
    <oddFooter>Página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67"/>
  <sheetViews>
    <sheetView showOutlineSymbols="0" showWhiteSpace="0" view="pageBreakPreview" topLeftCell="A67" zoomScale="60" zoomScaleNormal="85" workbookViewId="0">
      <selection activeCell="A166" sqref="A166:XFD166"/>
    </sheetView>
  </sheetViews>
  <sheetFormatPr defaultRowHeight="14.25"/>
  <cols>
    <col min="1" max="1" width="10" style="81" bestFit="1" customWidth="1"/>
    <col min="2" max="2" width="12" style="81" bestFit="1" customWidth="1"/>
    <col min="3" max="3" width="10" style="81" bestFit="1" customWidth="1"/>
    <col min="4" max="4" width="60" style="81" bestFit="1" customWidth="1"/>
    <col min="5" max="5" width="15" style="81" bestFit="1" customWidth="1"/>
    <col min="6" max="6" width="13.875" style="81" customWidth="1"/>
    <col min="7" max="7" width="12" style="81" bestFit="1" customWidth="1"/>
    <col min="8" max="8" width="14.5" style="81" customWidth="1"/>
    <col min="9" max="9" width="13.125" style="81" bestFit="1" customWidth="1"/>
    <col min="10" max="10" width="15.5" style="81" bestFit="1" customWidth="1"/>
    <col min="11" max="16384" width="9" style="81"/>
  </cols>
  <sheetData>
    <row r="1" spans="1:10" ht="15">
      <c r="A1" s="114" t="s">
        <v>78</v>
      </c>
      <c r="B1" s="114"/>
      <c r="C1" s="114"/>
      <c r="D1" s="114"/>
      <c r="E1" s="114"/>
      <c r="F1" s="114"/>
      <c r="G1" s="114"/>
      <c r="H1" s="114"/>
      <c r="I1" s="114"/>
      <c r="J1" s="114"/>
    </row>
    <row r="2" spans="1:10" ht="15">
      <c r="A2" s="92"/>
      <c r="B2" s="92"/>
      <c r="C2" s="124" t="str">
        <f>'Orçamento Sintético'!D2</f>
        <v>Objeto:</v>
      </c>
      <c r="D2" s="124"/>
      <c r="E2" s="124" t="s">
        <v>0</v>
      </c>
      <c r="F2" s="124"/>
      <c r="G2" s="124" t="s">
        <v>1</v>
      </c>
      <c r="H2" s="124"/>
      <c r="I2" s="124" t="s">
        <v>2</v>
      </c>
      <c r="J2" s="124"/>
    </row>
    <row r="3" spans="1:10" ht="80.099999999999994" customHeight="1">
      <c r="A3" s="83"/>
      <c r="B3" s="83"/>
      <c r="C3" s="122" t="s">
        <v>206</v>
      </c>
      <c r="D3" s="122"/>
      <c r="E3" s="122" t="s">
        <v>207</v>
      </c>
      <c r="F3" s="122"/>
      <c r="G3" s="122" t="s">
        <v>3</v>
      </c>
      <c r="H3" s="122"/>
      <c r="I3" s="122" t="s">
        <v>4</v>
      </c>
      <c r="J3" s="122"/>
    </row>
    <row r="4" spans="1:10" ht="28.5" customHeight="1">
      <c r="A4" s="11"/>
      <c r="B4" s="11"/>
      <c r="C4" s="11"/>
      <c r="D4" s="21"/>
      <c r="E4" s="22"/>
      <c r="F4" s="25"/>
      <c r="G4" s="22"/>
      <c r="H4" s="117" t="str">
        <f>'Orçamento Sintético'!H4:J4</f>
        <v>Santa Luzia, 09 de janeiro de 2023</v>
      </c>
      <c r="I4" s="117"/>
      <c r="J4" s="117"/>
    </row>
    <row r="5" spans="1:10" ht="15" customHeight="1">
      <c r="A5" s="118" t="s">
        <v>162</v>
      </c>
      <c r="B5" s="119"/>
      <c r="C5" s="119"/>
      <c r="D5" s="119"/>
      <c r="E5" s="119"/>
      <c r="F5" s="119"/>
      <c r="G5" s="119"/>
      <c r="H5" s="119"/>
      <c r="I5" s="119"/>
      <c r="J5" s="119"/>
    </row>
    <row r="6" spans="1:10" ht="24" customHeight="1">
      <c r="A6" s="98" t="s">
        <v>15</v>
      </c>
      <c r="B6" s="98"/>
      <c r="C6" s="98"/>
      <c r="D6" s="98" t="s">
        <v>16</v>
      </c>
      <c r="E6" s="98"/>
      <c r="F6" s="128"/>
      <c r="G6" s="128"/>
      <c r="H6" s="99"/>
      <c r="I6" s="98"/>
      <c r="J6" s="100">
        <v>105229.56</v>
      </c>
    </row>
    <row r="7" spans="1:10" ht="18" customHeight="1">
      <c r="A7" s="85" t="s">
        <v>17</v>
      </c>
      <c r="B7" s="87" t="s">
        <v>6</v>
      </c>
      <c r="C7" s="85" t="s">
        <v>7</v>
      </c>
      <c r="D7" s="85" t="s">
        <v>8</v>
      </c>
      <c r="E7" s="129" t="s">
        <v>82</v>
      </c>
      <c r="F7" s="129"/>
      <c r="G7" s="88" t="s">
        <v>9</v>
      </c>
      <c r="H7" s="87" t="s">
        <v>10</v>
      </c>
      <c r="I7" s="87" t="s">
        <v>11</v>
      </c>
      <c r="J7" s="87" t="s">
        <v>13</v>
      </c>
    </row>
    <row r="8" spans="1:10" ht="24" customHeight="1">
      <c r="A8" s="86" t="s">
        <v>83</v>
      </c>
      <c r="B8" s="64" t="s">
        <v>30</v>
      </c>
      <c r="C8" s="86" t="s">
        <v>20</v>
      </c>
      <c r="D8" s="86" t="s">
        <v>31</v>
      </c>
      <c r="E8" s="125" t="s">
        <v>99</v>
      </c>
      <c r="F8" s="125"/>
      <c r="G8" s="63" t="s">
        <v>32</v>
      </c>
      <c r="H8" s="66">
        <v>1</v>
      </c>
      <c r="I8" s="65">
        <v>930</v>
      </c>
      <c r="J8" s="65">
        <v>930</v>
      </c>
    </row>
    <row r="9" spans="1:10" ht="26.1" customHeight="1">
      <c r="A9" s="91" t="s">
        <v>84</v>
      </c>
      <c r="B9" s="73" t="s">
        <v>100</v>
      </c>
      <c r="C9" s="91" t="s">
        <v>20</v>
      </c>
      <c r="D9" s="91" t="s">
        <v>101</v>
      </c>
      <c r="E9" s="126" t="s">
        <v>95</v>
      </c>
      <c r="F9" s="126"/>
      <c r="G9" s="72" t="s">
        <v>32</v>
      </c>
      <c r="H9" s="75">
        <v>1</v>
      </c>
      <c r="I9" s="74">
        <v>730</v>
      </c>
      <c r="J9" s="74">
        <v>730</v>
      </c>
    </row>
    <row r="10" spans="1:10" ht="24" customHeight="1">
      <c r="A10" s="91" t="s">
        <v>84</v>
      </c>
      <c r="B10" s="73" t="s">
        <v>102</v>
      </c>
      <c r="C10" s="91" t="s">
        <v>20</v>
      </c>
      <c r="D10" s="91" t="s">
        <v>103</v>
      </c>
      <c r="E10" s="126" t="s">
        <v>95</v>
      </c>
      <c r="F10" s="126"/>
      <c r="G10" s="72" t="s">
        <v>32</v>
      </c>
      <c r="H10" s="75">
        <v>1</v>
      </c>
      <c r="I10" s="74">
        <v>200</v>
      </c>
      <c r="J10" s="74">
        <v>200</v>
      </c>
    </row>
    <row r="11" spans="1:10">
      <c r="A11" s="89"/>
      <c r="B11" s="89"/>
      <c r="C11" s="89"/>
      <c r="D11" s="89"/>
      <c r="E11" s="89" t="s">
        <v>85</v>
      </c>
      <c r="F11" s="78">
        <v>0</v>
      </c>
      <c r="G11" s="89" t="s">
        <v>86</v>
      </c>
      <c r="H11" s="78">
        <v>0</v>
      </c>
      <c r="I11" s="89" t="s">
        <v>87</v>
      </c>
      <c r="J11" s="78">
        <v>0</v>
      </c>
    </row>
    <row r="12" spans="1:10">
      <c r="A12" s="89"/>
      <c r="B12" s="89"/>
      <c r="C12" s="89"/>
      <c r="D12" s="89"/>
      <c r="E12" s="89" t="s">
        <v>88</v>
      </c>
      <c r="F12" s="78">
        <v>225.15</v>
      </c>
      <c r="G12" s="89"/>
      <c r="H12" s="127" t="s">
        <v>89</v>
      </c>
      <c r="I12" s="127"/>
      <c r="J12" s="78">
        <v>1155.1500000000001</v>
      </c>
    </row>
    <row r="13" spans="1:10" ht="30" customHeight="1" thickBot="1">
      <c r="A13" s="82"/>
      <c r="B13" s="82"/>
      <c r="C13" s="82"/>
      <c r="D13" s="82"/>
      <c r="E13" s="82"/>
      <c r="F13" s="82"/>
      <c r="G13" s="82" t="s">
        <v>90</v>
      </c>
      <c r="H13" s="76">
        <v>12</v>
      </c>
      <c r="I13" s="82" t="s">
        <v>91</v>
      </c>
      <c r="J13" s="84">
        <v>13861.8</v>
      </c>
    </row>
    <row r="14" spans="1:10" ht="0.95" customHeight="1" thickTop="1">
      <c r="A14" s="67"/>
      <c r="B14" s="67"/>
      <c r="C14" s="67"/>
      <c r="D14" s="67"/>
      <c r="E14" s="67"/>
      <c r="F14" s="67"/>
      <c r="G14" s="67"/>
      <c r="H14" s="67"/>
      <c r="I14" s="67"/>
      <c r="J14" s="67"/>
    </row>
    <row r="15" spans="1:10" ht="18" customHeight="1">
      <c r="A15" s="85" t="s">
        <v>19</v>
      </c>
      <c r="B15" s="87" t="s">
        <v>6</v>
      </c>
      <c r="C15" s="85" t="s">
        <v>7</v>
      </c>
      <c r="D15" s="85" t="s">
        <v>8</v>
      </c>
      <c r="E15" s="129" t="s">
        <v>82</v>
      </c>
      <c r="F15" s="129"/>
      <c r="G15" s="88" t="s">
        <v>9</v>
      </c>
      <c r="H15" s="87" t="s">
        <v>10</v>
      </c>
      <c r="I15" s="87" t="s">
        <v>11</v>
      </c>
      <c r="J15" s="87" t="s">
        <v>13</v>
      </c>
    </row>
    <row r="16" spans="1:10" ht="24" customHeight="1">
      <c r="A16" s="86" t="s">
        <v>83</v>
      </c>
      <c r="B16" s="64" t="s">
        <v>34</v>
      </c>
      <c r="C16" s="86" t="s">
        <v>20</v>
      </c>
      <c r="D16" s="86" t="s">
        <v>186</v>
      </c>
      <c r="E16" s="125" t="s">
        <v>99</v>
      </c>
      <c r="F16" s="125"/>
      <c r="G16" s="63" t="s">
        <v>27</v>
      </c>
      <c r="H16" s="66">
        <v>1</v>
      </c>
      <c r="I16" s="65">
        <v>600</v>
      </c>
      <c r="J16" s="65">
        <v>600</v>
      </c>
    </row>
    <row r="17" spans="1:10" ht="24" customHeight="1">
      <c r="A17" s="91" t="s">
        <v>84</v>
      </c>
      <c r="B17" s="73" t="s">
        <v>104</v>
      </c>
      <c r="C17" s="91" t="s">
        <v>20</v>
      </c>
      <c r="D17" s="91" t="s">
        <v>105</v>
      </c>
      <c r="E17" s="126" t="s">
        <v>95</v>
      </c>
      <c r="F17" s="126"/>
      <c r="G17" s="72" t="s">
        <v>27</v>
      </c>
      <c r="H17" s="75">
        <v>1</v>
      </c>
      <c r="I17" s="74">
        <v>600</v>
      </c>
      <c r="J17" s="74">
        <v>600</v>
      </c>
    </row>
    <row r="18" spans="1:10">
      <c r="A18" s="89"/>
      <c r="B18" s="89"/>
      <c r="C18" s="89"/>
      <c r="D18" s="89"/>
      <c r="E18" s="89" t="s">
        <v>85</v>
      </c>
      <c r="F18" s="78">
        <v>0</v>
      </c>
      <c r="G18" s="89" t="s">
        <v>86</v>
      </c>
      <c r="H18" s="78">
        <v>0</v>
      </c>
      <c r="I18" s="89" t="s">
        <v>87</v>
      </c>
      <c r="J18" s="78">
        <v>0</v>
      </c>
    </row>
    <row r="19" spans="1:10">
      <c r="A19" s="89"/>
      <c r="B19" s="89"/>
      <c r="C19" s="89"/>
      <c r="D19" s="89"/>
      <c r="E19" s="89" t="s">
        <v>88</v>
      </c>
      <c r="F19" s="78">
        <v>145.26</v>
      </c>
      <c r="G19" s="89"/>
      <c r="H19" s="127" t="s">
        <v>89</v>
      </c>
      <c r="I19" s="127"/>
      <c r="J19" s="78">
        <v>745.26</v>
      </c>
    </row>
    <row r="20" spans="1:10" ht="30" customHeight="1" thickBot="1">
      <c r="A20" s="82"/>
      <c r="B20" s="82"/>
      <c r="C20" s="82"/>
      <c r="D20" s="82"/>
      <c r="E20" s="82"/>
      <c r="F20" s="82"/>
      <c r="G20" s="82" t="s">
        <v>90</v>
      </c>
      <c r="H20" s="76">
        <v>4</v>
      </c>
      <c r="I20" s="82" t="s">
        <v>91</v>
      </c>
      <c r="J20" s="84">
        <v>2981.04</v>
      </c>
    </row>
    <row r="21" spans="1:10" ht="0.95" customHeight="1" thickTop="1">
      <c r="A21" s="67"/>
      <c r="B21" s="67"/>
      <c r="C21" s="67"/>
      <c r="D21" s="67"/>
      <c r="E21" s="67"/>
      <c r="F21" s="67"/>
      <c r="G21" s="67"/>
      <c r="H21" s="67"/>
      <c r="I21" s="67"/>
      <c r="J21" s="67"/>
    </row>
    <row r="22" spans="1:10" ht="18" customHeight="1">
      <c r="A22" s="85" t="s">
        <v>21</v>
      </c>
      <c r="B22" s="87" t="s">
        <v>6</v>
      </c>
      <c r="C22" s="85" t="s">
        <v>7</v>
      </c>
      <c r="D22" s="85" t="s">
        <v>8</v>
      </c>
      <c r="E22" s="129" t="s">
        <v>82</v>
      </c>
      <c r="F22" s="129"/>
      <c r="G22" s="88" t="s">
        <v>9</v>
      </c>
      <c r="H22" s="87" t="s">
        <v>10</v>
      </c>
      <c r="I22" s="87" t="s">
        <v>11</v>
      </c>
      <c r="J22" s="87" t="s">
        <v>13</v>
      </c>
    </row>
    <row r="23" spans="1:10" ht="24" customHeight="1">
      <c r="A23" s="86" t="s">
        <v>83</v>
      </c>
      <c r="B23" s="64" t="s">
        <v>35</v>
      </c>
      <c r="C23" s="86" t="s">
        <v>20</v>
      </c>
      <c r="D23" s="86" t="s">
        <v>107</v>
      </c>
      <c r="E23" s="125" t="s">
        <v>99</v>
      </c>
      <c r="F23" s="125"/>
      <c r="G23" s="63" t="s">
        <v>27</v>
      </c>
      <c r="H23" s="66">
        <v>1</v>
      </c>
      <c r="I23" s="65">
        <v>600</v>
      </c>
      <c r="J23" s="65">
        <v>600</v>
      </c>
    </row>
    <row r="24" spans="1:10" ht="24" customHeight="1">
      <c r="A24" s="91" t="s">
        <v>84</v>
      </c>
      <c r="B24" s="73" t="s">
        <v>106</v>
      </c>
      <c r="C24" s="91" t="s">
        <v>20</v>
      </c>
      <c r="D24" s="91" t="s">
        <v>107</v>
      </c>
      <c r="E24" s="126" t="s">
        <v>95</v>
      </c>
      <c r="F24" s="126"/>
      <c r="G24" s="72" t="s">
        <v>27</v>
      </c>
      <c r="H24" s="75">
        <v>1</v>
      </c>
      <c r="I24" s="74">
        <v>600</v>
      </c>
      <c r="J24" s="74">
        <v>600</v>
      </c>
    </row>
    <row r="25" spans="1:10">
      <c r="A25" s="89"/>
      <c r="B25" s="89"/>
      <c r="C25" s="89"/>
      <c r="D25" s="89"/>
      <c r="E25" s="89" t="s">
        <v>85</v>
      </c>
      <c r="F25" s="78">
        <v>0</v>
      </c>
      <c r="G25" s="89" t="s">
        <v>86</v>
      </c>
      <c r="H25" s="78">
        <v>0</v>
      </c>
      <c r="I25" s="89" t="s">
        <v>87</v>
      </c>
      <c r="J25" s="78">
        <v>0</v>
      </c>
    </row>
    <row r="26" spans="1:10">
      <c r="A26" s="89"/>
      <c r="B26" s="89"/>
      <c r="C26" s="89"/>
      <c r="D26" s="89"/>
      <c r="E26" s="89" t="s">
        <v>88</v>
      </c>
      <c r="F26" s="78">
        <v>145.26</v>
      </c>
      <c r="G26" s="89"/>
      <c r="H26" s="127" t="s">
        <v>89</v>
      </c>
      <c r="I26" s="127"/>
      <c r="J26" s="78">
        <v>745.26</v>
      </c>
    </row>
    <row r="27" spans="1:10" ht="30" customHeight="1" thickBot="1">
      <c r="A27" s="82"/>
      <c r="B27" s="82"/>
      <c r="C27" s="82"/>
      <c r="D27" s="82"/>
      <c r="E27" s="82"/>
      <c r="F27" s="82"/>
      <c r="G27" s="82" t="s">
        <v>90</v>
      </c>
      <c r="H27" s="76">
        <v>4</v>
      </c>
      <c r="I27" s="82" t="s">
        <v>91</v>
      </c>
      <c r="J27" s="84">
        <v>2981.04</v>
      </c>
    </row>
    <row r="28" spans="1:10" ht="0.95" customHeight="1" thickTop="1">
      <c r="A28" s="67"/>
      <c r="B28" s="67"/>
      <c r="C28" s="67"/>
      <c r="D28" s="67"/>
      <c r="E28" s="67"/>
      <c r="F28" s="67"/>
      <c r="G28" s="67"/>
      <c r="H28" s="67"/>
      <c r="I28" s="67"/>
      <c r="J28" s="67"/>
    </row>
    <row r="29" spans="1:10" ht="18" customHeight="1">
      <c r="A29" s="85" t="s">
        <v>23</v>
      </c>
      <c r="B29" s="87" t="s">
        <v>6</v>
      </c>
      <c r="C29" s="85" t="s">
        <v>7</v>
      </c>
      <c r="D29" s="85" t="s">
        <v>8</v>
      </c>
      <c r="E29" s="129" t="s">
        <v>82</v>
      </c>
      <c r="F29" s="129"/>
      <c r="G29" s="88" t="s">
        <v>9</v>
      </c>
      <c r="H29" s="87" t="s">
        <v>10</v>
      </c>
      <c r="I29" s="87" t="s">
        <v>11</v>
      </c>
      <c r="J29" s="87" t="s">
        <v>13</v>
      </c>
    </row>
    <row r="30" spans="1:10" ht="24" customHeight="1">
      <c r="A30" s="86" t="s">
        <v>83</v>
      </c>
      <c r="B30" s="64" t="s">
        <v>36</v>
      </c>
      <c r="C30" s="86" t="s">
        <v>20</v>
      </c>
      <c r="D30" s="86" t="s">
        <v>187</v>
      </c>
      <c r="E30" s="125" t="s">
        <v>108</v>
      </c>
      <c r="F30" s="125"/>
      <c r="G30" s="63" t="s">
        <v>32</v>
      </c>
      <c r="H30" s="66">
        <v>1</v>
      </c>
      <c r="I30" s="65">
        <v>680</v>
      </c>
      <c r="J30" s="65">
        <v>680</v>
      </c>
    </row>
    <row r="31" spans="1:10" ht="24" customHeight="1">
      <c r="A31" s="91" t="s">
        <v>84</v>
      </c>
      <c r="B31" s="73" t="s">
        <v>109</v>
      </c>
      <c r="C31" s="91" t="s">
        <v>20</v>
      </c>
      <c r="D31" s="91" t="s">
        <v>110</v>
      </c>
      <c r="E31" s="126" t="s">
        <v>95</v>
      </c>
      <c r="F31" s="126"/>
      <c r="G31" s="72" t="s">
        <v>32</v>
      </c>
      <c r="H31" s="75">
        <v>1</v>
      </c>
      <c r="I31" s="74">
        <v>680</v>
      </c>
      <c r="J31" s="74">
        <v>680</v>
      </c>
    </row>
    <row r="32" spans="1:10">
      <c r="A32" s="89"/>
      <c r="B32" s="89"/>
      <c r="C32" s="89"/>
      <c r="D32" s="89"/>
      <c r="E32" s="89" t="s">
        <v>85</v>
      </c>
      <c r="F32" s="78">
        <v>0</v>
      </c>
      <c r="G32" s="89" t="s">
        <v>86</v>
      </c>
      <c r="H32" s="78">
        <v>0</v>
      </c>
      <c r="I32" s="89" t="s">
        <v>87</v>
      </c>
      <c r="J32" s="78">
        <v>0</v>
      </c>
    </row>
    <row r="33" spans="1:10">
      <c r="A33" s="89"/>
      <c r="B33" s="89"/>
      <c r="C33" s="89"/>
      <c r="D33" s="89"/>
      <c r="E33" s="89" t="s">
        <v>88</v>
      </c>
      <c r="F33" s="78">
        <v>164.62</v>
      </c>
      <c r="G33" s="89"/>
      <c r="H33" s="127" t="s">
        <v>89</v>
      </c>
      <c r="I33" s="127"/>
      <c r="J33" s="78">
        <v>844.62</v>
      </c>
    </row>
    <row r="34" spans="1:10" ht="30" customHeight="1" thickBot="1">
      <c r="A34" s="82"/>
      <c r="B34" s="82"/>
      <c r="C34" s="82"/>
      <c r="D34" s="82"/>
      <c r="E34" s="82"/>
      <c r="F34" s="82"/>
      <c r="G34" s="82" t="s">
        <v>90</v>
      </c>
      <c r="H34" s="76">
        <v>24</v>
      </c>
      <c r="I34" s="82" t="s">
        <v>91</v>
      </c>
      <c r="J34" s="84">
        <v>20270.88</v>
      </c>
    </row>
    <row r="35" spans="1:10" ht="0.95" customHeight="1" thickTop="1">
      <c r="A35" s="67"/>
      <c r="B35" s="67"/>
      <c r="C35" s="67"/>
      <c r="D35" s="67"/>
      <c r="E35" s="67"/>
      <c r="F35" s="67"/>
      <c r="G35" s="67"/>
      <c r="H35" s="67"/>
      <c r="I35" s="67"/>
      <c r="J35" s="67"/>
    </row>
    <row r="36" spans="1:10" ht="18" customHeight="1">
      <c r="A36" s="85" t="s">
        <v>24</v>
      </c>
      <c r="B36" s="87" t="s">
        <v>6</v>
      </c>
      <c r="C36" s="85" t="s">
        <v>7</v>
      </c>
      <c r="D36" s="85" t="s">
        <v>8</v>
      </c>
      <c r="E36" s="129" t="s">
        <v>82</v>
      </c>
      <c r="F36" s="129"/>
      <c r="G36" s="88" t="s">
        <v>9</v>
      </c>
      <c r="H36" s="87" t="s">
        <v>10</v>
      </c>
      <c r="I36" s="87" t="s">
        <v>11</v>
      </c>
      <c r="J36" s="87" t="s">
        <v>13</v>
      </c>
    </row>
    <row r="37" spans="1:10" ht="26.1" customHeight="1">
      <c r="A37" s="86" t="s">
        <v>83</v>
      </c>
      <c r="B37" s="64" t="s">
        <v>38</v>
      </c>
      <c r="C37" s="86" t="s">
        <v>20</v>
      </c>
      <c r="D37" s="86" t="s">
        <v>188</v>
      </c>
      <c r="E37" s="125" t="s">
        <v>111</v>
      </c>
      <c r="F37" s="125"/>
      <c r="G37" s="63" t="s">
        <v>37</v>
      </c>
      <c r="H37" s="66">
        <v>1</v>
      </c>
      <c r="I37" s="65">
        <v>13.15</v>
      </c>
      <c r="J37" s="65">
        <v>13.15</v>
      </c>
    </row>
    <row r="38" spans="1:10" ht="24" customHeight="1">
      <c r="A38" s="91" t="s">
        <v>84</v>
      </c>
      <c r="B38" s="73" t="s">
        <v>93</v>
      </c>
      <c r="C38" s="91" t="s">
        <v>20</v>
      </c>
      <c r="D38" s="91" t="s">
        <v>94</v>
      </c>
      <c r="E38" s="126" t="s">
        <v>92</v>
      </c>
      <c r="F38" s="126"/>
      <c r="G38" s="72" t="s">
        <v>71</v>
      </c>
      <c r="H38" s="75">
        <v>0.2</v>
      </c>
      <c r="I38" s="74">
        <v>15.79</v>
      </c>
      <c r="J38" s="74">
        <v>3.15</v>
      </c>
    </row>
    <row r="39" spans="1:10" ht="26.1" customHeight="1">
      <c r="A39" s="91" t="s">
        <v>84</v>
      </c>
      <c r="B39" s="73" t="s">
        <v>112</v>
      </c>
      <c r="C39" s="91" t="s">
        <v>20</v>
      </c>
      <c r="D39" s="91" t="s">
        <v>113</v>
      </c>
      <c r="E39" s="126" t="s">
        <v>95</v>
      </c>
      <c r="F39" s="126"/>
      <c r="G39" s="72" t="s">
        <v>27</v>
      </c>
      <c r="H39" s="75">
        <v>0.04</v>
      </c>
      <c r="I39" s="74">
        <v>250</v>
      </c>
      <c r="J39" s="74">
        <v>10</v>
      </c>
    </row>
    <row r="40" spans="1:10">
      <c r="A40" s="89"/>
      <c r="B40" s="89"/>
      <c r="C40" s="89"/>
      <c r="D40" s="89"/>
      <c r="E40" s="89" t="s">
        <v>85</v>
      </c>
      <c r="F40" s="78">
        <v>3.15</v>
      </c>
      <c r="G40" s="89" t="s">
        <v>86</v>
      </c>
      <c r="H40" s="78">
        <v>0</v>
      </c>
      <c r="I40" s="89" t="s">
        <v>87</v>
      </c>
      <c r="J40" s="78">
        <v>3.15</v>
      </c>
    </row>
    <row r="41" spans="1:10">
      <c r="A41" s="89"/>
      <c r="B41" s="89"/>
      <c r="C41" s="89"/>
      <c r="D41" s="89"/>
      <c r="E41" s="89" t="s">
        <v>88</v>
      </c>
      <c r="F41" s="78">
        <v>3.18</v>
      </c>
      <c r="G41" s="89"/>
      <c r="H41" s="127" t="s">
        <v>89</v>
      </c>
      <c r="I41" s="127"/>
      <c r="J41" s="78">
        <v>16.329999999999998</v>
      </c>
    </row>
    <row r="42" spans="1:10" ht="30" customHeight="1" thickBot="1">
      <c r="A42" s="82"/>
      <c r="B42" s="82"/>
      <c r="C42" s="82"/>
      <c r="D42" s="82"/>
      <c r="E42" s="82"/>
      <c r="F42" s="82"/>
      <c r="G42" s="82" t="s">
        <v>90</v>
      </c>
      <c r="H42" s="76">
        <v>240</v>
      </c>
      <c r="I42" s="82" t="s">
        <v>91</v>
      </c>
      <c r="J42" s="84">
        <v>3919.2</v>
      </c>
    </row>
    <row r="43" spans="1:10" ht="0.95" customHeight="1" thickTop="1">
      <c r="A43" s="67"/>
      <c r="B43" s="67"/>
      <c r="C43" s="67"/>
      <c r="D43" s="67"/>
      <c r="E43" s="67"/>
      <c r="F43" s="67"/>
      <c r="G43" s="67"/>
      <c r="H43" s="67"/>
      <c r="I43" s="67"/>
      <c r="J43" s="67"/>
    </row>
    <row r="44" spans="1:10" ht="18" customHeight="1">
      <c r="A44" s="85" t="s">
        <v>25</v>
      </c>
      <c r="B44" s="87" t="s">
        <v>6</v>
      </c>
      <c r="C44" s="85" t="s">
        <v>7</v>
      </c>
      <c r="D44" s="85" t="s">
        <v>8</v>
      </c>
      <c r="E44" s="129" t="s">
        <v>82</v>
      </c>
      <c r="F44" s="129"/>
      <c r="G44" s="88" t="s">
        <v>9</v>
      </c>
      <c r="H44" s="87" t="s">
        <v>10</v>
      </c>
      <c r="I44" s="87" t="s">
        <v>11</v>
      </c>
      <c r="J44" s="87" t="s">
        <v>13</v>
      </c>
    </row>
    <row r="45" spans="1:10" ht="26.1" customHeight="1">
      <c r="A45" s="86" t="s">
        <v>83</v>
      </c>
      <c r="B45" s="64" t="s">
        <v>39</v>
      </c>
      <c r="C45" s="86" t="s">
        <v>40</v>
      </c>
      <c r="D45" s="86" t="s">
        <v>189</v>
      </c>
      <c r="E45" s="125">
        <v>1.1100000000000001</v>
      </c>
      <c r="F45" s="125"/>
      <c r="G45" s="63" t="s">
        <v>41</v>
      </c>
      <c r="H45" s="66">
        <v>1</v>
      </c>
      <c r="I45" s="65">
        <v>9.3699999999999992</v>
      </c>
      <c r="J45" s="65">
        <v>9.3699999999999992</v>
      </c>
    </row>
    <row r="46" spans="1:10" ht="24" customHeight="1">
      <c r="A46" s="91" t="s">
        <v>84</v>
      </c>
      <c r="B46" s="73" t="s">
        <v>93</v>
      </c>
      <c r="C46" s="91" t="s">
        <v>20</v>
      </c>
      <c r="D46" s="91" t="s">
        <v>94</v>
      </c>
      <c r="E46" s="126" t="s">
        <v>92</v>
      </c>
      <c r="F46" s="126"/>
      <c r="G46" s="72" t="s">
        <v>71</v>
      </c>
      <c r="H46" s="75">
        <v>0.1</v>
      </c>
      <c r="I46" s="74">
        <v>15.79</v>
      </c>
      <c r="J46" s="74">
        <v>1.57</v>
      </c>
    </row>
    <row r="47" spans="1:10" ht="26.1" customHeight="1">
      <c r="A47" s="91" t="s">
        <v>84</v>
      </c>
      <c r="B47" s="73" t="s">
        <v>114</v>
      </c>
      <c r="C47" s="91" t="s">
        <v>20</v>
      </c>
      <c r="D47" s="91" t="s">
        <v>115</v>
      </c>
      <c r="E47" s="126" t="s">
        <v>95</v>
      </c>
      <c r="F47" s="126"/>
      <c r="G47" s="72" t="s">
        <v>27</v>
      </c>
      <c r="H47" s="75">
        <v>0.2</v>
      </c>
      <c r="I47" s="74">
        <v>39</v>
      </c>
      <c r="J47" s="74">
        <v>7.8</v>
      </c>
    </row>
    <row r="48" spans="1:10">
      <c r="A48" s="89"/>
      <c r="B48" s="89"/>
      <c r="C48" s="89"/>
      <c r="D48" s="89"/>
      <c r="E48" s="89" t="s">
        <v>85</v>
      </c>
      <c r="F48" s="78">
        <v>1.57</v>
      </c>
      <c r="G48" s="89" t="s">
        <v>86</v>
      </c>
      <c r="H48" s="78">
        <v>0</v>
      </c>
      <c r="I48" s="89" t="s">
        <v>87</v>
      </c>
      <c r="J48" s="78">
        <v>1.57</v>
      </c>
    </row>
    <row r="49" spans="1:10">
      <c r="A49" s="89"/>
      <c r="B49" s="89"/>
      <c r="C49" s="89"/>
      <c r="D49" s="89"/>
      <c r="E49" s="89" t="s">
        <v>88</v>
      </c>
      <c r="F49" s="78">
        <v>2.2599999999999998</v>
      </c>
      <c r="G49" s="89"/>
      <c r="H49" s="127" t="s">
        <v>89</v>
      </c>
      <c r="I49" s="127"/>
      <c r="J49" s="78">
        <v>11.63</v>
      </c>
    </row>
    <row r="50" spans="1:10" ht="30" customHeight="1" thickBot="1">
      <c r="A50" s="82"/>
      <c r="B50" s="82"/>
      <c r="C50" s="82"/>
      <c r="D50" s="82"/>
      <c r="E50" s="82"/>
      <c r="F50" s="82"/>
      <c r="G50" s="82" t="s">
        <v>90</v>
      </c>
      <c r="H50" s="76">
        <v>480</v>
      </c>
      <c r="I50" s="82" t="s">
        <v>91</v>
      </c>
      <c r="J50" s="84">
        <v>5582.4</v>
      </c>
    </row>
    <row r="51" spans="1:10" ht="0.95" customHeight="1" thickTop="1">
      <c r="A51" s="67"/>
      <c r="B51" s="67"/>
      <c r="C51" s="67"/>
      <c r="D51" s="67"/>
      <c r="E51" s="67"/>
      <c r="F51" s="67"/>
      <c r="G51" s="67"/>
      <c r="H51" s="67"/>
      <c r="I51" s="67"/>
      <c r="J51" s="67"/>
    </row>
    <row r="52" spans="1:10" ht="18" customHeight="1">
      <c r="A52" s="85" t="s">
        <v>26</v>
      </c>
      <c r="B52" s="87" t="s">
        <v>6</v>
      </c>
      <c r="C52" s="85" t="s">
        <v>7</v>
      </c>
      <c r="D52" s="85" t="s">
        <v>8</v>
      </c>
      <c r="E52" s="129" t="s">
        <v>82</v>
      </c>
      <c r="F52" s="129"/>
      <c r="G52" s="88" t="s">
        <v>9</v>
      </c>
      <c r="H52" s="87" t="s">
        <v>10</v>
      </c>
      <c r="I52" s="87" t="s">
        <v>11</v>
      </c>
      <c r="J52" s="87" t="s">
        <v>13</v>
      </c>
    </row>
    <row r="53" spans="1:10" ht="26.1" customHeight="1">
      <c r="A53" s="86" t="s">
        <v>83</v>
      </c>
      <c r="B53" s="64" t="s">
        <v>42</v>
      </c>
      <c r="C53" s="86" t="s">
        <v>40</v>
      </c>
      <c r="D53" s="86" t="s">
        <v>190</v>
      </c>
      <c r="E53" s="125">
        <v>1.1100000000000001</v>
      </c>
      <c r="F53" s="125"/>
      <c r="G53" s="63" t="s">
        <v>41</v>
      </c>
      <c r="H53" s="66">
        <v>1</v>
      </c>
      <c r="I53" s="65">
        <v>17.510000000000002</v>
      </c>
      <c r="J53" s="65">
        <v>17.510000000000002</v>
      </c>
    </row>
    <row r="54" spans="1:10" ht="24" customHeight="1">
      <c r="A54" s="91" t="s">
        <v>84</v>
      </c>
      <c r="B54" s="73" t="s">
        <v>93</v>
      </c>
      <c r="C54" s="91" t="s">
        <v>20</v>
      </c>
      <c r="D54" s="91" t="s">
        <v>94</v>
      </c>
      <c r="E54" s="126" t="s">
        <v>92</v>
      </c>
      <c r="F54" s="126"/>
      <c r="G54" s="72" t="s">
        <v>71</v>
      </c>
      <c r="H54" s="75">
        <v>0.1</v>
      </c>
      <c r="I54" s="74">
        <v>15.79</v>
      </c>
      <c r="J54" s="74">
        <v>1.57</v>
      </c>
    </row>
    <row r="55" spans="1:10" ht="26.1" customHeight="1">
      <c r="A55" s="91" t="s">
        <v>84</v>
      </c>
      <c r="B55" s="73" t="s">
        <v>116</v>
      </c>
      <c r="C55" s="91" t="s">
        <v>20</v>
      </c>
      <c r="D55" s="91" t="s">
        <v>117</v>
      </c>
      <c r="E55" s="126" t="s">
        <v>95</v>
      </c>
      <c r="F55" s="126"/>
      <c r="G55" s="72" t="s">
        <v>27</v>
      </c>
      <c r="H55" s="75">
        <v>0.2</v>
      </c>
      <c r="I55" s="74">
        <v>79.739999999999995</v>
      </c>
      <c r="J55" s="74">
        <v>15.94</v>
      </c>
    </row>
    <row r="56" spans="1:10">
      <c r="A56" s="89"/>
      <c r="B56" s="89"/>
      <c r="C56" s="89"/>
      <c r="D56" s="89"/>
      <c r="E56" s="89" t="s">
        <v>85</v>
      </c>
      <c r="F56" s="78">
        <v>1.57</v>
      </c>
      <c r="G56" s="89" t="s">
        <v>86</v>
      </c>
      <c r="H56" s="78">
        <v>0</v>
      </c>
      <c r="I56" s="89" t="s">
        <v>87</v>
      </c>
      <c r="J56" s="78">
        <v>1.57</v>
      </c>
    </row>
    <row r="57" spans="1:10">
      <c r="A57" s="89"/>
      <c r="B57" s="89"/>
      <c r="C57" s="89"/>
      <c r="D57" s="89"/>
      <c r="E57" s="89" t="s">
        <v>88</v>
      </c>
      <c r="F57" s="78">
        <v>4.2300000000000004</v>
      </c>
      <c r="G57" s="89"/>
      <c r="H57" s="127" t="s">
        <v>89</v>
      </c>
      <c r="I57" s="127"/>
      <c r="J57" s="78">
        <v>21.74</v>
      </c>
    </row>
    <row r="58" spans="1:10" ht="30" customHeight="1" thickBot="1">
      <c r="A58" s="82"/>
      <c r="B58" s="82"/>
      <c r="C58" s="82"/>
      <c r="D58" s="82"/>
      <c r="E58" s="82"/>
      <c r="F58" s="82"/>
      <c r="G58" s="82" t="s">
        <v>90</v>
      </c>
      <c r="H58" s="76">
        <v>480</v>
      </c>
      <c r="I58" s="82" t="s">
        <v>91</v>
      </c>
      <c r="J58" s="84">
        <v>10435.200000000001</v>
      </c>
    </row>
    <row r="59" spans="1:10" ht="0.95" customHeight="1" thickTop="1">
      <c r="A59" s="67"/>
      <c r="B59" s="67"/>
      <c r="C59" s="67"/>
      <c r="D59" s="67"/>
      <c r="E59" s="67"/>
      <c r="F59" s="67"/>
      <c r="G59" s="67"/>
      <c r="H59" s="67"/>
      <c r="I59" s="67"/>
      <c r="J59" s="67"/>
    </row>
    <row r="60" spans="1:10" ht="18" customHeight="1">
      <c r="A60" s="85" t="s">
        <v>28</v>
      </c>
      <c r="B60" s="87" t="s">
        <v>6</v>
      </c>
      <c r="C60" s="85" t="s">
        <v>7</v>
      </c>
      <c r="D60" s="85" t="s">
        <v>8</v>
      </c>
      <c r="E60" s="129" t="s">
        <v>82</v>
      </c>
      <c r="F60" s="129"/>
      <c r="G60" s="88" t="s">
        <v>9</v>
      </c>
      <c r="H60" s="87" t="s">
        <v>10</v>
      </c>
      <c r="I60" s="87" t="s">
        <v>11</v>
      </c>
      <c r="J60" s="87" t="s">
        <v>13</v>
      </c>
    </row>
    <row r="61" spans="1:10" ht="24" customHeight="1">
      <c r="A61" s="86" t="s">
        <v>83</v>
      </c>
      <c r="B61" s="64" t="s">
        <v>43</v>
      </c>
      <c r="C61" s="86" t="s">
        <v>20</v>
      </c>
      <c r="D61" s="86" t="s">
        <v>191</v>
      </c>
      <c r="E61" s="125" t="s">
        <v>111</v>
      </c>
      <c r="F61" s="125"/>
      <c r="G61" s="63" t="s">
        <v>27</v>
      </c>
      <c r="H61" s="66">
        <v>1</v>
      </c>
      <c r="I61" s="65">
        <v>40.57</v>
      </c>
      <c r="J61" s="65">
        <v>40.57</v>
      </c>
    </row>
    <row r="62" spans="1:10" ht="24" customHeight="1">
      <c r="A62" s="91" t="s">
        <v>84</v>
      </c>
      <c r="B62" s="73" t="s">
        <v>93</v>
      </c>
      <c r="C62" s="91" t="s">
        <v>20</v>
      </c>
      <c r="D62" s="91" t="s">
        <v>94</v>
      </c>
      <c r="E62" s="126" t="s">
        <v>92</v>
      </c>
      <c r="F62" s="126"/>
      <c r="G62" s="72" t="s">
        <v>71</v>
      </c>
      <c r="H62" s="75">
        <v>0.1</v>
      </c>
      <c r="I62" s="74">
        <v>15.79</v>
      </c>
      <c r="J62" s="74">
        <v>1.57</v>
      </c>
    </row>
    <row r="63" spans="1:10" ht="26.1" customHeight="1">
      <c r="A63" s="91" t="s">
        <v>84</v>
      </c>
      <c r="B63" s="73" t="s">
        <v>114</v>
      </c>
      <c r="C63" s="91" t="s">
        <v>20</v>
      </c>
      <c r="D63" s="91" t="s">
        <v>115</v>
      </c>
      <c r="E63" s="126" t="s">
        <v>95</v>
      </c>
      <c r="F63" s="126"/>
      <c r="G63" s="72" t="s">
        <v>27</v>
      </c>
      <c r="H63" s="75">
        <v>1</v>
      </c>
      <c r="I63" s="74">
        <v>39</v>
      </c>
      <c r="J63" s="74">
        <v>39</v>
      </c>
    </row>
    <row r="64" spans="1:10">
      <c r="A64" s="89"/>
      <c r="B64" s="89"/>
      <c r="C64" s="89"/>
      <c r="D64" s="89"/>
      <c r="E64" s="89" t="s">
        <v>85</v>
      </c>
      <c r="F64" s="78">
        <v>1.57</v>
      </c>
      <c r="G64" s="89" t="s">
        <v>86</v>
      </c>
      <c r="H64" s="78">
        <v>0</v>
      </c>
      <c r="I64" s="89" t="s">
        <v>87</v>
      </c>
      <c r="J64" s="78">
        <v>1.57</v>
      </c>
    </row>
    <row r="65" spans="1:10">
      <c r="A65" s="89"/>
      <c r="B65" s="89"/>
      <c r="C65" s="89"/>
      <c r="D65" s="89"/>
      <c r="E65" s="89" t="s">
        <v>88</v>
      </c>
      <c r="F65" s="78">
        <v>9.82</v>
      </c>
      <c r="G65" s="89"/>
      <c r="H65" s="127" t="s">
        <v>89</v>
      </c>
      <c r="I65" s="127"/>
      <c r="J65" s="78">
        <v>50.39</v>
      </c>
    </row>
    <row r="66" spans="1:10" ht="30" customHeight="1" thickBot="1">
      <c r="A66" s="82"/>
      <c r="B66" s="82"/>
      <c r="C66" s="82"/>
      <c r="D66" s="82"/>
      <c r="E66" s="82"/>
      <c r="F66" s="82"/>
      <c r="G66" s="82" t="s">
        <v>90</v>
      </c>
      <c r="H66" s="76">
        <v>100</v>
      </c>
      <c r="I66" s="82" t="s">
        <v>91</v>
      </c>
      <c r="J66" s="84">
        <v>5039</v>
      </c>
    </row>
    <row r="67" spans="1:10" ht="0.95" customHeight="1" thickTop="1">
      <c r="A67" s="67"/>
      <c r="B67" s="67"/>
      <c r="C67" s="67"/>
      <c r="D67" s="67"/>
      <c r="E67" s="67"/>
      <c r="F67" s="67"/>
      <c r="G67" s="67"/>
      <c r="H67" s="67"/>
      <c r="I67" s="67"/>
      <c r="J67" s="67"/>
    </row>
    <row r="68" spans="1:10" ht="18" customHeight="1">
      <c r="A68" s="85" t="s">
        <v>29</v>
      </c>
      <c r="B68" s="87" t="s">
        <v>6</v>
      </c>
      <c r="C68" s="85" t="s">
        <v>7</v>
      </c>
      <c r="D68" s="85" t="s">
        <v>8</v>
      </c>
      <c r="E68" s="129" t="s">
        <v>82</v>
      </c>
      <c r="F68" s="129"/>
      <c r="G68" s="88" t="s">
        <v>9</v>
      </c>
      <c r="H68" s="87" t="s">
        <v>10</v>
      </c>
      <c r="I68" s="87" t="s">
        <v>11</v>
      </c>
      <c r="J68" s="87" t="s">
        <v>13</v>
      </c>
    </row>
    <row r="69" spans="1:10" ht="26.1" customHeight="1">
      <c r="A69" s="86" t="s">
        <v>83</v>
      </c>
      <c r="B69" s="64" t="s">
        <v>44</v>
      </c>
      <c r="C69" s="86" t="s">
        <v>20</v>
      </c>
      <c r="D69" s="86" t="s">
        <v>192</v>
      </c>
      <c r="E69" s="125" t="s">
        <v>111</v>
      </c>
      <c r="F69" s="125"/>
      <c r="G69" s="63" t="s">
        <v>27</v>
      </c>
      <c r="H69" s="66">
        <v>1</v>
      </c>
      <c r="I69" s="65">
        <v>81.31</v>
      </c>
      <c r="J69" s="65">
        <v>81.31</v>
      </c>
    </row>
    <row r="70" spans="1:10" ht="24" customHeight="1">
      <c r="A70" s="91" t="s">
        <v>84</v>
      </c>
      <c r="B70" s="73" t="s">
        <v>93</v>
      </c>
      <c r="C70" s="91" t="s">
        <v>20</v>
      </c>
      <c r="D70" s="91" t="s">
        <v>94</v>
      </c>
      <c r="E70" s="126" t="s">
        <v>92</v>
      </c>
      <c r="F70" s="126"/>
      <c r="G70" s="72" t="s">
        <v>71</v>
      </c>
      <c r="H70" s="75">
        <v>0.1</v>
      </c>
      <c r="I70" s="74">
        <v>15.79</v>
      </c>
      <c r="J70" s="74">
        <v>1.57</v>
      </c>
    </row>
    <row r="71" spans="1:10" ht="26.1" customHeight="1">
      <c r="A71" s="91" t="s">
        <v>84</v>
      </c>
      <c r="B71" s="73" t="s">
        <v>116</v>
      </c>
      <c r="C71" s="91" t="s">
        <v>20</v>
      </c>
      <c r="D71" s="91" t="s">
        <v>117</v>
      </c>
      <c r="E71" s="126" t="s">
        <v>95</v>
      </c>
      <c r="F71" s="126"/>
      <c r="G71" s="72" t="s">
        <v>27</v>
      </c>
      <c r="H71" s="75">
        <v>1</v>
      </c>
      <c r="I71" s="74">
        <v>79.739999999999995</v>
      </c>
      <c r="J71" s="74">
        <v>79.739999999999995</v>
      </c>
    </row>
    <row r="72" spans="1:10">
      <c r="A72" s="89"/>
      <c r="B72" s="89"/>
      <c r="C72" s="89"/>
      <c r="D72" s="89"/>
      <c r="E72" s="89" t="s">
        <v>85</v>
      </c>
      <c r="F72" s="78">
        <v>1.57</v>
      </c>
      <c r="G72" s="89" t="s">
        <v>86</v>
      </c>
      <c r="H72" s="78">
        <v>0</v>
      </c>
      <c r="I72" s="89" t="s">
        <v>87</v>
      </c>
      <c r="J72" s="78">
        <v>1.57</v>
      </c>
    </row>
    <row r="73" spans="1:10">
      <c r="A73" s="89"/>
      <c r="B73" s="89"/>
      <c r="C73" s="89"/>
      <c r="D73" s="89"/>
      <c r="E73" s="89" t="s">
        <v>88</v>
      </c>
      <c r="F73" s="78">
        <v>19.68</v>
      </c>
      <c r="G73" s="89"/>
      <c r="H73" s="127" t="s">
        <v>89</v>
      </c>
      <c r="I73" s="127"/>
      <c r="J73" s="78">
        <v>100.99</v>
      </c>
    </row>
    <row r="74" spans="1:10" ht="30" customHeight="1" thickBot="1">
      <c r="A74" s="82"/>
      <c r="B74" s="82"/>
      <c r="C74" s="82"/>
      <c r="D74" s="82"/>
      <c r="E74" s="82"/>
      <c r="F74" s="82"/>
      <c r="G74" s="82" t="s">
        <v>90</v>
      </c>
      <c r="H74" s="76">
        <v>100</v>
      </c>
      <c r="I74" s="82" t="s">
        <v>91</v>
      </c>
      <c r="J74" s="84">
        <v>10099</v>
      </c>
    </row>
    <row r="75" spans="1:10" ht="0.95" customHeight="1" thickTop="1">
      <c r="A75" s="67"/>
      <c r="B75" s="67"/>
      <c r="C75" s="67"/>
      <c r="D75" s="67"/>
      <c r="E75" s="67"/>
      <c r="F75" s="67"/>
      <c r="G75" s="67"/>
      <c r="H75" s="67"/>
      <c r="I75" s="67"/>
      <c r="J75" s="67"/>
    </row>
    <row r="76" spans="1:10" ht="18" customHeight="1">
      <c r="A76" s="85" t="s">
        <v>33</v>
      </c>
      <c r="B76" s="87" t="s">
        <v>6</v>
      </c>
      <c r="C76" s="85" t="s">
        <v>7</v>
      </c>
      <c r="D76" s="85" t="s">
        <v>8</v>
      </c>
      <c r="E76" s="129" t="s">
        <v>82</v>
      </c>
      <c r="F76" s="129"/>
      <c r="G76" s="88" t="s">
        <v>9</v>
      </c>
      <c r="H76" s="87" t="s">
        <v>10</v>
      </c>
      <c r="I76" s="87" t="s">
        <v>11</v>
      </c>
      <c r="J76" s="87" t="s">
        <v>13</v>
      </c>
    </row>
    <row r="77" spans="1:10" ht="24" customHeight="1">
      <c r="A77" s="86" t="s">
        <v>83</v>
      </c>
      <c r="B77" s="64" t="s">
        <v>45</v>
      </c>
      <c r="C77" s="86" t="s">
        <v>20</v>
      </c>
      <c r="D77" s="86" t="s">
        <v>193</v>
      </c>
      <c r="E77" s="125" t="s">
        <v>111</v>
      </c>
      <c r="F77" s="125"/>
      <c r="G77" s="63" t="s">
        <v>27</v>
      </c>
      <c r="H77" s="66">
        <v>1</v>
      </c>
      <c r="I77" s="65">
        <v>201.68</v>
      </c>
      <c r="J77" s="65">
        <v>201.68</v>
      </c>
    </row>
    <row r="78" spans="1:10" ht="24" customHeight="1">
      <c r="A78" s="91" t="s">
        <v>84</v>
      </c>
      <c r="B78" s="73" t="s">
        <v>93</v>
      </c>
      <c r="C78" s="91" t="s">
        <v>20</v>
      </c>
      <c r="D78" s="91" t="s">
        <v>94</v>
      </c>
      <c r="E78" s="126" t="s">
        <v>92</v>
      </c>
      <c r="F78" s="126"/>
      <c r="G78" s="72" t="s">
        <v>71</v>
      </c>
      <c r="H78" s="75">
        <v>0.5</v>
      </c>
      <c r="I78" s="74">
        <v>15.79</v>
      </c>
      <c r="J78" s="74">
        <v>7.89</v>
      </c>
    </row>
    <row r="79" spans="1:10" ht="24" customHeight="1">
      <c r="A79" s="91" t="s">
        <v>84</v>
      </c>
      <c r="B79" s="73" t="s">
        <v>120</v>
      </c>
      <c r="C79" s="91" t="s">
        <v>20</v>
      </c>
      <c r="D79" s="91" t="s">
        <v>121</v>
      </c>
      <c r="E79" s="126" t="s">
        <v>95</v>
      </c>
      <c r="F79" s="126"/>
      <c r="G79" s="72" t="s">
        <v>22</v>
      </c>
      <c r="H79" s="75">
        <v>3</v>
      </c>
      <c r="I79" s="74">
        <v>13.33</v>
      </c>
      <c r="J79" s="74">
        <v>39.99</v>
      </c>
    </row>
    <row r="80" spans="1:10" ht="24" customHeight="1">
      <c r="A80" s="91" t="s">
        <v>84</v>
      </c>
      <c r="B80" s="73" t="s">
        <v>118</v>
      </c>
      <c r="C80" s="91" t="s">
        <v>20</v>
      </c>
      <c r="D80" s="91" t="s">
        <v>119</v>
      </c>
      <c r="E80" s="126" t="s">
        <v>95</v>
      </c>
      <c r="F80" s="126"/>
      <c r="G80" s="72" t="s">
        <v>69</v>
      </c>
      <c r="H80" s="75">
        <v>2</v>
      </c>
      <c r="I80" s="74">
        <v>16.899999999999999</v>
      </c>
      <c r="J80" s="74">
        <v>33.799999999999997</v>
      </c>
    </row>
    <row r="81" spans="1:10" ht="26.1" customHeight="1">
      <c r="A81" s="91" t="s">
        <v>84</v>
      </c>
      <c r="B81" s="73" t="s">
        <v>122</v>
      </c>
      <c r="C81" s="91" t="s">
        <v>20</v>
      </c>
      <c r="D81" s="91" t="s">
        <v>123</v>
      </c>
      <c r="E81" s="126" t="s">
        <v>95</v>
      </c>
      <c r="F81" s="126"/>
      <c r="G81" s="72" t="s">
        <v>27</v>
      </c>
      <c r="H81" s="75">
        <v>1</v>
      </c>
      <c r="I81" s="74">
        <v>120</v>
      </c>
      <c r="J81" s="74">
        <v>120</v>
      </c>
    </row>
    <row r="82" spans="1:10">
      <c r="A82" s="89"/>
      <c r="B82" s="89"/>
      <c r="C82" s="89"/>
      <c r="D82" s="89"/>
      <c r="E82" s="89" t="s">
        <v>85</v>
      </c>
      <c r="F82" s="78">
        <v>7.89</v>
      </c>
      <c r="G82" s="89" t="s">
        <v>86</v>
      </c>
      <c r="H82" s="78">
        <v>0</v>
      </c>
      <c r="I82" s="89" t="s">
        <v>87</v>
      </c>
      <c r="J82" s="78">
        <v>7.89</v>
      </c>
    </row>
    <row r="83" spans="1:10">
      <c r="A83" s="89"/>
      <c r="B83" s="89"/>
      <c r="C83" s="89"/>
      <c r="D83" s="89"/>
      <c r="E83" s="89" t="s">
        <v>88</v>
      </c>
      <c r="F83" s="78">
        <v>48.82</v>
      </c>
      <c r="G83" s="89"/>
      <c r="H83" s="127" t="s">
        <v>89</v>
      </c>
      <c r="I83" s="127"/>
      <c r="J83" s="78">
        <v>250.5</v>
      </c>
    </row>
    <row r="84" spans="1:10" ht="30" customHeight="1" thickBot="1">
      <c r="A84" s="82"/>
      <c r="B84" s="82"/>
      <c r="C84" s="82"/>
      <c r="D84" s="82"/>
      <c r="E84" s="82"/>
      <c r="F84" s="82"/>
      <c r="G84" s="82" t="s">
        <v>90</v>
      </c>
      <c r="H84" s="76">
        <v>120</v>
      </c>
      <c r="I84" s="82" t="s">
        <v>91</v>
      </c>
      <c r="J84" s="84">
        <v>30060</v>
      </c>
    </row>
    <row r="85" spans="1:10" ht="0.95" customHeight="1" thickTop="1">
      <c r="A85" s="67"/>
      <c r="B85" s="67"/>
      <c r="C85" s="67"/>
      <c r="D85" s="67"/>
      <c r="E85" s="67"/>
      <c r="F85" s="67"/>
      <c r="G85" s="67"/>
      <c r="H85" s="67"/>
      <c r="I85" s="67"/>
      <c r="J85" s="67"/>
    </row>
    <row r="86" spans="1:10" ht="24" customHeight="1">
      <c r="A86" s="98" t="s">
        <v>46</v>
      </c>
      <c r="B86" s="98"/>
      <c r="C86" s="98"/>
      <c r="D86" s="98" t="s">
        <v>194</v>
      </c>
      <c r="E86" s="98"/>
      <c r="F86" s="128"/>
      <c r="G86" s="128"/>
      <c r="H86" s="99"/>
      <c r="I86" s="98"/>
      <c r="J86" s="100">
        <v>3586680</v>
      </c>
    </row>
    <row r="87" spans="1:10" ht="18" customHeight="1">
      <c r="A87" s="85" t="s">
        <v>47</v>
      </c>
      <c r="B87" s="87" t="s">
        <v>6</v>
      </c>
      <c r="C87" s="85" t="s">
        <v>7</v>
      </c>
      <c r="D87" s="85" t="s">
        <v>8</v>
      </c>
      <c r="E87" s="129" t="s">
        <v>82</v>
      </c>
      <c r="F87" s="129"/>
      <c r="G87" s="88" t="s">
        <v>9</v>
      </c>
      <c r="H87" s="87" t="s">
        <v>10</v>
      </c>
      <c r="I87" s="87" t="s">
        <v>11</v>
      </c>
      <c r="J87" s="87" t="s">
        <v>13</v>
      </c>
    </row>
    <row r="88" spans="1:10" ht="26.1" customHeight="1">
      <c r="A88" s="86" t="s">
        <v>83</v>
      </c>
      <c r="B88" s="64" t="s">
        <v>52</v>
      </c>
      <c r="C88" s="86" t="s">
        <v>20</v>
      </c>
      <c r="D88" s="86" t="s">
        <v>195</v>
      </c>
      <c r="E88" s="125" t="s">
        <v>130</v>
      </c>
      <c r="F88" s="125"/>
      <c r="G88" s="63" t="s">
        <v>22</v>
      </c>
      <c r="H88" s="66">
        <v>1</v>
      </c>
      <c r="I88" s="65">
        <v>1.97</v>
      </c>
      <c r="J88" s="65">
        <v>1.97</v>
      </c>
    </row>
    <row r="89" spans="1:10" ht="26.1" customHeight="1">
      <c r="A89" s="91" t="s">
        <v>84</v>
      </c>
      <c r="B89" s="73" t="s">
        <v>131</v>
      </c>
      <c r="C89" s="91" t="s">
        <v>20</v>
      </c>
      <c r="D89" s="91" t="s">
        <v>132</v>
      </c>
      <c r="E89" s="126" t="s">
        <v>127</v>
      </c>
      <c r="F89" s="126"/>
      <c r="G89" s="72" t="s">
        <v>71</v>
      </c>
      <c r="H89" s="75">
        <v>2.5000000000000001E-2</v>
      </c>
      <c r="I89" s="74">
        <v>8.67</v>
      </c>
      <c r="J89" s="74">
        <v>0.21</v>
      </c>
    </row>
    <row r="90" spans="1:10" ht="26.1" customHeight="1">
      <c r="A90" s="91" t="s">
        <v>84</v>
      </c>
      <c r="B90" s="73" t="s">
        <v>133</v>
      </c>
      <c r="C90" s="91" t="s">
        <v>20</v>
      </c>
      <c r="D90" s="91" t="s">
        <v>134</v>
      </c>
      <c r="E90" s="126" t="s">
        <v>127</v>
      </c>
      <c r="F90" s="126"/>
      <c r="G90" s="72" t="s">
        <v>71</v>
      </c>
      <c r="H90" s="75">
        <v>3.4000000000000002E-2</v>
      </c>
      <c r="I90" s="74">
        <v>1.58</v>
      </c>
      <c r="J90" s="74">
        <v>0.05</v>
      </c>
    </row>
    <row r="91" spans="1:10" ht="24" customHeight="1">
      <c r="A91" s="91" t="s">
        <v>84</v>
      </c>
      <c r="B91" s="73" t="s">
        <v>97</v>
      </c>
      <c r="C91" s="91" t="s">
        <v>20</v>
      </c>
      <c r="D91" s="91" t="s">
        <v>98</v>
      </c>
      <c r="E91" s="126" t="s">
        <v>92</v>
      </c>
      <c r="F91" s="126"/>
      <c r="G91" s="72" t="s">
        <v>71</v>
      </c>
      <c r="H91" s="75">
        <v>5.8999999999999997E-2</v>
      </c>
      <c r="I91" s="74">
        <v>22.52</v>
      </c>
      <c r="J91" s="74">
        <v>1.32</v>
      </c>
    </row>
    <row r="92" spans="1:10" ht="24" customHeight="1">
      <c r="A92" s="91" t="s">
        <v>84</v>
      </c>
      <c r="B92" s="73" t="s">
        <v>135</v>
      </c>
      <c r="C92" s="91" t="s">
        <v>20</v>
      </c>
      <c r="D92" s="91" t="s">
        <v>136</v>
      </c>
      <c r="E92" s="126" t="s">
        <v>95</v>
      </c>
      <c r="F92" s="126"/>
      <c r="G92" s="72" t="s">
        <v>27</v>
      </c>
      <c r="H92" s="75">
        <v>2E-3</v>
      </c>
      <c r="I92" s="74">
        <v>197.2</v>
      </c>
      <c r="J92" s="74">
        <v>0.39</v>
      </c>
    </row>
    <row r="93" spans="1:10">
      <c r="A93" s="89"/>
      <c r="B93" s="89"/>
      <c r="C93" s="89"/>
      <c r="D93" s="89"/>
      <c r="E93" s="89" t="s">
        <v>85</v>
      </c>
      <c r="F93" s="78">
        <v>1.32</v>
      </c>
      <c r="G93" s="89" t="s">
        <v>86</v>
      </c>
      <c r="H93" s="78">
        <v>0</v>
      </c>
      <c r="I93" s="89" t="s">
        <v>87</v>
      </c>
      <c r="J93" s="78">
        <v>1.32</v>
      </c>
    </row>
    <row r="94" spans="1:10">
      <c r="A94" s="89"/>
      <c r="B94" s="89"/>
      <c r="C94" s="89"/>
      <c r="D94" s="89"/>
      <c r="E94" s="89" t="s">
        <v>88</v>
      </c>
      <c r="F94" s="78">
        <v>0.47</v>
      </c>
      <c r="G94" s="89"/>
      <c r="H94" s="127" t="s">
        <v>89</v>
      </c>
      <c r="I94" s="127"/>
      <c r="J94" s="78">
        <v>2.44</v>
      </c>
    </row>
    <row r="95" spans="1:10" ht="30" customHeight="1" thickBot="1">
      <c r="A95" s="82"/>
      <c r="B95" s="82"/>
      <c r="C95" s="82"/>
      <c r="D95" s="82"/>
      <c r="E95" s="82"/>
      <c r="F95" s="82"/>
      <c r="G95" s="82" t="s">
        <v>90</v>
      </c>
      <c r="H95" s="76">
        <v>250000</v>
      </c>
      <c r="I95" s="82" t="s">
        <v>91</v>
      </c>
      <c r="J95" s="84">
        <v>610000</v>
      </c>
    </row>
    <row r="96" spans="1:10" ht="0.95" customHeight="1" thickTop="1">
      <c r="A96" s="67"/>
      <c r="B96" s="67"/>
      <c r="C96" s="67"/>
      <c r="D96" s="67"/>
      <c r="E96" s="67"/>
      <c r="F96" s="67"/>
      <c r="G96" s="67"/>
      <c r="H96" s="67"/>
      <c r="I96" s="67"/>
      <c r="J96" s="67"/>
    </row>
    <row r="97" spans="1:10" ht="18" customHeight="1">
      <c r="A97" s="85" t="s">
        <v>49</v>
      </c>
      <c r="B97" s="87" t="s">
        <v>6</v>
      </c>
      <c r="C97" s="85" t="s">
        <v>7</v>
      </c>
      <c r="D97" s="85" t="s">
        <v>8</v>
      </c>
      <c r="E97" s="129" t="s">
        <v>82</v>
      </c>
      <c r="F97" s="129"/>
      <c r="G97" s="88" t="s">
        <v>9</v>
      </c>
      <c r="H97" s="87" t="s">
        <v>10</v>
      </c>
      <c r="I97" s="87" t="s">
        <v>11</v>
      </c>
      <c r="J97" s="87" t="s">
        <v>13</v>
      </c>
    </row>
    <row r="98" spans="1:10" ht="24" customHeight="1">
      <c r="A98" s="86" t="s">
        <v>83</v>
      </c>
      <c r="B98" s="64" t="s">
        <v>48</v>
      </c>
      <c r="C98" s="86" t="s">
        <v>20</v>
      </c>
      <c r="D98" s="86" t="s">
        <v>196</v>
      </c>
      <c r="E98" s="125" t="s">
        <v>124</v>
      </c>
      <c r="F98" s="125"/>
      <c r="G98" s="63" t="s">
        <v>18</v>
      </c>
      <c r="H98" s="66">
        <v>1</v>
      </c>
      <c r="I98" s="65">
        <v>14.08</v>
      </c>
      <c r="J98" s="65">
        <v>14.08</v>
      </c>
    </row>
    <row r="99" spans="1:10" ht="26.1" customHeight="1">
      <c r="A99" s="91" t="s">
        <v>84</v>
      </c>
      <c r="B99" s="73" t="s">
        <v>128</v>
      </c>
      <c r="C99" s="91" t="s">
        <v>20</v>
      </c>
      <c r="D99" s="91" t="s">
        <v>129</v>
      </c>
      <c r="E99" s="126" t="s">
        <v>127</v>
      </c>
      <c r="F99" s="126"/>
      <c r="G99" s="72" t="s">
        <v>71</v>
      </c>
      <c r="H99" s="75">
        <v>6.6669999999999993E-2</v>
      </c>
      <c r="I99" s="74">
        <v>127.04</v>
      </c>
      <c r="J99" s="74">
        <v>8.4600000000000009</v>
      </c>
    </row>
    <row r="100" spans="1:10" ht="26.1" customHeight="1">
      <c r="A100" s="91" t="s">
        <v>84</v>
      </c>
      <c r="B100" s="73" t="s">
        <v>125</v>
      </c>
      <c r="C100" s="91" t="s">
        <v>20</v>
      </c>
      <c r="D100" s="91" t="s">
        <v>126</v>
      </c>
      <c r="E100" s="126" t="s">
        <v>127</v>
      </c>
      <c r="F100" s="126"/>
      <c r="G100" s="72" t="s">
        <v>71</v>
      </c>
      <c r="H100" s="75">
        <v>0.2</v>
      </c>
      <c r="I100" s="74">
        <v>17.61</v>
      </c>
      <c r="J100" s="74">
        <v>3.52</v>
      </c>
    </row>
    <row r="101" spans="1:10" ht="24" customHeight="1">
      <c r="A101" s="91" t="s">
        <v>84</v>
      </c>
      <c r="B101" s="73" t="s">
        <v>93</v>
      </c>
      <c r="C101" s="91" t="s">
        <v>20</v>
      </c>
      <c r="D101" s="91" t="s">
        <v>94</v>
      </c>
      <c r="E101" s="126" t="s">
        <v>92</v>
      </c>
      <c r="F101" s="126"/>
      <c r="G101" s="72" t="s">
        <v>71</v>
      </c>
      <c r="H101" s="75">
        <v>0.13333</v>
      </c>
      <c r="I101" s="74">
        <v>15.79</v>
      </c>
      <c r="J101" s="74">
        <v>2.1</v>
      </c>
    </row>
    <row r="102" spans="1:10">
      <c r="A102" s="89"/>
      <c r="B102" s="89"/>
      <c r="C102" s="89"/>
      <c r="D102" s="89"/>
      <c r="E102" s="89" t="s">
        <v>85</v>
      </c>
      <c r="F102" s="78">
        <v>2.1</v>
      </c>
      <c r="G102" s="89" t="s">
        <v>86</v>
      </c>
      <c r="H102" s="78">
        <v>0</v>
      </c>
      <c r="I102" s="89" t="s">
        <v>87</v>
      </c>
      <c r="J102" s="78">
        <v>2.1</v>
      </c>
    </row>
    <row r="103" spans="1:10">
      <c r="A103" s="89"/>
      <c r="B103" s="89"/>
      <c r="C103" s="89"/>
      <c r="D103" s="89"/>
      <c r="E103" s="89" t="s">
        <v>88</v>
      </c>
      <c r="F103" s="78">
        <v>3.4</v>
      </c>
      <c r="G103" s="89"/>
      <c r="H103" s="127" t="s">
        <v>89</v>
      </c>
      <c r="I103" s="127"/>
      <c r="J103" s="78">
        <v>17.48</v>
      </c>
    </row>
    <row r="104" spans="1:10" ht="30" customHeight="1" thickBot="1">
      <c r="A104" s="82"/>
      <c r="B104" s="82"/>
      <c r="C104" s="82"/>
      <c r="D104" s="82"/>
      <c r="E104" s="82"/>
      <c r="F104" s="82"/>
      <c r="G104" s="82" t="s">
        <v>90</v>
      </c>
      <c r="H104" s="76">
        <v>125000</v>
      </c>
      <c r="I104" s="82" t="s">
        <v>91</v>
      </c>
      <c r="J104" s="84">
        <v>2185000</v>
      </c>
    </row>
    <row r="105" spans="1:10" ht="0.95" customHeight="1" thickTop="1">
      <c r="A105" s="67"/>
      <c r="B105" s="67"/>
      <c r="C105" s="67"/>
      <c r="D105" s="67"/>
      <c r="E105" s="67"/>
      <c r="F105" s="67"/>
      <c r="G105" s="67"/>
      <c r="H105" s="67"/>
      <c r="I105" s="67"/>
      <c r="J105" s="67"/>
    </row>
    <row r="106" spans="1:10" ht="18" customHeight="1">
      <c r="A106" s="85" t="s">
        <v>50</v>
      </c>
      <c r="B106" s="87" t="s">
        <v>6</v>
      </c>
      <c r="C106" s="85" t="s">
        <v>7</v>
      </c>
      <c r="D106" s="85" t="s">
        <v>8</v>
      </c>
      <c r="E106" s="129" t="s">
        <v>82</v>
      </c>
      <c r="F106" s="129"/>
      <c r="G106" s="88" t="s">
        <v>9</v>
      </c>
      <c r="H106" s="87" t="s">
        <v>10</v>
      </c>
      <c r="I106" s="87" t="s">
        <v>11</v>
      </c>
      <c r="J106" s="87" t="s">
        <v>13</v>
      </c>
    </row>
    <row r="107" spans="1:10" ht="24" customHeight="1">
      <c r="A107" s="86" t="s">
        <v>83</v>
      </c>
      <c r="B107" s="64" t="s">
        <v>55</v>
      </c>
      <c r="C107" s="86" t="s">
        <v>20</v>
      </c>
      <c r="D107" s="86" t="s">
        <v>197</v>
      </c>
      <c r="E107" s="125" t="s">
        <v>140</v>
      </c>
      <c r="F107" s="125"/>
      <c r="G107" s="63" t="s">
        <v>54</v>
      </c>
      <c r="H107" s="66">
        <v>1</v>
      </c>
      <c r="I107" s="65">
        <v>20.74</v>
      </c>
      <c r="J107" s="65">
        <v>20.74</v>
      </c>
    </row>
    <row r="108" spans="1:10" ht="24" customHeight="1">
      <c r="A108" s="91" t="s">
        <v>84</v>
      </c>
      <c r="B108" s="73" t="s">
        <v>141</v>
      </c>
      <c r="C108" s="91" t="s">
        <v>20</v>
      </c>
      <c r="D108" s="91" t="s">
        <v>142</v>
      </c>
      <c r="E108" s="126" t="s">
        <v>127</v>
      </c>
      <c r="F108" s="126"/>
      <c r="G108" s="72" t="s">
        <v>71</v>
      </c>
      <c r="H108" s="75">
        <v>0.17</v>
      </c>
      <c r="I108" s="74">
        <v>60.73</v>
      </c>
      <c r="J108" s="74">
        <v>10.32</v>
      </c>
    </row>
    <row r="109" spans="1:10" ht="24" customHeight="1">
      <c r="A109" s="91" t="s">
        <v>84</v>
      </c>
      <c r="B109" s="73" t="s">
        <v>93</v>
      </c>
      <c r="C109" s="91" t="s">
        <v>20</v>
      </c>
      <c r="D109" s="91" t="s">
        <v>94</v>
      </c>
      <c r="E109" s="126" t="s">
        <v>92</v>
      </c>
      <c r="F109" s="126"/>
      <c r="G109" s="72" t="s">
        <v>71</v>
      </c>
      <c r="H109" s="75">
        <v>0.66</v>
      </c>
      <c r="I109" s="74">
        <v>15.79</v>
      </c>
      <c r="J109" s="74">
        <v>10.42</v>
      </c>
    </row>
    <row r="110" spans="1:10">
      <c r="A110" s="89"/>
      <c r="B110" s="89"/>
      <c r="C110" s="89"/>
      <c r="D110" s="89"/>
      <c r="E110" s="89" t="s">
        <v>85</v>
      </c>
      <c r="F110" s="78">
        <v>10.42</v>
      </c>
      <c r="G110" s="89" t="s">
        <v>86</v>
      </c>
      <c r="H110" s="78">
        <v>0</v>
      </c>
      <c r="I110" s="89" t="s">
        <v>87</v>
      </c>
      <c r="J110" s="78">
        <v>10.42</v>
      </c>
    </row>
    <row r="111" spans="1:10">
      <c r="A111" s="89"/>
      <c r="B111" s="89"/>
      <c r="C111" s="89"/>
      <c r="D111" s="89"/>
      <c r="E111" s="89" t="s">
        <v>88</v>
      </c>
      <c r="F111" s="78">
        <v>5.0199999999999996</v>
      </c>
      <c r="G111" s="89"/>
      <c r="H111" s="127" t="s">
        <v>89</v>
      </c>
      <c r="I111" s="127"/>
      <c r="J111" s="78">
        <v>25.76</v>
      </c>
    </row>
    <row r="112" spans="1:10" ht="30" customHeight="1" thickBot="1">
      <c r="A112" s="82"/>
      <c r="B112" s="82"/>
      <c r="C112" s="82"/>
      <c r="D112" s="82"/>
      <c r="E112" s="82"/>
      <c r="F112" s="82"/>
      <c r="G112" s="82" t="s">
        <v>90</v>
      </c>
      <c r="H112" s="76">
        <v>8000</v>
      </c>
      <c r="I112" s="82" t="s">
        <v>91</v>
      </c>
      <c r="J112" s="84">
        <v>206080</v>
      </c>
    </row>
    <row r="113" spans="1:10" ht="0.95" customHeight="1" thickTop="1">
      <c r="A113" s="67"/>
      <c r="B113" s="67"/>
      <c r="C113" s="67"/>
      <c r="D113" s="67"/>
      <c r="E113" s="67"/>
      <c r="F113" s="67"/>
      <c r="G113" s="67"/>
      <c r="H113" s="67"/>
      <c r="I113" s="67"/>
      <c r="J113" s="67"/>
    </row>
    <row r="114" spans="1:10" ht="18" customHeight="1">
      <c r="A114" s="85" t="s">
        <v>51</v>
      </c>
      <c r="B114" s="87" t="s">
        <v>6</v>
      </c>
      <c r="C114" s="85" t="s">
        <v>7</v>
      </c>
      <c r="D114" s="85" t="s">
        <v>8</v>
      </c>
      <c r="E114" s="129" t="s">
        <v>82</v>
      </c>
      <c r="F114" s="129"/>
      <c r="G114" s="88" t="s">
        <v>9</v>
      </c>
      <c r="H114" s="87" t="s">
        <v>10</v>
      </c>
      <c r="I114" s="87" t="s">
        <v>11</v>
      </c>
      <c r="J114" s="87" t="s">
        <v>13</v>
      </c>
    </row>
    <row r="115" spans="1:10" ht="24" customHeight="1">
      <c r="A115" s="86" t="s">
        <v>83</v>
      </c>
      <c r="B115" s="64" t="s">
        <v>56</v>
      </c>
      <c r="C115" s="86" t="s">
        <v>20</v>
      </c>
      <c r="D115" s="86" t="s">
        <v>57</v>
      </c>
      <c r="E115" s="125" t="s">
        <v>143</v>
      </c>
      <c r="F115" s="125"/>
      <c r="G115" s="63" t="s">
        <v>58</v>
      </c>
      <c r="H115" s="66">
        <v>1</v>
      </c>
      <c r="I115" s="65">
        <v>1.97</v>
      </c>
      <c r="J115" s="65">
        <v>1.97</v>
      </c>
    </row>
    <row r="116" spans="1:10" ht="24" customHeight="1">
      <c r="A116" s="91" t="s">
        <v>84</v>
      </c>
      <c r="B116" s="73" t="s">
        <v>70</v>
      </c>
      <c r="C116" s="91" t="s">
        <v>20</v>
      </c>
      <c r="D116" s="91" t="s">
        <v>144</v>
      </c>
      <c r="E116" s="126" t="s">
        <v>127</v>
      </c>
      <c r="F116" s="126"/>
      <c r="G116" s="72" t="s">
        <v>71</v>
      </c>
      <c r="H116" s="75">
        <v>1.4030000000000001E-2</v>
      </c>
      <c r="I116" s="74">
        <v>137.01</v>
      </c>
      <c r="J116" s="74">
        <v>1.92</v>
      </c>
    </row>
    <row r="117" spans="1:10" ht="24" customHeight="1">
      <c r="A117" s="91" t="s">
        <v>84</v>
      </c>
      <c r="B117" s="73" t="s">
        <v>141</v>
      </c>
      <c r="C117" s="91" t="s">
        <v>20</v>
      </c>
      <c r="D117" s="91" t="s">
        <v>142</v>
      </c>
      <c r="E117" s="126" t="s">
        <v>127</v>
      </c>
      <c r="F117" s="126"/>
      <c r="G117" s="72" t="s">
        <v>71</v>
      </c>
      <c r="H117" s="75">
        <v>8.9999999999999998E-4</v>
      </c>
      <c r="I117" s="74">
        <v>60.73</v>
      </c>
      <c r="J117" s="74">
        <v>0.05</v>
      </c>
    </row>
    <row r="118" spans="1:10">
      <c r="A118" s="89"/>
      <c r="B118" s="89"/>
      <c r="C118" s="89"/>
      <c r="D118" s="89"/>
      <c r="E118" s="89" t="s">
        <v>85</v>
      </c>
      <c r="F118" s="78">
        <v>0</v>
      </c>
      <c r="G118" s="89" t="s">
        <v>86</v>
      </c>
      <c r="H118" s="78">
        <v>0</v>
      </c>
      <c r="I118" s="89" t="s">
        <v>87</v>
      </c>
      <c r="J118" s="78">
        <v>0</v>
      </c>
    </row>
    <row r="119" spans="1:10">
      <c r="A119" s="89"/>
      <c r="B119" s="89"/>
      <c r="C119" s="89"/>
      <c r="D119" s="89"/>
      <c r="E119" s="89" t="s">
        <v>88</v>
      </c>
      <c r="F119" s="78">
        <v>0.47</v>
      </c>
      <c r="G119" s="89"/>
      <c r="H119" s="127" t="s">
        <v>89</v>
      </c>
      <c r="I119" s="127"/>
      <c r="J119" s="78">
        <v>2.44</v>
      </c>
    </row>
    <row r="120" spans="1:10" ht="30" customHeight="1" thickBot="1">
      <c r="A120" s="82"/>
      <c r="B120" s="82"/>
      <c r="C120" s="82"/>
      <c r="D120" s="82"/>
      <c r="E120" s="82"/>
      <c r="F120" s="82"/>
      <c r="G120" s="82" t="s">
        <v>90</v>
      </c>
      <c r="H120" s="76">
        <v>240000</v>
      </c>
      <c r="I120" s="82" t="s">
        <v>91</v>
      </c>
      <c r="J120" s="84">
        <v>585600</v>
      </c>
    </row>
    <row r="121" spans="1:10" ht="0.95" customHeight="1" thickTop="1">
      <c r="A121" s="67"/>
      <c r="B121" s="67"/>
      <c r="C121" s="67"/>
      <c r="D121" s="67"/>
      <c r="E121" s="67"/>
      <c r="F121" s="67"/>
      <c r="G121" s="67"/>
      <c r="H121" s="67"/>
      <c r="I121" s="67"/>
      <c r="J121" s="67"/>
    </row>
    <row r="122" spans="1:10" ht="24" customHeight="1">
      <c r="A122" s="98" t="s">
        <v>59</v>
      </c>
      <c r="B122" s="98"/>
      <c r="C122" s="98"/>
      <c r="D122" s="98" t="s">
        <v>198</v>
      </c>
      <c r="E122" s="98"/>
      <c r="F122" s="128"/>
      <c r="G122" s="128"/>
      <c r="H122" s="99"/>
      <c r="I122" s="98"/>
      <c r="J122" s="100">
        <v>14239350</v>
      </c>
    </row>
    <row r="123" spans="1:10" ht="18" customHeight="1">
      <c r="A123" s="85" t="s">
        <v>60</v>
      </c>
      <c r="B123" s="87" t="s">
        <v>6</v>
      </c>
      <c r="C123" s="85" t="s">
        <v>7</v>
      </c>
      <c r="D123" s="85" t="s">
        <v>8</v>
      </c>
      <c r="E123" s="129" t="s">
        <v>82</v>
      </c>
      <c r="F123" s="129"/>
      <c r="G123" s="88" t="s">
        <v>9</v>
      </c>
      <c r="H123" s="87" t="s">
        <v>10</v>
      </c>
      <c r="I123" s="87" t="s">
        <v>11</v>
      </c>
      <c r="J123" s="87" t="s">
        <v>13</v>
      </c>
    </row>
    <row r="124" spans="1:10" ht="78" customHeight="1">
      <c r="A124" s="86" t="s">
        <v>83</v>
      </c>
      <c r="B124" s="64" t="s">
        <v>199</v>
      </c>
      <c r="C124" s="86" t="s">
        <v>40</v>
      </c>
      <c r="D124" s="86" t="s">
        <v>200</v>
      </c>
      <c r="E124" s="125" t="s">
        <v>139</v>
      </c>
      <c r="F124" s="125"/>
      <c r="G124" s="63" t="s">
        <v>64</v>
      </c>
      <c r="H124" s="66">
        <v>1</v>
      </c>
      <c r="I124" s="65">
        <v>703.4</v>
      </c>
      <c r="J124" s="65">
        <v>703.4</v>
      </c>
    </row>
    <row r="125" spans="1:10" ht="24" customHeight="1">
      <c r="A125" s="90" t="s">
        <v>96</v>
      </c>
      <c r="B125" s="69" t="s">
        <v>147</v>
      </c>
      <c r="C125" s="90" t="s">
        <v>53</v>
      </c>
      <c r="D125" s="90" t="s">
        <v>148</v>
      </c>
      <c r="E125" s="130" t="s">
        <v>139</v>
      </c>
      <c r="F125" s="130"/>
      <c r="G125" s="68" t="s">
        <v>71</v>
      </c>
      <c r="H125" s="71">
        <v>0.45829999999999999</v>
      </c>
      <c r="I125" s="70">
        <v>22.18</v>
      </c>
      <c r="J125" s="70">
        <v>10.16</v>
      </c>
    </row>
    <row r="126" spans="1:10" ht="24" customHeight="1">
      <c r="A126" s="90" t="s">
        <v>96</v>
      </c>
      <c r="B126" s="69" t="s">
        <v>137</v>
      </c>
      <c r="C126" s="90" t="s">
        <v>53</v>
      </c>
      <c r="D126" s="90" t="s">
        <v>138</v>
      </c>
      <c r="E126" s="130" t="s">
        <v>139</v>
      </c>
      <c r="F126" s="130"/>
      <c r="G126" s="68" t="s">
        <v>71</v>
      </c>
      <c r="H126" s="71">
        <v>0.91659999999999997</v>
      </c>
      <c r="I126" s="70">
        <v>18.739999999999998</v>
      </c>
      <c r="J126" s="70">
        <v>17.170000000000002</v>
      </c>
    </row>
    <row r="127" spans="1:10" ht="24" customHeight="1">
      <c r="A127" s="90" t="s">
        <v>96</v>
      </c>
      <c r="B127" s="69" t="s">
        <v>68</v>
      </c>
      <c r="C127" s="90" t="s">
        <v>20</v>
      </c>
      <c r="D127" s="90" t="s">
        <v>218</v>
      </c>
      <c r="E127" s="130" t="s">
        <v>146</v>
      </c>
      <c r="F127" s="130"/>
      <c r="G127" s="68" t="s">
        <v>18</v>
      </c>
      <c r="H127" s="71">
        <v>8.3332999999999995</v>
      </c>
      <c r="I127" s="70">
        <v>2.4700000000000002</v>
      </c>
      <c r="J127" s="70">
        <v>20.58</v>
      </c>
    </row>
    <row r="128" spans="1:10" ht="39" customHeight="1">
      <c r="A128" s="91" t="s">
        <v>84</v>
      </c>
      <c r="B128" s="73" t="s">
        <v>149</v>
      </c>
      <c r="C128" s="91" t="s">
        <v>53</v>
      </c>
      <c r="D128" s="91" t="s">
        <v>150</v>
      </c>
      <c r="E128" s="126" t="s">
        <v>95</v>
      </c>
      <c r="F128" s="126"/>
      <c r="G128" s="72" t="s">
        <v>64</v>
      </c>
      <c r="H128" s="75">
        <v>1</v>
      </c>
      <c r="I128" s="74">
        <v>617.92999999999995</v>
      </c>
      <c r="J128" s="74">
        <v>617.92999999999995</v>
      </c>
    </row>
    <row r="129" spans="1:10" ht="24" customHeight="1">
      <c r="A129" s="91" t="s">
        <v>84</v>
      </c>
      <c r="B129" s="73" t="s">
        <v>72</v>
      </c>
      <c r="C129" s="91" t="s">
        <v>20</v>
      </c>
      <c r="D129" s="91" t="s">
        <v>144</v>
      </c>
      <c r="E129" s="126" t="s">
        <v>127</v>
      </c>
      <c r="F129" s="126"/>
      <c r="G129" s="72" t="s">
        <v>71</v>
      </c>
      <c r="H129" s="75">
        <v>4.1700000000000001E-2</v>
      </c>
      <c r="I129" s="74">
        <v>163.18</v>
      </c>
      <c r="J129" s="74">
        <v>6.8</v>
      </c>
    </row>
    <row r="130" spans="1:10" ht="24" customHeight="1">
      <c r="A130" s="91" t="s">
        <v>84</v>
      </c>
      <c r="B130" s="73" t="s">
        <v>145</v>
      </c>
      <c r="C130" s="91" t="s">
        <v>20</v>
      </c>
      <c r="D130" s="91" t="s">
        <v>142</v>
      </c>
      <c r="E130" s="126" t="s">
        <v>127</v>
      </c>
      <c r="F130" s="126"/>
      <c r="G130" s="72" t="s">
        <v>71</v>
      </c>
      <c r="H130" s="75">
        <v>0.41670000000000001</v>
      </c>
      <c r="I130" s="74">
        <v>70.89</v>
      </c>
      <c r="J130" s="74">
        <v>29.53</v>
      </c>
    </row>
    <row r="131" spans="1:10" ht="26.1" customHeight="1">
      <c r="A131" s="91" t="s">
        <v>84</v>
      </c>
      <c r="B131" s="73" t="s">
        <v>217</v>
      </c>
      <c r="C131" s="91" t="s">
        <v>20</v>
      </c>
      <c r="D131" s="91" t="s">
        <v>216</v>
      </c>
      <c r="E131" s="126" t="s">
        <v>127</v>
      </c>
      <c r="F131" s="126"/>
      <c r="G131" s="72" t="s">
        <v>71</v>
      </c>
      <c r="H131" s="75">
        <v>0.13880000000000001</v>
      </c>
      <c r="I131" s="74">
        <v>6.87</v>
      </c>
      <c r="J131" s="74">
        <v>0.95</v>
      </c>
    </row>
    <row r="132" spans="1:10" ht="26.1" customHeight="1">
      <c r="A132" s="91" t="s">
        <v>84</v>
      </c>
      <c r="B132" s="73" t="s">
        <v>215</v>
      </c>
      <c r="C132" s="91" t="s">
        <v>20</v>
      </c>
      <c r="D132" s="91" t="s">
        <v>214</v>
      </c>
      <c r="E132" s="126" t="s">
        <v>127</v>
      </c>
      <c r="F132" s="126"/>
      <c r="G132" s="72" t="s">
        <v>71</v>
      </c>
      <c r="H132" s="75">
        <v>0.31950000000000001</v>
      </c>
      <c r="I132" s="74">
        <v>0.89</v>
      </c>
      <c r="J132" s="74">
        <v>0.28000000000000003</v>
      </c>
    </row>
    <row r="133" spans="1:10">
      <c r="A133" s="89"/>
      <c r="B133" s="89"/>
      <c r="C133" s="89"/>
      <c r="D133" s="89"/>
      <c r="E133" s="89" t="s">
        <v>85</v>
      </c>
      <c r="F133" s="78">
        <v>21.84</v>
      </c>
      <c r="G133" s="89" t="s">
        <v>86</v>
      </c>
      <c r="H133" s="78">
        <v>0</v>
      </c>
      <c r="I133" s="89" t="s">
        <v>87</v>
      </c>
      <c r="J133" s="78">
        <v>21.84</v>
      </c>
    </row>
    <row r="134" spans="1:10">
      <c r="A134" s="89"/>
      <c r="B134" s="89"/>
      <c r="C134" s="89"/>
      <c r="D134" s="89"/>
      <c r="E134" s="89" t="s">
        <v>88</v>
      </c>
      <c r="F134" s="78">
        <v>170.29</v>
      </c>
      <c r="G134" s="89"/>
      <c r="H134" s="127" t="s">
        <v>89</v>
      </c>
      <c r="I134" s="127"/>
      <c r="J134" s="78">
        <v>873.69</v>
      </c>
    </row>
    <row r="135" spans="1:10" ht="30" customHeight="1" thickBot="1">
      <c r="A135" s="82"/>
      <c r="B135" s="82"/>
      <c r="C135" s="82"/>
      <c r="D135" s="82"/>
      <c r="E135" s="82"/>
      <c r="F135" s="82"/>
      <c r="G135" s="82" t="s">
        <v>90</v>
      </c>
      <c r="H135" s="76">
        <v>15000</v>
      </c>
      <c r="I135" s="82" t="s">
        <v>91</v>
      </c>
      <c r="J135" s="84">
        <v>13105350</v>
      </c>
    </row>
    <row r="136" spans="1:10" ht="0.95" customHeight="1" thickTop="1">
      <c r="A136" s="67"/>
      <c r="B136" s="67"/>
      <c r="C136" s="67"/>
      <c r="D136" s="67"/>
      <c r="E136" s="67"/>
      <c r="F136" s="67"/>
      <c r="G136" s="67"/>
      <c r="H136" s="67"/>
      <c r="I136" s="67"/>
      <c r="J136" s="67"/>
    </row>
    <row r="137" spans="1:10" ht="18" customHeight="1">
      <c r="A137" s="85" t="s">
        <v>61</v>
      </c>
      <c r="B137" s="87" t="s">
        <v>6</v>
      </c>
      <c r="C137" s="85" t="s">
        <v>7</v>
      </c>
      <c r="D137" s="85" t="s">
        <v>8</v>
      </c>
      <c r="E137" s="129" t="s">
        <v>82</v>
      </c>
      <c r="F137" s="129"/>
      <c r="G137" s="88" t="s">
        <v>9</v>
      </c>
      <c r="H137" s="87" t="s">
        <v>10</v>
      </c>
      <c r="I137" s="87" t="s">
        <v>11</v>
      </c>
      <c r="J137" s="87" t="s">
        <v>13</v>
      </c>
    </row>
    <row r="138" spans="1:10" ht="24" customHeight="1">
      <c r="A138" s="86" t="s">
        <v>83</v>
      </c>
      <c r="B138" s="64" t="s">
        <v>201</v>
      </c>
      <c r="C138" s="86" t="s">
        <v>20</v>
      </c>
      <c r="D138" s="86" t="s">
        <v>202</v>
      </c>
      <c r="E138" s="125" t="s">
        <v>213</v>
      </c>
      <c r="F138" s="125"/>
      <c r="G138" s="63" t="s">
        <v>65</v>
      </c>
      <c r="H138" s="66">
        <v>1</v>
      </c>
      <c r="I138" s="65">
        <v>1.02</v>
      </c>
      <c r="J138" s="65">
        <v>1.02</v>
      </c>
    </row>
    <row r="139" spans="1:10" ht="24" customHeight="1">
      <c r="A139" s="91" t="s">
        <v>84</v>
      </c>
      <c r="B139" s="73" t="s">
        <v>93</v>
      </c>
      <c r="C139" s="91" t="s">
        <v>20</v>
      </c>
      <c r="D139" s="91" t="s">
        <v>94</v>
      </c>
      <c r="E139" s="126" t="s">
        <v>92</v>
      </c>
      <c r="F139" s="126"/>
      <c r="G139" s="72" t="s">
        <v>71</v>
      </c>
      <c r="H139" s="75">
        <v>1.5900000000000001E-3</v>
      </c>
      <c r="I139" s="74">
        <v>15.79</v>
      </c>
      <c r="J139" s="74">
        <v>0.02</v>
      </c>
    </row>
    <row r="140" spans="1:10" ht="24" customHeight="1">
      <c r="A140" s="91" t="s">
        <v>84</v>
      </c>
      <c r="B140" s="73" t="s">
        <v>72</v>
      </c>
      <c r="C140" s="91" t="s">
        <v>20</v>
      </c>
      <c r="D140" s="91" t="s">
        <v>144</v>
      </c>
      <c r="E140" s="126" t="s">
        <v>127</v>
      </c>
      <c r="F140" s="126"/>
      <c r="G140" s="72" t="s">
        <v>71</v>
      </c>
      <c r="H140" s="75">
        <v>6.0499999999999998E-3</v>
      </c>
      <c r="I140" s="74">
        <v>163.18</v>
      </c>
      <c r="J140" s="74">
        <v>0.98</v>
      </c>
    </row>
    <row r="141" spans="1:10" ht="24" customHeight="1">
      <c r="A141" s="91" t="s">
        <v>84</v>
      </c>
      <c r="B141" s="73" t="s">
        <v>145</v>
      </c>
      <c r="C141" s="91" t="s">
        <v>20</v>
      </c>
      <c r="D141" s="91" t="s">
        <v>142</v>
      </c>
      <c r="E141" s="126" t="s">
        <v>127</v>
      </c>
      <c r="F141" s="126"/>
      <c r="G141" s="72" t="s">
        <v>71</v>
      </c>
      <c r="H141" s="75">
        <v>3.2000000000000003E-4</v>
      </c>
      <c r="I141" s="74">
        <v>70.89</v>
      </c>
      <c r="J141" s="74">
        <v>0.02</v>
      </c>
    </row>
    <row r="142" spans="1:10">
      <c r="A142" s="89"/>
      <c r="B142" s="89"/>
      <c r="C142" s="89"/>
      <c r="D142" s="89"/>
      <c r="E142" s="89" t="s">
        <v>85</v>
      </c>
      <c r="F142" s="78">
        <v>0.02</v>
      </c>
      <c r="G142" s="89" t="s">
        <v>86</v>
      </c>
      <c r="H142" s="78">
        <v>0</v>
      </c>
      <c r="I142" s="89" t="s">
        <v>87</v>
      </c>
      <c r="J142" s="78">
        <v>0.02</v>
      </c>
    </row>
    <row r="143" spans="1:10">
      <c r="A143" s="89"/>
      <c r="B143" s="89"/>
      <c r="C143" s="89"/>
      <c r="D143" s="89"/>
      <c r="E143" s="89" t="s">
        <v>88</v>
      </c>
      <c r="F143" s="78">
        <v>0.24</v>
      </c>
      <c r="G143" s="89"/>
      <c r="H143" s="127" t="s">
        <v>89</v>
      </c>
      <c r="I143" s="127"/>
      <c r="J143" s="78">
        <v>1.26</v>
      </c>
    </row>
    <row r="144" spans="1:10" ht="30" customHeight="1" thickBot="1">
      <c r="A144" s="82"/>
      <c r="B144" s="82"/>
      <c r="C144" s="82"/>
      <c r="D144" s="82"/>
      <c r="E144" s="82"/>
      <c r="F144" s="82"/>
      <c r="G144" s="82" t="s">
        <v>90</v>
      </c>
      <c r="H144" s="76">
        <v>900000</v>
      </c>
      <c r="I144" s="82" t="s">
        <v>91</v>
      </c>
      <c r="J144" s="84">
        <v>1134000</v>
      </c>
    </row>
    <row r="145" spans="1:10" ht="0.95" customHeight="1" thickTop="1">
      <c r="A145" s="67"/>
      <c r="B145" s="67"/>
      <c r="C145" s="67"/>
      <c r="D145" s="67"/>
      <c r="E145" s="67"/>
      <c r="F145" s="67"/>
      <c r="G145" s="67"/>
      <c r="H145" s="67"/>
      <c r="I145" s="67"/>
      <c r="J145" s="67"/>
    </row>
    <row r="146" spans="1:10" ht="24" customHeight="1">
      <c r="A146" s="98" t="s">
        <v>62</v>
      </c>
      <c r="B146" s="98"/>
      <c r="C146" s="98"/>
      <c r="D146" s="98" t="s">
        <v>73</v>
      </c>
      <c r="E146" s="98"/>
      <c r="F146" s="128"/>
      <c r="G146" s="128"/>
      <c r="H146" s="99"/>
      <c r="I146" s="98"/>
      <c r="J146" s="100">
        <v>22676.16</v>
      </c>
    </row>
    <row r="147" spans="1:10" ht="18" customHeight="1">
      <c r="A147" s="85" t="s">
        <v>63</v>
      </c>
      <c r="B147" s="87" t="s">
        <v>6</v>
      </c>
      <c r="C147" s="85" t="s">
        <v>7</v>
      </c>
      <c r="D147" s="85" t="s">
        <v>8</v>
      </c>
      <c r="E147" s="129" t="s">
        <v>82</v>
      </c>
      <c r="F147" s="129"/>
      <c r="G147" s="88" t="s">
        <v>9</v>
      </c>
      <c r="H147" s="87" t="s">
        <v>10</v>
      </c>
      <c r="I147" s="87" t="s">
        <v>11</v>
      </c>
      <c r="J147" s="87" t="s">
        <v>13</v>
      </c>
    </row>
    <row r="148" spans="1:10" ht="24" customHeight="1">
      <c r="A148" s="86" t="s">
        <v>83</v>
      </c>
      <c r="B148" s="64" t="s">
        <v>203</v>
      </c>
      <c r="C148" s="86" t="s">
        <v>40</v>
      </c>
      <c r="D148" s="86" t="s">
        <v>204</v>
      </c>
      <c r="E148" s="125" t="s">
        <v>212</v>
      </c>
      <c r="F148" s="125"/>
      <c r="G148" s="63" t="s">
        <v>74</v>
      </c>
      <c r="H148" s="66">
        <v>1</v>
      </c>
      <c r="I148" s="65">
        <v>760.68</v>
      </c>
      <c r="J148" s="65">
        <v>760.68</v>
      </c>
    </row>
    <row r="149" spans="1:10" ht="26.1" customHeight="1">
      <c r="A149" s="90" t="s">
        <v>96</v>
      </c>
      <c r="B149" s="69" t="s">
        <v>211</v>
      </c>
      <c r="C149" s="90" t="s">
        <v>210</v>
      </c>
      <c r="D149" s="90" t="s">
        <v>209</v>
      </c>
      <c r="E149" s="130">
        <v>19</v>
      </c>
      <c r="F149" s="130"/>
      <c r="G149" s="68" t="s">
        <v>32</v>
      </c>
      <c r="H149" s="71">
        <v>1</v>
      </c>
      <c r="I149" s="70">
        <v>586.08000000000004</v>
      </c>
      <c r="J149" s="70">
        <v>586.08000000000004</v>
      </c>
    </row>
    <row r="150" spans="1:10" ht="24" customHeight="1">
      <c r="A150" s="91" t="s">
        <v>84</v>
      </c>
      <c r="B150" s="73" t="s">
        <v>152</v>
      </c>
      <c r="C150" s="91" t="s">
        <v>53</v>
      </c>
      <c r="D150" s="91" t="s">
        <v>153</v>
      </c>
      <c r="E150" s="126" t="s">
        <v>95</v>
      </c>
      <c r="F150" s="126"/>
      <c r="G150" s="72" t="s">
        <v>151</v>
      </c>
      <c r="H150" s="75">
        <v>36</v>
      </c>
      <c r="I150" s="74">
        <v>4.8499999999999996</v>
      </c>
      <c r="J150" s="74">
        <v>174.6</v>
      </c>
    </row>
    <row r="151" spans="1:10">
      <c r="A151" s="89"/>
      <c r="B151" s="89"/>
      <c r="C151" s="89"/>
      <c r="D151" s="89"/>
      <c r="E151" s="89" t="s">
        <v>85</v>
      </c>
      <c r="F151" s="78">
        <v>212.96</v>
      </c>
      <c r="G151" s="89" t="s">
        <v>86</v>
      </c>
      <c r="H151" s="78">
        <v>0</v>
      </c>
      <c r="I151" s="89" t="s">
        <v>87</v>
      </c>
      <c r="J151" s="78">
        <v>212.96</v>
      </c>
    </row>
    <row r="152" spans="1:10">
      <c r="A152" s="89"/>
      <c r="B152" s="89"/>
      <c r="C152" s="89"/>
      <c r="D152" s="89"/>
      <c r="E152" s="89" t="s">
        <v>88</v>
      </c>
      <c r="F152" s="78">
        <v>184.16</v>
      </c>
      <c r="G152" s="89"/>
      <c r="H152" s="127" t="s">
        <v>89</v>
      </c>
      <c r="I152" s="127"/>
      <c r="J152" s="78">
        <v>944.84</v>
      </c>
    </row>
    <row r="153" spans="1:10" ht="30" customHeight="1" thickBot="1">
      <c r="A153" s="82"/>
      <c r="B153" s="82"/>
      <c r="C153" s="82"/>
      <c r="D153" s="82"/>
      <c r="E153" s="82"/>
      <c r="F153" s="82"/>
      <c r="G153" s="82" t="s">
        <v>90</v>
      </c>
      <c r="H153" s="76">
        <v>24</v>
      </c>
      <c r="I153" s="82" t="s">
        <v>91</v>
      </c>
      <c r="J153" s="84">
        <v>22676.16</v>
      </c>
    </row>
    <row r="154" spans="1:10" ht="0.95" customHeight="1" thickTop="1">
      <c r="A154" s="67"/>
      <c r="B154" s="67"/>
      <c r="C154" s="67"/>
      <c r="D154" s="67"/>
      <c r="E154" s="67"/>
      <c r="F154" s="67"/>
      <c r="G154" s="67"/>
      <c r="H154" s="67"/>
      <c r="I154" s="67"/>
      <c r="J154" s="67"/>
    </row>
    <row r="155" spans="1:10" ht="24" customHeight="1">
      <c r="A155" s="98" t="s">
        <v>66</v>
      </c>
      <c r="B155" s="98"/>
      <c r="C155" s="98"/>
      <c r="D155" s="98" t="s">
        <v>75</v>
      </c>
      <c r="E155" s="98"/>
      <c r="F155" s="128"/>
      <c r="G155" s="128"/>
      <c r="H155" s="99"/>
      <c r="I155" s="98"/>
      <c r="J155" s="100">
        <v>1349295.88</v>
      </c>
    </row>
    <row r="156" spans="1:10" ht="18" customHeight="1">
      <c r="A156" s="85"/>
      <c r="B156" s="87" t="s">
        <v>6</v>
      </c>
      <c r="C156" s="85" t="s">
        <v>7</v>
      </c>
      <c r="D156" s="85" t="s">
        <v>8</v>
      </c>
      <c r="E156" s="129" t="s">
        <v>82</v>
      </c>
      <c r="F156" s="129"/>
      <c r="G156" s="88" t="s">
        <v>9</v>
      </c>
      <c r="H156" s="87" t="s">
        <v>10</v>
      </c>
      <c r="I156" s="87" t="s">
        <v>11</v>
      </c>
      <c r="J156" s="87" t="s">
        <v>13</v>
      </c>
    </row>
    <row r="157" spans="1:10" ht="39" customHeight="1">
      <c r="A157" s="86" t="s">
        <v>84</v>
      </c>
      <c r="B157" s="64" t="s">
        <v>205</v>
      </c>
      <c r="C157" s="86" t="s">
        <v>40</v>
      </c>
      <c r="D157" s="86" t="s">
        <v>76</v>
      </c>
      <c r="E157" s="125" t="s">
        <v>154</v>
      </c>
      <c r="F157" s="125"/>
      <c r="G157" s="63" t="s">
        <v>27</v>
      </c>
      <c r="H157" s="66">
        <v>1</v>
      </c>
      <c r="I157" s="65">
        <v>1086302.1399999999</v>
      </c>
      <c r="J157" s="65">
        <v>1086302.1399999999</v>
      </c>
    </row>
    <row r="158" spans="1:10">
      <c r="A158" s="89"/>
      <c r="B158" s="89"/>
      <c r="C158" s="89"/>
      <c r="D158" s="89"/>
      <c r="E158" s="89" t="s">
        <v>85</v>
      </c>
      <c r="F158" s="78">
        <v>0</v>
      </c>
      <c r="G158" s="89" t="s">
        <v>86</v>
      </c>
      <c r="H158" s="78">
        <v>0</v>
      </c>
      <c r="I158" s="89" t="s">
        <v>87</v>
      </c>
      <c r="J158" s="78">
        <v>0</v>
      </c>
    </row>
    <row r="159" spans="1:10">
      <c r="A159" s="89"/>
      <c r="B159" s="89"/>
      <c r="C159" s="89"/>
      <c r="D159" s="89"/>
      <c r="E159" s="89" t="s">
        <v>88</v>
      </c>
      <c r="F159" s="78">
        <v>262993.74</v>
      </c>
      <c r="G159" s="89"/>
      <c r="H159" s="127" t="s">
        <v>89</v>
      </c>
      <c r="I159" s="127"/>
      <c r="J159" s="78">
        <v>1349295.88</v>
      </c>
    </row>
    <row r="160" spans="1:10" ht="30" customHeight="1" thickBot="1">
      <c r="A160" s="82"/>
      <c r="B160" s="82"/>
      <c r="C160" s="82"/>
      <c r="D160" s="82"/>
      <c r="E160" s="82"/>
      <c r="F160" s="82"/>
      <c r="G160" s="82" t="s">
        <v>90</v>
      </c>
      <c r="H160" s="76">
        <v>1</v>
      </c>
      <c r="I160" s="82" t="s">
        <v>91</v>
      </c>
      <c r="J160" s="84">
        <v>1349295.88</v>
      </c>
    </row>
    <row r="161" spans="1:10" ht="0.95" customHeight="1" thickTop="1">
      <c r="A161" s="67"/>
      <c r="B161" s="67"/>
      <c r="C161" s="67"/>
      <c r="D161" s="67"/>
      <c r="E161" s="67"/>
      <c r="F161" s="67"/>
      <c r="G161" s="67"/>
      <c r="H161" s="67"/>
      <c r="I161" s="67"/>
      <c r="J161" s="67"/>
    </row>
    <row r="162" spans="1:10">
      <c r="A162" s="80"/>
      <c r="B162" s="80"/>
      <c r="C162" s="80"/>
      <c r="D162" s="80"/>
      <c r="E162" s="80"/>
      <c r="F162" s="80"/>
      <c r="G162" s="80"/>
      <c r="H162" s="80"/>
      <c r="I162" s="80"/>
      <c r="J162" s="80"/>
    </row>
    <row r="163" spans="1:10">
      <c r="A163" s="121"/>
      <c r="B163" s="121"/>
      <c r="C163" s="121"/>
      <c r="D163" s="77"/>
      <c r="E163" s="82"/>
      <c r="F163" s="122"/>
      <c r="G163" s="121"/>
      <c r="H163" s="123"/>
      <c r="I163" s="121"/>
      <c r="J163" s="121"/>
    </row>
    <row r="164" spans="1:10">
      <c r="A164" s="121"/>
      <c r="B164" s="121"/>
      <c r="C164" s="121"/>
      <c r="D164" s="77"/>
      <c r="E164" s="82"/>
      <c r="F164" s="122"/>
      <c r="G164" s="121"/>
      <c r="H164" s="123"/>
      <c r="I164" s="121"/>
      <c r="J164" s="121"/>
    </row>
    <row r="165" spans="1:10">
      <c r="A165" s="121"/>
      <c r="B165" s="121"/>
      <c r="C165" s="121"/>
      <c r="D165" s="77"/>
      <c r="E165" s="82"/>
      <c r="F165" s="122" t="s">
        <v>77</v>
      </c>
      <c r="G165" s="121"/>
      <c r="H165" s="123">
        <v>19303231.600000001</v>
      </c>
      <c r="I165" s="121"/>
      <c r="J165" s="121"/>
    </row>
    <row r="166" spans="1:10" ht="60" customHeight="1">
      <c r="A166" s="79"/>
      <c r="B166" s="79"/>
      <c r="C166" s="79"/>
      <c r="D166" s="79"/>
      <c r="E166" s="79"/>
      <c r="F166" s="79"/>
      <c r="G166" s="79"/>
      <c r="H166" s="79"/>
      <c r="I166" s="79"/>
      <c r="J166" s="79"/>
    </row>
    <row r="167" spans="1:10" ht="85.5" customHeight="1">
      <c r="A167" s="112" t="s">
        <v>208</v>
      </c>
      <c r="B167" s="113"/>
      <c r="C167" s="113"/>
      <c r="D167" s="113"/>
      <c r="E167" s="113"/>
      <c r="F167" s="113"/>
      <c r="G167" s="113"/>
      <c r="H167" s="113"/>
      <c r="I167" s="113"/>
      <c r="J167" s="113"/>
    </row>
  </sheetData>
  <mergeCells count="123">
    <mergeCell ref="A165:C165"/>
    <mergeCell ref="F165:G165"/>
    <mergeCell ref="H165:J165"/>
    <mergeCell ref="A167:J167"/>
    <mergeCell ref="E156:F156"/>
    <mergeCell ref="E157:F157"/>
    <mergeCell ref="H159:I159"/>
    <mergeCell ref="A163:C163"/>
    <mergeCell ref="F163:G163"/>
    <mergeCell ref="H163:J163"/>
    <mergeCell ref="A164:C164"/>
    <mergeCell ref="F164:G164"/>
    <mergeCell ref="H164:J164"/>
    <mergeCell ref="E141:F141"/>
    <mergeCell ref="H143:I143"/>
    <mergeCell ref="F146:G146"/>
    <mergeCell ref="E147:F147"/>
    <mergeCell ref="E148:F148"/>
    <mergeCell ref="E149:F149"/>
    <mergeCell ref="E150:F150"/>
    <mergeCell ref="H152:I152"/>
    <mergeCell ref="F155:G155"/>
    <mergeCell ref="E129:F129"/>
    <mergeCell ref="E130:F130"/>
    <mergeCell ref="E131:F131"/>
    <mergeCell ref="E132:F132"/>
    <mergeCell ref="H134:I134"/>
    <mergeCell ref="E137:F137"/>
    <mergeCell ref="E138:F138"/>
    <mergeCell ref="E139:F139"/>
    <mergeCell ref="E140:F140"/>
    <mergeCell ref="E117:F117"/>
    <mergeCell ref="H119:I119"/>
    <mergeCell ref="F122:G122"/>
    <mergeCell ref="E123:F123"/>
    <mergeCell ref="E124:F124"/>
    <mergeCell ref="E125:F125"/>
    <mergeCell ref="E126:F126"/>
    <mergeCell ref="E127:F127"/>
    <mergeCell ref="E128:F128"/>
    <mergeCell ref="E90:F90"/>
    <mergeCell ref="E91:F91"/>
    <mergeCell ref="E92:F92"/>
    <mergeCell ref="H103:I103"/>
    <mergeCell ref="E106:F106"/>
    <mergeCell ref="E107:F107"/>
    <mergeCell ref="E108:F108"/>
    <mergeCell ref="E109:F109"/>
    <mergeCell ref="H111:I111"/>
    <mergeCell ref="H94:I94"/>
    <mergeCell ref="E97:F97"/>
    <mergeCell ref="E98:F98"/>
    <mergeCell ref="E99:F99"/>
    <mergeCell ref="E100:F100"/>
    <mergeCell ref="E101:F101"/>
    <mergeCell ref="E114:F114"/>
    <mergeCell ref="E115:F115"/>
    <mergeCell ref="E116:F116"/>
    <mergeCell ref="E87:F87"/>
    <mergeCell ref="E88:F88"/>
    <mergeCell ref="E89:F89"/>
    <mergeCell ref="E63:F63"/>
    <mergeCell ref="H65:I65"/>
    <mergeCell ref="E68:F68"/>
    <mergeCell ref="E69:F69"/>
    <mergeCell ref="E70:F70"/>
    <mergeCell ref="E71:F71"/>
    <mergeCell ref="H73:I73"/>
    <mergeCell ref="E78:F78"/>
    <mergeCell ref="E79:F79"/>
    <mergeCell ref="E80:F80"/>
    <mergeCell ref="E81:F81"/>
    <mergeCell ref="H83:I83"/>
    <mergeCell ref="F86:G86"/>
    <mergeCell ref="E76:F76"/>
    <mergeCell ref="E77:F77"/>
    <mergeCell ref="H49:I49"/>
    <mergeCell ref="E52:F52"/>
    <mergeCell ref="E53:F53"/>
    <mergeCell ref="E54:F54"/>
    <mergeCell ref="E55:F55"/>
    <mergeCell ref="H57:I57"/>
    <mergeCell ref="E60:F60"/>
    <mergeCell ref="E61:F61"/>
    <mergeCell ref="E62:F62"/>
    <mergeCell ref="E36:F36"/>
    <mergeCell ref="E37:F37"/>
    <mergeCell ref="E38:F38"/>
    <mergeCell ref="E39:F39"/>
    <mergeCell ref="H41:I41"/>
    <mergeCell ref="E44:F44"/>
    <mergeCell ref="E45:F45"/>
    <mergeCell ref="E46:F46"/>
    <mergeCell ref="E47:F47"/>
    <mergeCell ref="E30:F30"/>
    <mergeCell ref="E31:F31"/>
    <mergeCell ref="H33:I33"/>
    <mergeCell ref="F6:G6"/>
    <mergeCell ref="E7:F7"/>
    <mergeCell ref="E8:F8"/>
    <mergeCell ref="E9:F9"/>
    <mergeCell ref="E10:F10"/>
    <mergeCell ref="H12:I12"/>
    <mergeCell ref="E15:F15"/>
    <mergeCell ref="H19:I19"/>
    <mergeCell ref="E22:F22"/>
    <mergeCell ref="E23:F23"/>
    <mergeCell ref="E24:F24"/>
    <mergeCell ref="H26:I26"/>
    <mergeCell ref="E29:F29"/>
    <mergeCell ref="A5:J5"/>
    <mergeCell ref="A1:J1"/>
    <mergeCell ref="C2:D2"/>
    <mergeCell ref="E2:F2"/>
    <mergeCell ref="G2:H2"/>
    <mergeCell ref="I2:J2"/>
    <mergeCell ref="H4:J4"/>
    <mergeCell ref="E16:F16"/>
    <mergeCell ref="E17:F17"/>
    <mergeCell ref="C3:D3"/>
    <mergeCell ref="E3:F3"/>
    <mergeCell ref="G3:H3"/>
    <mergeCell ref="I3:J3"/>
  </mergeCells>
  <pageMargins left="0.51181102362204722" right="0.51181102362204722" top="0.98425196850393704" bottom="0.98425196850393704" header="0.51181102362204722" footer="0.51181102362204722"/>
  <pageSetup paperSize="9" scale="48" fitToHeight="0" orientation="portrait" r:id="rId1"/>
  <headerFooter>
    <oddHeader>&amp;L &amp;C &amp;R</oddHeader>
    <oddFooter>&amp;L &amp;C
 &amp;R</oddFooter>
  </headerFooter>
  <rowBreaks count="2" manualBreakCount="2">
    <brk id="74" max="16383" man="1"/>
    <brk id="145" max="16383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Q24"/>
  <sheetViews>
    <sheetView showOutlineSymbols="0" showWhiteSpace="0" view="pageBreakPreview" zoomScale="60" zoomScaleNormal="85" workbookViewId="0">
      <selection activeCell="N17" sqref="N17"/>
    </sheetView>
  </sheetViews>
  <sheetFormatPr defaultRowHeight="14.25"/>
  <cols>
    <col min="1" max="1" width="20" style="81" bestFit="1" customWidth="1"/>
    <col min="2" max="2" width="60" style="81" bestFit="1" customWidth="1"/>
    <col min="3" max="3" width="20" style="81" bestFit="1" customWidth="1"/>
    <col min="4" max="7" width="12" style="81" bestFit="1" customWidth="1"/>
    <col min="8" max="8" width="13" style="81" bestFit="1" customWidth="1"/>
    <col min="9" max="9" width="15.75" style="81" bestFit="1" customWidth="1"/>
    <col min="10" max="10" width="16.75" style="81" bestFit="1" customWidth="1"/>
    <col min="11" max="11" width="13.125" style="81" bestFit="1" customWidth="1"/>
    <col min="12" max="12" width="15.75" style="81" bestFit="1" customWidth="1"/>
    <col min="13" max="13" width="12" style="81" bestFit="1" customWidth="1"/>
    <col min="14" max="14" width="16.75" style="81" bestFit="1" customWidth="1"/>
    <col min="15" max="15" width="14.125" style="81" customWidth="1"/>
    <col min="16" max="30" width="12" style="81" bestFit="1" customWidth="1"/>
    <col min="31" max="16384" width="9" style="81"/>
  </cols>
  <sheetData>
    <row r="1" spans="1:15" ht="15">
      <c r="A1" s="114" t="s">
        <v>78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4"/>
      <c r="M1" s="114"/>
      <c r="N1" s="114"/>
      <c r="O1" s="114"/>
    </row>
    <row r="2" spans="1:15" ht="42" customHeight="1">
      <c r="A2" s="92"/>
      <c r="B2" s="26" t="str">
        <f>'Orçamento Sintético'!$D$2</f>
        <v>Objeto:</v>
      </c>
      <c r="C2" s="124" t="s">
        <v>0</v>
      </c>
      <c r="D2" s="124"/>
      <c r="E2" s="26" t="s">
        <v>1</v>
      </c>
      <c r="F2" s="26" t="s">
        <v>2</v>
      </c>
      <c r="H2" s="26"/>
    </row>
    <row r="3" spans="1:15" ht="68.25" customHeight="1">
      <c r="A3" s="83"/>
      <c r="B3" s="27" t="str">
        <f>'Orçamento Sintético'!$D$3</f>
        <v>Registro de preço para futura e eventual contratação de empresa para execução de serviços de recomposição de pavimentos, TAPA-BURACO, em diversos logradouros públicos no município, com fornecimento de mão de obra, materiais e equipamentos.</v>
      </c>
      <c r="C3" s="122" t="s">
        <v>207</v>
      </c>
      <c r="D3" s="122"/>
      <c r="E3" s="27" t="s">
        <v>3</v>
      </c>
      <c r="F3" s="122" t="s">
        <v>4</v>
      </c>
      <c r="G3" s="122"/>
      <c r="O3" s="58" t="s">
        <v>185</v>
      </c>
    </row>
    <row r="4" spans="1:15" ht="15">
      <c r="A4" s="114" t="s">
        <v>161</v>
      </c>
      <c r="B4" s="114"/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</row>
    <row r="5" spans="1:15" ht="15">
      <c r="A5" s="132" t="s">
        <v>5</v>
      </c>
      <c r="B5" s="132" t="s">
        <v>8</v>
      </c>
      <c r="C5" s="132" t="s">
        <v>155</v>
      </c>
      <c r="D5" s="133" t="s">
        <v>74</v>
      </c>
      <c r="E5" s="133"/>
      <c r="F5" s="133"/>
      <c r="G5" s="133"/>
      <c r="H5" s="133"/>
      <c r="I5" s="133"/>
      <c r="J5" s="133"/>
      <c r="K5" s="133"/>
      <c r="L5" s="133"/>
      <c r="M5" s="133"/>
      <c r="N5" s="133"/>
      <c r="O5" s="133"/>
    </row>
    <row r="6" spans="1:15" ht="15">
      <c r="A6" s="132"/>
      <c r="B6" s="132"/>
      <c r="C6" s="132"/>
      <c r="D6" s="59">
        <v>1</v>
      </c>
      <c r="E6" s="59">
        <v>2</v>
      </c>
      <c r="F6" s="59">
        <v>3</v>
      </c>
      <c r="G6" s="59">
        <v>4</v>
      </c>
      <c r="H6" s="59">
        <v>5</v>
      </c>
      <c r="I6" s="59">
        <v>6</v>
      </c>
      <c r="J6" s="59">
        <v>7</v>
      </c>
      <c r="K6" s="59">
        <v>8</v>
      </c>
      <c r="L6" s="59">
        <v>9</v>
      </c>
      <c r="M6" s="59">
        <v>10</v>
      </c>
      <c r="N6" s="59">
        <v>11</v>
      </c>
      <c r="O6" s="59">
        <v>12</v>
      </c>
    </row>
    <row r="7" spans="1:15" ht="24" customHeight="1" thickBot="1">
      <c r="A7" s="98" t="s">
        <v>15</v>
      </c>
      <c r="B7" s="98" t="s">
        <v>16</v>
      </c>
      <c r="C7" s="99" t="s">
        <v>246</v>
      </c>
      <c r="D7" s="103" t="s">
        <v>244</v>
      </c>
      <c r="E7" s="103" t="s">
        <v>244</v>
      </c>
      <c r="F7" s="103" t="s">
        <v>244</v>
      </c>
      <c r="G7" s="103" t="s">
        <v>244</v>
      </c>
      <c r="H7" s="103" t="s">
        <v>244</v>
      </c>
      <c r="I7" s="103" t="s">
        <v>244</v>
      </c>
      <c r="J7" s="103" t="s">
        <v>244</v>
      </c>
      <c r="K7" s="103" t="s">
        <v>244</v>
      </c>
      <c r="L7" s="103" t="s">
        <v>244</v>
      </c>
      <c r="M7" s="103" t="s">
        <v>244</v>
      </c>
      <c r="N7" s="103" t="s">
        <v>244</v>
      </c>
      <c r="O7" s="103" t="s">
        <v>245</v>
      </c>
    </row>
    <row r="8" spans="1:15" ht="24" customHeight="1" thickTop="1" thickBot="1">
      <c r="A8" s="98" t="s">
        <v>46</v>
      </c>
      <c r="B8" s="98" t="s">
        <v>194</v>
      </c>
      <c r="C8" s="99" t="s">
        <v>247</v>
      </c>
      <c r="D8" s="103" t="s">
        <v>243</v>
      </c>
      <c r="E8" s="103" t="s">
        <v>243</v>
      </c>
      <c r="F8" s="103" t="s">
        <v>243</v>
      </c>
      <c r="G8" s="103" t="s">
        <v>243</v>
      </c>
      <c r="H8" s="103" t="s">
        <v>243</v>
      </c>
      <c r="I8" s="103" t="s">
        <v>243</v>
      </c>
      <c r="J8" s="103" t="s">
        <v>243</v>
      </c>
      <c r="K8" s="103" t="s">
        <v>243</v>
      </c>
      <c r="L8" s="103" t="s">
        <v>243</v>
      </c>
      <c r="M8" s="103" t="s">
        <v>243</v>
      </c>
      <c r="N8" s="103" t="s">
        <v>243</v>
      </c>
      <c r="O8" s="103" t="s">
        <v>251</v>
      </c>
    </row>
    <row r="9" spans="1:15" ht="24" customHeight="1" thickTop="1" thickBot="1">
      <c r="A9" s="98" t="s">
        <v>59</v>
      </c>
      <c r="B9" s="98" t="s">
        <v>198</v>
      </c>
      <c r="C9" s="99" t="s">
        <v>248</v>
      </c>
      <c r="D9" s="103" t="s">
        <v>242</v>
      </c>
      <c r="E9" s="103" t="s">
        <v>242</v>
      </c>
      <c r="F9" s="103" t="s">
        <v>242</v>
      </c>
      <c r="G9" s="103" t="s">
        <v>242</v>
      </c>
      <c r="H9" s="103" t="s">
        <v>242</v>
      </c>
      <c r="I9" s="103" t="s">
        <v>242</v>
      </c>
      <c r="J9" s="103" t="s">
        <v>242</v>
      </c>
      <c r="K9" s="103" t="s">
        <v>242</v>
      </c>
      <c r="L9" s="103" t="s">
        <v>242</v>
      </c>
      <c r="M9" s="103" t="s">
        <v>242</v>
      </c>
      <c r="N9" s="103" t="s">
        <v>242</v>
      </c>
      <c r="O9" s="103" t="s">
        <v>252</v>
      </c>
    </row>
    <row r="10" spans="1:15" ht="24" customHeight="1" thickTop="1" thickBot="1">
      <c r="A10" s="98" t="s">
        <v>62</v>
      </c>
      <c r="B10" s="98" t="s">
        <v>73</v>
      </c>
      <c r="C10" s="99" t="s">
        <v>249</v>
      </c>
      <c r="D10" s="103" t="s">
        <v>241</v>
      </c>
      <c r="E10" s="103" t="s">
        <v>241</v>
      </c>
      <c r="F10" s="103" t="s">
        <v>241</v>
      </c>
      <c r="G10" s="103" t="s">
        <v>241</v>
      </c>
      <c r="H10" s="103" t="s">
        <v>241</v>
      </c>
      <c r="I10" s="103" t="s">
        <v>241</v>
      </c>
      <c r="J10" s="103" t="s">
        <v>241</v>
      </c>
      <c r="K10" s="103" t="s">
        <v>241</v>
      </c>
      <c r="L10" s="103" t="s">
        <v>241</v>
      </c>
      <c r="M10" s="103" t="s">
        <v>241</v>
      </c>
      <c r="N10" s="103" t="s">
        <v>241</v>
      </c>
      <c r="O10" s="103" t="s">
        <v>253</v>
      </c>
    </row>
    <row r="11" spans="1:15" ht="24" customHeight="1" thickTop="1" thickBot="1">
      <c r="A11" s="104" t="s">
        <v>66</v>
      </c>
      <c r="B11" s="104" t="s">
        <v>75</v>
      </c>
      <c r="C11" s="105" t="s">
        <v>250</v>
      </c>
      <c r="D11" s="103" t="s">
        <v>240</v>
      </c>
      <c r="E11" s="103" t="s">
        <v>240</v>
      </c>
      <c r="F11" s="103" t="s">
        <v>240</v>
      </c>
      <c r="G11" s="103" t="s">
        <v>240</v>
      </c>
      <c r="H11" s="103" t="s">
        <v>240</v>
      </c>
      <c r="I11" s="103" t="s">
        <v>240</v>
      </c>
      <c r="J11" s="103" t="s">
        <v>240</v>
      </c>
      <c r="K11" s="103" t="s">
        <v>240</v>
      </c>
      <c r="L11" s="103" t="s">
        <v>240</v>
      </c>
      <c r="M11" s="103" t="s">
        <v>240</v>
      </c>
      <c r="N11" s="103" t="s">
        <v>240</v>
      </c>
      <c r="O11" s="103" t="s">
        <v>254</v>
      </c>
    </row>
    <row r="12" spans="1:15" ht="15" thickTop="1">
      <c r="A12" s="131" t="s">
        <v>156</v>
      </c>
      <c r="B12" s="131"/>
      <c r="C12" s="131"/>
      <c r="D12" s="82" t="s">
        <v>157</v>
      </c>
      <c r="E12" s="82" t="s">
        <v>157</v>
      </c>
      <c r="F12" s="82" t="s">
        <v>157</v>
      </c>
      <c r="G12" s="82" t="s">
        <v>157</v>
      </c>
      <c r="H12" s="82" t="s">
        <v>157</v>
      </c>
      <c r="I12" s="82" t="s">
        <v>157</v>
      </c>
      <c r="J12" s="82" t="s">
        <v>157</v>
      </c>
      <c r="K12" s="82" t="s">
        <v>157</v>
      </c>
      <c r="L12" s="82" t="s">
        <v>157</v>
      </c>
      <c r="M12" s="82" t="s">
        <v>157</v>
      </c>
      <c r="N12" s="82" t="s">
        <v>157</v>
      </c>
      <c r="O12" s="110">
        <v>8.3699999999999997E-2</v>
      </c>
    </row>
    <row r="13" spans="1:15">
      <c r="A13" s="131" t="s">
        <v>158</v>
      </c>
      <c r="B13" s="131"/>
      <c r="C13" s="131"/>
      <c r="D13" s="82" t="s">
        <v>229</v>
      </c>
      <c r="E13" s="82" t="s">
        <v>229</v>
      </c>
      <c r="F13" s="82" t="s">
        <v>229</v>
      </c>
      <c r="G13" s="82" t="s">
        <v>229</v>
      </c>
      <c r="H13" s="82" t="s">
        <v>229</v>
      </c>
      <c r="I13" s="82" t="s">
        <v>229</v>
      </c>
      <c r="J13" s="82" t="s">
        <v>229</v>
      </c>
      <c r="K13" s="82" t="s">
        <v>229</v>
      </c>
      <c r="L13" s="82" t="s">
        <v>229</v>
      </c>
      <c r="M13" s="82" t="s">
        <v>229</v>
      </c>
      <c r="N13" s="82" t="s">
        <v>229</v>
      </c>
      <c r="O13" s="84">
        <v>1615680.51</v>
      </c>
    </row>
    <row r="14" spans="1:15" ht="14.25" customHeight="1">
      <c r="A14" s="131" t="s">
        <v>159</v>
      </c>
      <c r="B14" s="131"/>
      <c r="C14" s="131"/>
      <c r="D14" s="82" t="s">
        <v>157</v>
      </c>
      <c r="E14" s="82" t="s">
        <v>239</v>
      </c>
      <c r="F14" s="82" t="s">
        <v>238</v>
      </c>
      <c r="G14" s="82" t="s">
        <v>237</v>
      </c>
      <c r="H14" s="82" t="s">
        <v>236</v>
      </c>
      <c r="I14" s="82" t="s">
        <v>235</v>
      </c>
      <c r="J14" s="82" t="s">
        <v>234</v>
      </c>
      <c r="K14" s="82" t="s">
        <v>233</v>
      </c>
      <c r="L14" s="82" t="s">
        <v>232</v>
      </c>
      <c r="M14" s="82" t="s">
        <v>231</v>
      </c>
      <c r="N14" s="82" t="s">
        <v>230</v>
      </c>
      <c r="O14" s="111">
        <v>1</v>
      </c>
    </row>
    <row r="15" spans="1:15">
      <c r="A15" s="131" t="s">
        <v>160</v>
      </c>
      <c r="B15" s="131"/>
      <c r="C15" s="131"/>
      <c r="D15" s="82" t="s">
        <v>229</v>
      </c>
      <c r="E15" s="82" t="s">
        <v>228</v>
      </c>
      <c r="F15" s="82" t="s">
        <v>227</v>
      </c>
      <c r="G15" s="82" t="s">
        <v>226</v>
      </c>
      <c r="H15" s="82" t="s">
        <v>225</v>
      </c>
      <c r="I15" s="82" t="s">
        <v>224</v>
      </c>
      <c r="J15" s="82" t="s">
        <v>223</v>
      </c>
      <c r="K15" s="82" t="s">
        <v>222</v>
      </c>
      <c r="L15" s="82" t="s">
        <v>221</v>
      </c>
      <c r="M15" s="82" t="s">
        <v>220</v>
      </c>
      <c r="N15" s="82" t="s">
        <v>219</v>
      </c>
      <c r="O15" s="84">
        <v>19303231.600000001</v>
      </c>
    </row>
    <row r="16" spans="1:15">
      <c r="A16" s="80"/>
      <c r="B16" s="80"/>
      <c r="C16" s="80"/>
      <c r="D16" s="80"/>
      <c r="E16" s="80"/>
      <c r="F16" s="80"/>
      <c r="G16" s="80"/>
    </row>
    <row r="17" spans="1:17" ht="60" customHeight="1">
      <c r="A17" s="79"/>
      <c r="B17" s="79"/>
      <c r="C17" s="79"/>
      <c r="D17" s="79"/>
      <c r="E17" s="79"/>
      <c r="F17" s="79"/>
      <c r="G17" s="79"/>
      <c r="H17" s="108"/>
      <c r="I17" s="108"/>
      <c r="J17" s="108"/>
      <c r="K17" s="108"/>
      <c r="L17" s="108"/>
      <c r="N17" s="106"/>
    </row>
    <row r="18" spans="1:17" ht="81.75" customHeight="1">
      <c r="A18" s="112" t="s">
        <v>208</v>
      </c>
      <c r="B18" s="113"/>
      <c r="C18" s="113"/>
      <c r="D18" s="113"/>
      <c r="E18" s="113"/>
      <c r="F18" s="113"/>
      <c r="G18" s="113"/>
      <c r="H18" s="107"/>
      <c r="I18" s="108"/>
      <c r="J18" s="108"/>
      <c r="K18" s="108"/>
      <c r="L18" s="109"/>
      <c r="N18" s="108"/>
    </row>
    <row r="19" spans="1:17">
      <c r="I19" s="108"/>
      <c r="J19" s="108"/>
      <c r="K19" s="108"/>
      <c r="L19" s="108"/>
      <c r="M19" s="108"/>
      <c r="N19" s="108"/>
      <c r="O19" s="108"/>
      <c r="P19" s="108"/>
    </row>
    <row r="20" spans="1:17">
      <c r="I20" s="108"/>
      <c r="J20" s="108"/>
      <c r="K20" s="108"/>
      <c r="L20" s="108"/>
      <c r="M20" s="108"/>
      <c r="N20" s="108"/>
      <c r="O20" s="108"/>
      <c r="P20" s="108"/>
    </row>
    <row r="21" spans="1:17">
      <c r="I21" s="106"/>
      <c r="J21" s="106"/>
      <c r="K21" s="106"/>
      <c r="L21" s="106"/>
      <c r="M21" s="106"/>
      <c r="N21" s="108"/>
      <c r="O21" s="106"/>
      <c r="P21" s="106"/>
      <c r="Q21" s="106"/>
    </row>
    <row r="22" spans="1:17">
      <c r="I22" s="106"/>
      <c r="N22" s="108"/>
    </row>
    <row r="24" spans="1:17">
      <c r="N24" s="108"/>
    </row>
  </sheetData>
  <mergeCells count="14">
    <mergeCell ref="A18:G18"/>
    <mergeCell ref="A12:C12"/>
    <mergeCell ref="A13:C13"/>
    <mergeCell ref="A14:C14"/>
    <mergeCell ref="A15:C15"/>
    <mergeCell ref="A1:O1"/>
    <mergeCell ref="C2:D2"/>
    <mergeCell ref="C3:D3"/>
    <mergeCell ref="F3:G3"/>
    <mergeCell ref="A4:O4"/>
    <mergeCell ref="A5:A6"/>
    <mergeCell ref="B5:B6"/>
    <mergeCell ref="C5:C6"/>
    <mergeCell ref="D5:O5"/>
  </mergeCells>
  <pageMargins left="0.51181102362204722" right="0.51181102362204722" top="0.98425196850393704" bottom="0.98425196850393704" header="0.51181102362204722" footer="0.51181102362204722"/>
  <pageSetup paperSize="8" scale="68" orientation="landscape" r:id="rId1"/>
  <headerFooter>
    <oddHeader>&amp;L &amp;C &amp;R</oddHeader>
    <oddFooter>&amp;L &amp;C
 &amp;R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8"/>
  <sheetViews>
    <sheetView showGridLines="0" tabSelected="1" view="pageBreakPreview" topLeftCell="A4" zoomScaleSheetLayoutView="100" workbookViewId="0">
      <selection activeCell="M6" sqref="M6"/>
    </sheetView>
  </sheetViews>
  <sheetFormatPr defaultRowHeight="12.75"/>
  <cols>
    <col min="1" max="1" width="22.625" style="29" customWidth="1"/>
    <col min="2" max="3" width="3.75" style="29" customWidth="1"/>
    <col min="4" max="4" width="9" style="29"/>
    <col min="5" max="5" width="6.25" style="29" customWidth="1"/>
    <col min="6" max="6" width="4" style="29" customWidth="1"/>
    <col min="7" max="7" width="5.375" style="29" customWidth="1"/>
    <col min="8" max="8" width="21.375" style="29" customWidth="1"/>
    <col min="9" max="9" width="7.875" style="29" customWidth="1"/>
    <col min="10" max="16384" width="9" style="29"/>
  </cols>
  <sheetData>
    <row r="1" spans="1:9" s="9" customFormat="1" ht="15">
      <c r="A1" s="114" t="s">
        <v>78</v>
      </c>
      <c r="B1" s="114"/>
      <c r="C1" s="114"/>
      <c r="D1" s="114"/>
      <c r="E1" s="114"/>
      <c r="F1" s="114"/>
      <c r="G1" s="114"/>
      <c r="H1" s="114"/>
      <c r="I1" s="114"/>
    </row>
    <row r="2" spans="1:9" ht="15.75" customHeight="1">
      <c r="B2" s="49" t="str">
        <f>'Orçamento Sintético'!D2</f>
        <v>Objeto:</v>
      </c>
    </row>
    <row r="3" spans="1:9" ht="100.5" customHeight="1">
      <c r="A3" s="30"/>
      <c r="B3" s="161" t="str">
        <f>'Orçamento Sintético'!D3</f>
        <v>Registro de preço para futura e eventual contratação de empresa para execução de serviços de recomposição de pavimentos, TAPA-BURACO, em diversos logradouros públicos no município, com fornecimento de mão de obra, materiais e equipamentos.</v>
      </c>
      <c r="C3" s="161"/>
      <c r="D3" s="161"/>
      <c r="E3" s="161"/>
      <c r="F3" s="161"/>
      <c r="G3" s="161"/>
      <c r="H3" s="161"/>
      <c r="I3" s="161"/>
    </row>
    <row r="4" spans="1:9" ht="15" customHeight="1">
      <c r="A4" s="30"/>
      <c r="B4" s="50"/>
      <c r="C4" s="50"/>
      <c r="D4" s="50"/>
      <c r="E4" s="50"/>
      <c r="F4" s="50"/>
      <c r="G4" s="50"/>
      <c r="H4" s="51"/>
      <c r="I4" s="52" t="s">
        <v>185</v>
      </c>
    </row>
    <row r="5" spans="1:9" ht="15" customHeight="1">
      <c r="A5" s="134" t="s">
        <v>163</v>
      </c>
      <c r="B5" s="134"/>
      <c r="C5" s="134"/>
      <c r="D5" s="134"/>
      <c r="E5" s="134"/>
      <c r="F5" s="134"/>
      <c r="G5" s="134"/>
      <c r="H5" s="134"/>
      <c r="I5" s="134"/>
    </row>
    <row r="6" spans="1:9" ht="15" thickBot="1">
      <c r="A6" s="135" t="s">
        <v>164</v>
      </c>
      <c r="B6" s="136"/>
      <c r="C6" s="136"/>
      <c r="D6" s="136"/>
      <c r="E6" s="136"/>
      <c r="F6" s="136"/>
      <c r="G6" s="136"/>
      <c r="H6" s="136"/>
      <c r="I6" s="137"/>
    </row>
    <row r="7" spans="1:9">
      <c r="A7" s="138" t="s">
        <v>165</v>
      </c>
      <c r="B7" s="140" t="s">
        <v>166</v>
      </c>
      <c r="C7" s="141"/>
      <c r="D7" s="141"/>
      <c r="E7" s="141"/>
      <c r="F7" s="141"/>
      <c r="G7" s="142"/>
      <c r="H7" s="146" t="s">
        <v>167</v>
      </c>
      <c r="I7" s="147"/>
    </row>
    <row r="8" spans="1:9">
      <c r="A8" s="139"/>
      <c r="B8" s="143"/>
      <c r="C8" s="144"/>
      <c r="D8" s="144"/>
      <c r="E8" s="144"/>
      <c r="F8" s="144"/>
      <c r="G8" s="145"/>
      <c r="H8" s="148"/>
      <c r="I8" s="149"/>
    </row>
    <row r="9" spans="1:9" ht="15">
      <c r="A9" s="31" t="s">
        <v>168</v>
      </c>
      <c r="B9" s="32" t="s">
        <v>169</v>
      </c>
      <c r="C9" s="152">
        <v>3.7999999999999999E-2</v>
      </c>
      <c r="D9" s="152"/>
      <c r="E9" s="33" t="s">
        <v>170</v>
      </c>
      <c r="F9" s="152">
        <v>4.6699999999999998E-2</v>
      </c>
      <c r="G9" s="153"/>
      <c r="H9" s="34" t="s">
        <v>168</v>
      </c>
      <c r="I9" s="35">
        <v>4.6699999999999998E-2</v>
      </c>
    </row>
    <row r="10" spans="1:9" ht="15">
      <c r="A10" s="36" t="s">
        <v>171</v>
      </c>
      <c r="B10" s="37" t="s">
        <v>169</v>
      </c>
      <c r="C10" s="150">
        <v>3.2000000000000002E-3</v>
      </c>
      <c r="D10" s="150"/>
      <c r="E10" s="38" t="s">
        <v>170</v>
      </c>
      <c r="F10" s="150">
        <v>7.4000000000000003E-3</v>
      </c>
      <c r="G10" s="151"/>
      <c r="H10" s="39" t="s">
        <v>171</v>
      </c>
      <c r="I10" s="40">
        <v>7.4000000000000003E-3</v>
      </c>
    </row>
    <row r="11" spans="1:9" ht="15">
      <c r="A11" s="36" t="s">
        <v>172</v>
      </c>
      <c r="B11" s="37" t="s">
        <v>169</v>
      </c>
      <c r="C11" s="150">
        <v>5.0000000000000001E-3</v>
      </c>
      <c r="D11" s="150"/>
      <c r="E11" s="38" t="s">
        <v>170</v>
      </c>
      <c r="F11" s="150">
        <v>9.7000000000000003E-3</v>
      </c>
      <c r="G11" s="151"/>
      <c r="H11" s="39" t="s">
        <v>172</v>
      </c>
      <c r="I11" s="40">
        <v>5.5999999999999999E-3</v>
      </c>
    </row>
    <row r="12" spans="1:9" ht="15">
      <c r="A12" s="36" t="s">
        <v>173</v>
      </c>
      <c r="B12" s="37" t="s">
        <v>169</v>
      </c>
      <c r="C12" s="150">
        <v>1.0200000000000001E-2</v>
      </c>
      <c r="D12" s="150"/>
      <c r="E12" s="38" t="s">
        <v>170</v>
      </c>
      <c r="F12" s="150">
        <v>1.21E-2</v>
      </c>
      <c r="G12" s="151"/>
      <c r="H12" s="39" t="s">
        <v>173</v>
      </c>
      <c r="I12" s="40">
        <v>1.21E-2</v>
      </c>
    </row>
    <row r="13" spans="1:9" ht="15">
      <c r="A13" s="36" t="s">
        <v>174</v>
      </c>
      <c r="B13" s="37" t="s">
        <v>169</v>
      </c>
      <c r="C13" s="150">
        <v>6.6400000000000001E-2</v>
      </c>
      <c r="D13" s="150"/>
      <c r="E13" s="38" t="s">
        <v>170</v>
      </c>
      <c r="F13" s="150">
        <v>8.6900000000000005E-2</v>
      </c>
      <c r="G13" s="151"/>
      <c r="H13" s="39" t="s">
        <v>174</v>
      </c>
      <c r="I13" s="40">
        <v>8.6900000000000005E-2</v>
      </c>
    </row>
    <row r="14" spans="1:9" ht="15">
      <c r="A14" s="36" t="s">
        <v>175</v>
      </c>
      <c r="B14" s="37" t="s">
        <v>169</v>
      </c>
      <c r="C14" s="150">
        <v>0.02</v>
      </c>
      <c r="D14" s="150"/>
      <c r="E14" s="38" t="s">
        <v>170</v>
      </c>
      <c r="F14" s="150">
        <v>0.05</v>
      </c>
      <c r="G14" s="151"/>
      <c r="H14" s="41" t="s">
        <v>176</v>
      </c>
      <c r="I14" s="40">
        <v>2.5000000000000001E-2</v>
      </c>
    </row>
    <row r="15" spans="1:9" ht="15">
      <c r="A15" s="36" t="s">
        <v>177</v>
      </c>
      <c r="B15" s="37"/>
      <c r="C15" s="150"/>
      <c r="D15" s="150"/>
      <c r="E15" s="38"/>
      <c r="F15" s="150">
        <v>3.6499999999999998E-2</v>
      </c>
      <c r="G15" s="151"/>
      <c r="H15" s="41" t="s">
        <v>177</v>
      </c>
      <c r="I15" s="40">
        <v>3.6499999999999998E-2</v>
      </c>
    </row>
    <row r="16" spans="1:9" ht="15">
      <c r="A16" s="42" t="s">
        <v>178</v>
      </c>
      <c r="B16" s="43"/>
      <c r="C16" s="167">
        <v>0</v>
      </c>
      <c r="D16" s="167"/>
      <c r="E16" s="44" t="s">
        <v>179</v>
      </c>
      <c r="F16" s="167">
        <v>4.4999999999999998E-2</v>
      </c>
      <c r="G16" s="168"/>
      <c r="H16" s="45" t="s">
        <v>180</v>
      </c>
      <c r="I16" s="46">
        <v>0</v>
      </c>
    </row>
    <row r="17" spans="1:10" ht="15">
      <c r="A17" s="169" t="s">
        <v>181</v>
      </c>
      <c r="B17" s="170"/>
      <c r="C17" s="170"/>
      <c r="D17" s="170"/>
      <c r="E17" s="170"/>
      <c r="F17" s="170"/>
      <c r="G17" s="170"/>
      <c r="H17" s="170"/>
      <c r="I17" s="171"/>
    </row>
    <row r="18" spans="1:10" ht="15">
      <c r="A18" s="31" t="s">
        <v>168</v>
      </c>
      <c r="B18" s="172" t="s">
        <v>182</v>
      </c>
      <c r="C18" s="173"/>
      <c r="D18" s="173"/>
      <c r="E18" s="173"/>
      <c r="F18" s="173"/>
      <c r="G18" s="173"/>
      <c r="H18" s="173"/>
      <c r="I18" s="174"/>
    </row>
    <row r="19" spans="1:10" ht="15">
      <c r="A19" s="36" t="s">
        <v>171</v>
      </c>
      <c r="B19" s="155" t="s">
        <v>182</v>
      </c>
      <c r="C19" s="156"/>
      <c r="D19" s="156"/>
      <c r="E19" s="156"/>
      <c r="F19" s="156"/>
      <c r="G19" s="156"/>
      <c r="H19" s="156"/>
      <c r="I19" s="157"/>
    </row>
    <row r="20" spans="1:10" ht="15">
      <c r="A20" s="36" t="s">
        <v>172</v>
      </c>
      <c r="B20" s="155" t="s">
        <v>182</v>
      </c>
      <c r="C20" s="156"/>
      <c r="D20" s="156"/>
      <c r="E20" s="156"/>
      <c r="F20" s="156"/>
      <c r="G20" s="156"/>
      <c r="H20" s="156"/>
      <c r="I20" s="157"/>
    </row>
    <row r="21" spans="1:10" ht="15">
      <c r="A21" s="36" t="s">
        <v>173</v>
      </c>
      <c r="B21" s="155" t="s">
        <v>182</v>
      </c>
      <c r="C21" s="156"/>
      <c r="D21" s="156"/>
      <c r="E21" s="156"/>
      <c r="F21" s="156"/>
      <c r="G21" s="156"/>
      <c r="H21" s="156"/>
      <c r="I21" s="157"/>
    </row>
    <row r="22" spans="1:10" ht="15">
      <c r="A22" s="36" t="s">
        <v>174</v>
      </c>
      <c r="B22" s="155" t="s">
        <v>182</v>
      </c>
      <c r="C22" s="156"/>
      <c r="D22" s="156"/>
      <c r="E22" s="156"/>
      <c r="F22" s="156"/>
      <c r="G22" s="156"/>
      <c r="H22" s="156"/>
      <c r="I22" s="157"/>
    </row>
    <row r="23" spans="1:10" ht="15">
      <c r="A23" s="36" t="s">
        <v>176</v>
      </c>
      <c r="B23" s="155" t="s">
        <v>182</v>
      </c>
      <c r="C23" s="156"/>
      <c r="D23" s="156"/>
      <c r="E23" s="156"/>
      <c r="F23" s="156"/>
      <c r="G23" s="156"/>
      <c r="H23" s="156"/>
      <c r="I23" s="157"/>
    </row>
    <row r="24" spans="1:10" ht="15">
      <c r="A24" s="42" t="s">
        <v>180</v>
      </c>
      <c r="B24" s="158" t="s">
        <v>182</v>
      </c>
      <c r="C24" s="159"/>
      <c r="D24" s="159"/>
      <c r="E24" s="159"/>
      <c r="F24" s="159"/>
      <c r="G24" s="159"/>
      <c r="H24" s="159"/>
      <c r="I24" s="160"/>
    </row>
    <row r="25" spans="1:10" ht="15.75" thickBot="1">
      <c r="A25" s="47" t="s">
        <v>183</v>
      </c>
      <c r="B25" s="162" t="s">
        <v>184</v>
      </c>
      <c r="C25" s="163"/>
      <c r="D25" s="163"/>
      <c r="E25" s="163"/>
      <c r="F25" s="163"/>
      <c r="G25" s="163"/>
      <c r="H25" s="164"/>
      <c r="I25" s="48">
        <f>((1+I9+I10+I11)*(1+I12)*(1+I13))/(1-(I14+I16+I15))-1</f>
        <v>0.24211461262972844</v>
      </c>
    </row>
    <row r="26" spans="1:10" ht="14.25">
      <c r="A26" s="165"/>
      <c r="B26" s="165"/>
      <c r="C26" s="165"/>
      <c r="D26" s="165"/>
      <c r="E26" s="165"/>
      <c r="F26" s="165"/>
      <c r="G26" s="165"/>
      <c r="H26" s="165"/>
      <c r="I26" s="165"/>
    </row>
    <row r="27" spans="1:10" ht="15">
      <c r="A27" s="166"/>
      <c r="B27" s="166"/>
      <c r="C27" s="166"/>
      <c r="D27" s="166"/>
      <c r="E27" s="166"/>
      <c r="F27" s="166"/>
      <c r="G27" s="166"/>
      <c r="H27" s="166"/>
      <c r="I27" s="166"/>
    </row>
    <row r="28" spans="1:10" ht="85.5" customHeight="1">
      <c r="A28" s="154" t="s">
        <v>208</v>
      </c>
      <c r="B28" s="154"/>
      <c r="C28" s="154"/>
      <c r="D28" s="154"/>
      <c r="E28" s="154"/>
      <c r="F28" s="154"/>
      <c r="G28" s="154"/>
      <c r="H28" s="154"/>
      <c r="I28" s="154"/>
      <c r="J28" s="28"/>
    </row>
  </sheetData>
  <mergeCells count="35">
    <mergeCell ref="A1:I1"/>
    <mergeCell ref="B3:I3"/>
    <mergeCell ref="B25:H25"/>
    <mergeCell ref="A26:I26"/>
    <mergeCell ref="A27:I27"/>
    <mergeCell ref="C15:D15"/>
    <mergeCell ref="F15:G15"/>
    <mergeCell ref="C16:D16"/>
    <mergeCell ref="F16:G16"/>
    <mergeCell ref="A17:I17"/>
    <mergeCell ref="B18:I18"/>
    <mergeCell ref="C12:D12"/>
    <mergeCell ref="F12:G12"/>
    <mergeCell ref="C13:D13"/>
    <mergeCell ref="F13:G13"/>
    <mergeCell ref="C14:D14"/>
    <mergeCell ref="A28:I28"/>
    <mergeCell ref="B19:I19"/>
    <mergeCell ref="B20:I20"/>
    <mergeCell ref="B21:I21"/>
    <mergeCell ref="B22:I22"/>
    <mergeCell ref="B23:I23"/>
    <mergeCell ref="B24:I24"/>
    <mergeCell ref="F14:G14"/>
    <mergeCell ref="C9:D9"/>
    <mergeCell ref="F9:G9"/>
    <mergeCell ref="C10:D10"/>
    <mergeCell ref="F10:G10"/>
    <mergeCell ref="C11:D11"/>
    <mergeCell ref="F11:G11"/>
    <mergeCell ref="A5:I5"/>
    <mergeCell ref="A6:I6"/>
    <mergeCell ref="A7:A8"/>
    <mergeCell ref="B7:G8"/>
    <mergeCell ref="H7:I8"/>
  </mergeCells>
  <conditionalFormatting sqref="I9:I15">
    <cfRule type="cellIs" dxfId="1" priority="2" stopIfTrue="1" operator="notBetween">
      <formula>C9</formula>
      <formula>F9</formula>
    </cfRule>
  </conditionalFormatting>
  <conditionalFormatting sqref="I16">
    <cfRule type="expression" dxfId="0" priority="3" stopIfTrue="1">
      <formula>$K$16&lt;&gt;0</formula>
    </cfRule>
  </conditionalFormatting>
  <dataValidations disablePrompts="1" count="2">
    <dataValidation allowBlank="1" showInputMessage="1" showErrorMessage="1" promptTitle="Encargos sociais" prompt="Para encargos sociais desonerados usar 2%." sqref="I16"/>
    <dataValidation allowBlank="1" showInputMessage="1" showErrorMessage="1" promptTitle="Fórnula TCU Acórdão 2622/2013" prompt="Rodovias, ferrovias, obras urbanas" sqref="B25:H25"/>
  </dataValidations>
  <printOptions horizontalCentered="1"/>
  <pageMargins left="0.51181102362204722" right="0.51181102362204722" top="0.78740157480314965" bottom="0.78740157480314965" header="0.31496062992125984" footer="0.31496062992125984"/>
  <pageSetup paperSize="9" scale="9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4</vt:i4>
      </vt:variant>
      <vt:variant>
        <vt:lpstr>Intervalos nomeados</vt:lpstr>
      </vt:variant>
      <vt:variant>
        <vt:i4>2</vt:i4>
      </vt:variant>
    </vt:vector>
  </HeadingPairs>
  <TitlesOfParts>
    <vt:vector size="6" baseType="lpstr">
      <vt:lpstr>Orçamento Sintético</vt:lpstr>
      <vt:lpstr>Orçamento Analítico</vt:lpstr>
      <vt:lpstr>Cronograma</vt:lpstr>
      <vt:lpstr>BDI</vt:lpstr>
      <vt:lpstr>BDI!Area_de_impressao</vt:lpstr>
      <vt:lpstr>'Orçamento Sintético'!Titulos_de_impressao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axlsx</dc:creator>
  <cp:lastModifiedBy>itamarmagalhaes</cp:lastModifiedBy>
  <cp:revision>0</cp:revision>
  <cp:lastPrinted>2023-01-11T17:15:13Z</cp:lastPrinted>
  <dcterms:created xsi:type="dcterms:W3CDTF">2022-08-18T12:49:10Z</dcterms:created>
  <dcterms:modified xsi:type="dcterms:W3CDTF">2023-01-11T17:16:24Z</dcterms:modified>
</cp:coreProperties>
</file>