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8" yWindow="-108" windowWidth="23256" windowHeight="12456" activeTab="1"/>
  </bookViews>
  <sheets>
    <sheet name="Planilha" sheetId="2" r:id="rId1"/>
    <sheet name="CPU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\0">#REF!</definedName>
    <definedName name="_________________________esc15">"#ref!"</definedName>
    <definedName name="_________________________esc4">"#ref!"</definedName>
    <definedName name="_________________________esc6">"#ref!"</definedName>
    <definedName name="________________________esc15">"#ref!"</definedName>
    <definedName name="________________________esc4">"#ref!"</definedName>
    <definedName name="________________________esc6">"#ref!"</definedName>
    <definedName name="_______________________esc15">"#ref!"</definedName>
    <definedName name="_______________________esc4">"#ref!"</definedName>
    <definedName name="_______________________esc6">"#ref!"</definedName>
    <definedName name="______________________esc15">"#ref!"</definedName>
    <definedName name="______________________esc4">"#ref!"</definedName>
    <definedName name="______________________esc6">"#ref!"</definedName>
    <definedName name="____________________esc15">"#ref!"</definedName>
    <definedName name="____________________esc4">"#ref!"</definedName>
    <definedName name="____________________esc6">"#ref!"</definedName>
    <definedName name="___________________esc15">"#ref!"</definedName>
    <definedName name="___________________esc4">"#ref!"</definedName>
    <definedName name="___________________esc6">"#ref!"</definedName>
    <definedName name="__________________esc15">"#ref!"</definedName>
    <definedName name="__________________esc4">"#ref!"</definedName>
    <definedName name="__________________esc6">"#ref!"</definedName>
    <definedName name="_________________esc15">"#ref!"</definedName>
    <definedName name="_________________esc4">"#ref!"</definedName>
    <definedName name="_________________esc6">"#ref!"</definedName>
    <definedName name="_______________esc15">"#ref!"</definedName>
    <definedName name="_______________esc4">"#ref!"</definedName>
    <definedName name="_______________esc6">"#ref!"</definedName>
    <definedName name="______________esc15">"#ref!"</definedName>
    <definedName name="______________esc4">"#ref!"</definedName>
    <definedName name="______________esc6">"#ref!"</definedName>
    <definedName name="_____________esc15">"#ref!"</definedName>
    <definedName name="_____________esc4">"#ref!"</definedName>
    <definedName name="_____________esc6">"#ref!"</definedName>
    <definedName name="____________esc15">"#ref!"</definedName>
    <definedName name="____________esc4">"#ref!"</definedName>
    <definedName name="____________esc6">"#ref!"</definedName>
    <definedName name="___________esc15">"#ref!"</definedName>
    <definedName name="___________esc4">"#ref!"</definedName>
    <definedName name="___________esc6">"#ref!"</definedName>
    <definedName name="__________esc15">"#ref!"</definedName>
    <definedName name="__________esc4">"#ref!"</definedName>
    <definedName name="__________esc6">"#ref!"</definedName>
    <definedName name="_________esc15">"#ref!"</definedName>
    <definedName name="_________esc4">"#ref!"</definedName>
    <definedName name="_________esc6">"#ref!"</definedName>
    <definedName name="________esc15">"#ref!"</definedName>
    <definedName name="________esc4">"#ref!"</definedName>
    <definedName name="________esc6">"#ref!"</definedName>
    <definedName name="_______esc15">"#ref!"</definedName>
    <definedName name="_______esc4">"#ref!"</definedName>
    <definedName name="_______esc6">"#ref!"</definedName>
    <definedName name="__esc15">#REF!</definedName>
    <definedName name="__esc4">#REF!</definedName>
    <definedName name="__esc6">#REF!</definedName>
    <definedName name="__xlnm_Database">"#ref!"</definedName>
    <definedName name="__xlnm_Recorder">"#ref!"</definedName>
    <definedName name="_esc15">"#ref!"</definedName>
    <definedName name="_esc4">"#ref!"</definedName>
    <definedName name="_esc6">"#ref!"</definedName>
    <definedName name="_xlnm._FilterDatabase" localSheetId="1" hidden="1">CPU!$A$10:$I$21</definedName>
    <definedName name="_xlnm._FilterDatabase" localSheetId="0" hidden="1">Planilha!$A$8:$I$293</definedName>
    <definedName name="A">#REF!</definedName>
    <definedName name="aaaa">#REF!</definedName>
    <definedName name="AB">#REF!</definedName>
    <definedName name="ABER">#REF!</definedName>
    <definedName name="ACOMPANHAMENTO" hidden="1">IF(VALUE([1]MENU!$O$4)=2,"BM","PLE")</definedName>
    <definedName name="ADM">#REF!</definedName>
    <definedName name="ADMONERADAFINAL">#REF!</definedName>
    <definedName name="_xlnm.Print_Area">[2]Plan1!$A$1:$F$322</definedName>
    <definedName name="Área_impressão_IM">#REF!</definedName>
    <definedName name="Área_impressão_IM_5">#REF!</definedName>
    <definedName name="Área_impressão_IM_6">#REF!</definedName>
    <definedName name="Asf">"#ref!"</definedName>
    <definedName name="Asf_1">NA()</definedName>
    <definedName name="Asf_2">NA()</definedName>
    <definedName name="AUTOEVENTO" hidden="1">[1]CÁLCULO!$A$12</definedName>
    <definedName name="b">#REF!</definedName>
    <definedName name="_xlnm.Database">#REF!</definedName>
    <definedName name="BDI">#REF!</definedName>
    <definedName name="BDI.Filtro" hidden="1">#REF!</definedName>
    <definedName name="BDI.Opcao" hidden="1">[1]DADOS!$F$18</definedName>
    <definedName name="BDI.TipoObra" hidden="1">[1]BDI!$A$138:$A$146</definedName>
    <definedName name="BDI_DIF.">#REF!</definedName>
    <definedName name="BM.AFAcumulado" hidden="1">[1]BM!$R1</definedName>
    <definedName name="BM.AFAnterior" hidden="1">[1]BM!$Q1</definedName>
    <definedName name="BM.MaxMed" hidden="1">IF(RegimeExecucao="Global",1,[1]BM!$G1)</definedName>
    <definedName name="BM.MEDAcumulado" hidden="1">IF(COUNTIF([1]BM!$AB$13:$AM$13,BM.medicao)&gt;0,SUM(OFFSET([1]BM!$AB1,0,0,1,MATCH(BM.medicao,[1]BM!$AB$13:$AM$13,0))),0)</definedName>
    <definedName name="BM.MEDAnterior" hidden="1">IF(COUNTIF([1]BM!$AB$13:$AM$13,BM.medicao-1)&gt;0,SUM(OFFSET([1]BM!$AB1,0,0,1,MATCH(BM.medicao-1,[1]BM!$AB$13:$AM$13,0))),0)</definedName>
    <definedName name="BM.medicao" hidden="1">OFFSET([1]BM!$O$7,1,0)</definedName>
    <definedName name="BM.MinMed" hidden="1">IF(RegimeExecucao="Global",-1,-[1]BM!$G1)</definedName>
    <definedName name="CAIXA.Modo" hidden="1">[1]BM!$A$3</definedName>
    <definedName name="CÁLCULO.NúmeroDeEventos" hidden="1">IF(AUTOEVENTO&lt;&gt;"manual",MAX([1]CÁLCULO!$M$15:$M$179),MAX(OFFSET([1]EVENTOS!$C$14:$C$100,1,0)))</definedName>
    <definedName name="CÁLCULO.NúmeroDeFrentes" hidden="1">COLUMN([1]CÁLCULO!$AY$15)-COLUMN([1]CÁLCULO!$Q$15)</definedName>
    <definedName name="CÁLCULO.TotalAdmLocal" hidden="1">IF(AUTOEVENTO="manual",SUMIF([1]CÁLCULO!$M$15:$M$179,1,#REF!),0)</definedName>
    <definedName name="Cim">"#ref!"</definedName>
    <definedName name="Cim_1">NA()</definedName>
    <definedName name="Cim_2">NA()</definedName>
    <definedName name="CONCATENAR">CONCATENATE(#REF!," ",#REF!)</definedName>
    <definedName name="CPU">#REF!</definedName>
    <definedName name="CPU0001_">#REF!</definedName>
    <definedName name="CPU0002_">#REF!</definedName>
    <definedName name="CPU0003_">#REF!</definedName>
    <definedName name="CPU0004_">#REF!</definedName>
    <definedName name="CPU0005_">#REF!</definedName>
    <definedName name="CPU0006_">#REF!</definedName>
    <definedName name="CPU0007_">#REF!</definedName>
    <definedName name="CPU0008_">#REF!</definedName>
    <definedName name="CPU0009_">#REF!</definedName>
    <definedName name="CPU0010_">#REF!</definedName>
    <definedName name="CPU0011_">#REF!</definedName>
    <definedName name="CPU0012_">#REF!</definedName>
    <definedName name="CPU0013_">#REF!</definedName>
    <definedName name="CPU0014_">#REF!</definedName>
    <definedName name="CPU0015_">#REF!</definedName>
    <definedName name="CPU0016_">#REF!</definedName>
    <definedName name="CPU0017_">#REF!</definedName>
    <definedName name="CPU0018_">#REF!</definedName>
    <definedName name="CPU0019_">#REF!</definedName>
    <definedName name="CPU0020_">#REF!</definedName>
    <definedName name="CPU0021_">#REF!</definedName>
    <definedName name="CPU0022_">#REF!</definedName>
    <definedName name="CPU0023_">#REF!</definedName>
    <definedName name="CPU0024_">#REF!</definedName>
    <definedName name="CPU0025_">#REF!</definedName>
    <definedName name="CPU0026_">#REF!</definedName>
    <definedName name="CPU0027_">#REF!</definedName>
    <definedName name="CPU0028_">#REF!</definedName>
    <definedName name="CPU0029_">#REF!</definedName>
    <definedName name="CPU0030_">#REF!</definedName>
    <definedName name="CPU0031_">#REF!</definedName>
    <definedName name="CPU0032_">#REF!</definedName>
    <definedName name="CPU0033_">#REF!</definedName>
    <definedName name="CPU0034_">#REF!</definedName>
    <definedName name="CPU0035_">#REF!</definedName>
    <definedName name="CPU0036_">#REF!</definedName>
    <definedName name="CPU0037_">#REF!</definedName>
    <definedName name="CPU0038_">#REF!</definedName>
    <definedName name="CPU0039_">#REF!</definedName>
    <definedName name="CPU0040_">#REF!</definedName>
    <definedName name="CPU0041_">#REF!</definedName>
    <definedName name="CPU0042_">#REF!</definedName>
    <definedName name="CPU0043_">#REF!</definedName>
    <definedName name="CPU0044_">#REF!</definedName>
    <definedName name="CPU0045_">#REF!</definedName>
    <definedName name="CPU0046_">#REF!</definedName>
    <definedName name="CPU0047_">#REF!</definedName>
    <definedName name="CPU0048_">#REF!</definedName>
    <definedName name="CPU0049_">#REF!</definedName>
    <definedName name="CPU0050_">#REF!</definedName>
    <definedName name="CPU0051_">#REF!</definedName>
    <definedName name="CPU0052_">#REF!</definedName>
    <definedName name="CPU0053_">#REF!</definedName>
    <definedName name="CPU0054_">#REF!</definedName>
    <definedName name="CPU0055_">#REF!</definedName>
    <definedName name="CPU0056_">#REF!</definedName>
    <definedName name="CPU0057_">#REF!</definedName>
    <definedName name="CPU0058_">#REF!</definedName>
    <definedName name="CPU0059_">#REF!</definedName>
    <definedName name="CPU0060_">#REF!</definedName>
    <definedName name="CPU0061_">#REF!</definedName>
    <definedName name="CPU0062_">#REF!</definedName>
    <definedName name="CPU0063_">#REF!</definedName>
    <definedName name="CPU0064_">#REF!</definedName>
    <definedName name="CPU0065_">#REF!</definedName>
    <definedName name="CPU0066_">#REF!</definedName>
    <definedName name="CPU0067_">#REF!</definedName>
    <definedName name="CPU0068_">#REF!</definedName>
    <definedName name="CPU0069_">#REF!</definedName>
    <definedName name="CPU0070_">#REF!</definedName>
    <definedName name="CPU0071_">#REF!</definedName>
    <definedName name="CPU0072_">#REF!</definedName>
    <definedName name="CPU0073_">#REF!</definedName>
    <definedName name="CPU0074_">#REF!</definedName>
    <definedName name="CPU0075_">#REF!</definedName>
    <definedName name="CPU0076_">#REF!</definedName>
    <definedName name="CPU0077_">#REF!</definedName>
    <definedName name="CPU0078_">#REF!</definedName>
    <definedName name="CPU0079_">#REF!</definedName>
    <definedName name="CPU0080_">#REF!</definedName>
    <definedName name="CPU0081_">#REF!</definedName>
    <definedName name="CPU0082_">#REF!</definedName>
    <definedName name="CPU0083_">#REF!</definedName>
    <definedName name="CPU0084_">#REF!</definedName>
    <definedName name="CPU0085_">#REF!</definedName>
    <definedName name="CPU0086_">#REF!</definedName>
    <definedName name="CPU0087_">#REF!</definedName>
    <definedName name="CPU0088_">#REF!</definedName>
    <definedName name="CPU0089_">#REF!</definedName>
    <definedName name="CPU0090_">#REF!</definedName>
    <definedName name="CPU0091_">#REF!</definedName>
    <definedName name="CPU0092_">#REF!</definedName>
    <definedName name="CPU0093_">#REF!</definedName>
    <definedName name="CPU0094_">#REF!</definedName>
    <definedName name="CPU0095_">#REF!</definedName>
    <definedName name="CPU0096_">#REF!</definedName>
    <definedName name="CPU0097_">#REF!</definedName>
    <definedName name="CPU0098_">#REF!</definedName>
    <definedName name="CPU0099_">#REF!</definedName>
    <definedName name="CPU0100_">#REF!</definedName>
    <definedName name="CRONO.ColunaPadrão" hidden="1">#REF!</definedName>
    <definedName name="CRONO.Filtro" hidden="1">#REF!</definedName>
    <definedName name="CRONO.FirstCol" hidden="1">#REF!</definedName>
    <definedName name="CRONO.firstrow" hidden="1">#REF!</definedName>
    <definedName name="CRONO.Frenterow" hidden="1">#REF!</definedName>
    <definedName name="CRONO.LastCol" hidden="1">#REF!</definedName>
    <definedName name="CRONO.lastrow" hidden="1">#REF!</definedName>
    <definedName name="CRONO.LinhaPadrão" hidden="1">#REF!</definedName>
    <definedName name="CRONO.LinhasNecessarias" hidden="1">COUNTIF([1]QCI!$B$13:$B$19,"Manual")+COUNTIF([1]QCI!$B$13:$B$19,"SemiAuto")+COUNT(ORÇAMENTO.ListaCrono)</definedName>
    <definedName name="CRONO.margemrow" hidden="1">#REF!</definedName>
    <definedName name="CRONO.MaxParc" hidden="1">[1]CRONO!$G1048576+[1]CRONO!A1</definedName>
    <definedName name="CRONO.NivelExibicao" hidden="1">[1]CRONO!$G$10</definedName>
    <definedName name="CRONO.Parcela1" hidden="1">#REF!</definedName>
    <definedName name="CRONOPLE.ValorDoEvento" hidden="1">SUMIF([1]CÁLCULO!$M$15:$M$179,[1]CRONOPLE!$B1,OFFSET([1]CÁLCULO!$AY$15:$AY$179,0,[1]CRONOPLE!A$12))</definedName>
    <definedName name="D">#REF!</definedName>
    <definedName name="DADAD">#REF!</definedName>
    <definedName name="DASDS">#REF!</definedName>
    <definedName name="DATABASE">#REF!</definedName>
    <definedName name="DATAEMISSAO">#REF!</definedName>
    <definedName name="DATART">#REF!</definedName>
    <definedName name="DDD">#REF!</definedName>
    <definedName name="DDEE">#REF!</definedName>
    <definedName name="deactivatedados.form1">IF('[3]CRONOGRAMA Onerada'!B1="","",VALUE(LEFT('[3]CRONOGRAMA Onerada'!B1,(FIND("-",'[3]CRONOGRAMA Onerada'!B1,1))-1)))</definedName>
    <definedName name="DESONERACAO" hidden="1">IF(OR(Import.Desoneracao="DESONERADO",Import.Desoneracao="SIM"),"SIM","NÃO")</definedName>
    <definedName name="e">#REF!</definedName>
    <definedName name="EEEE">#REF!</definedName>
    <definedName name="EMPRESAS">OFFSET([4]Cotações!$B$25,0,0):OFFSET([4]Cotações!$H$29,-1,0)</definedName>
    <definedName name="esc">#REF!</definedName>
    <definedName name="esc15_1">NA()</definedName>
    <definedName name="esc15_2">NA()</definedName>
    <definedName name="esc4_1">NA()</definedName>
    <definedName name="esc4_2">NA()</definedName>
    <definedName name="esc6_1">NA()</definedName>
    <definedName name="esc6_2">NA()</definedName>
    <definedName name="esca">#REF!</definedName>
    <definedName name="escb">#REF!</definedName>
    <definedName name="escc">#REF!</definedName>
    <definedName name="escd">#REF!</definedName>
    <definedName name="esce">#REF!</definedName>
    <definedName name="escf">#REF!</definedName>
    <definedName name="ESPERANCA">#REF!</definedName>
    <definedName name="ESPERANCAA">#REF!</definedName>
    <definedName name="EVENTOS.Lista" hidden="1">[1]EVENTOS!$C$15:OFFSET([1]EVENTOS!$C$100,-1,0)</definedName>
    <definedName name="EVENTOS.ListaValidacao" hidden="1">[1]EVENTOS!$B$15:OFFSET([1]EVENTOS!$B$100,-1,0)</definedName>
    <definedName name="Excel_BuiltIn_Database" hidden="1">TEXT(Import.DataBase,"mm-aaaa")</definedName>
    <definedName name="Excel_BuiltIn_Recorder">#REF!</definedName>
    <definedName name="f">#REF!</definedName>
    <definedName name="FDSAFDSF">#REF!</definedName>
    <definedName name="FFF">#REF!</definedName>
    <definedName name="FoFo">"#ref!"</definedName>
    <definedName name="FoFo_1">NA()</definedName>
    <definedName name="FoFo_2">NA()</definedName>
    <definedName name="Fonte">#REF!</definedName>
    <definedName name="g">#REF!</definedName>
    <definedName name="_xlnm.Recorder">#REF!</definedName>
    <definedName name="h">#REF!</definedName>
    <definedName name="Import.Apelido" hidden="1">[1]DADOS!$F$16</definedName>
    <definedName name="Import.BDI.Det1" hidden="1">#REF!</definedName>
    <definedName name="Import.BDI.Det2" hidden="1">#REF!</definedName>
    <definedName name="Import.BDI.Det3" hidden="1">#REF!</definedName>
    <definedName name="Import.BDI.ISS" hidden="1">#REF!</definedName>
    <definedName name="Import.BDI.Obs1" hidden="1">#REF!</definedName>
    <definedName name="Import.BDI.Obs2" hidden="1">#REF!</definedName>
    <definedName name="Import.BDI.Obs3" hidden="1">#REF!</definedName>
    <definedName name="Import.BDI.Tipo1" hidden="1">#REF!</definedName>
    <definedName name="Import.BDI.Tipo2" hidden="1">#REF!</definedName>
    <definedName name="Import.BDI.Tipo3" hidden="1">#REF!</definedName>
    <definedName name="Import.BMAFAcumulado" hidden="1">OFFSET([1]BM!$R$15,1,0):OFFSET([1]BM!$R$179,-1,0)</definedName>
    <definedName name="Import.CNPJ" hidden="1">[1]DADOS!$F$38</definedName>
    <definedName name="Import.Código" hidden="1">OFFSET(#REF!,1,0):OFFSET(#REF!,-1,0)</definedName>
    <definedName name="Import.Contrapartida" hidden="1">[1]DADOS!$F$10</definedName>
    <definedName name="Import.CPMaxPerc" hidden="1">[1]DADOS!$F$13</definedName>
    <definedName name="Import.CPMinAbsoluta" hidden="1">[1]DADOS!$F$12</definedName>
    <definedName name="Import.CPMinPerc" hidden="1">[1]DADOS!$F$11</definedName>
    <definedName name="Import.CR" hidden="1">[1]DADOS!$F$7</definedName>
    <definedName name="Import.CRONOPLE" hidden="1">OFFSET([1]CRONOPLE!$F$15,1,1):OFFSET([1]CRONOPLE!$BE$100,-1,-1)</definedName>
    <definedName name="Import.CTEF" hidden="1">[1]DADOS!$F$36</definedName>
    <definedName name="Import.CustoUnitário" hidden="1">OFFSET(#REF!,1,0):OFFSET(#REF!,-1,0)</definedName>
    <definedName name="Import.DataBase" hidden="1">OFFSET([1]DADOS!$G$19,0,-1)</definedName>
    <definedName name="Import.DataBaseLicit" hidden="1">OFFSET([1]DADOS!$G$40,0,-1)</definedName>
    <definedName name="Import.DataInicioObra" hidden="1">[1]DADOS!$F$46</definedName>
    <definedName name="Import.DescLote" hidden="1">[1]DADOS!$F$17</definedName>
    <definedName name="Import.Descrição" hidden="1">OFFSET(#REF!,1,0):OFFSET(#REF!,-1,0)</definedName>
    <definedName name="Import.Desoneracao" hidden="1">OFFSET([1]DADOS!$G$18,0,-1)</definedName>
    <definedName name="Import.empresa" hidden="1">[1]DADOS!$F$37</definedName>
    <definedName name="Import.Eventos.Nomes" hidden="1">OFFSET([1]EVENTOS!$D$15,1,0):OFFSET([1]EVENTOS!$D$100,-1,0)</definedName>
    <definedName name="Import.Fonte" hidden="1">OFFSET(#REF!,1,0):OFFSET(#REF!,-1,0)</definedName>
    <definedName name="Import.FrenteDeObra" hidden="1">[1]CÁLCULO!$Q$12:OFFSET([1]CÁLCULO!$AY$12,0,-1)</definedName>
    <definedName name="Import.Município" hidden="1">[1]DADOS!$F$6</definedName>
    <definedName name="Import.Nível" hidden="1">OFFSET(#REF!,1,0):OFFSET(#REF!,-1,0)</definedName>
    <definedName name="Import.OpcaoBDI" hidden="1">OFFSET(#REF!,1,0):OFFSET(#REF!,-1,0)</definedName>
    <definedName name="Import.ORÇAMENTO.DivRecurso" hidden="1">OFFSET(#REF!,1,0):OFFSET(#REF!,-1,0)</definedName>
    <definedName name="Import.ORÇAMENTO.Obs" hidden="1">#REF!</definedName>
    <definedName name="Import.PLE" hidden="1">OFFSET([1]PLE!$G$15,1,1):OFFSET([1]PLE!$BF$100,-1,-1)</definedName>
    <definedName name="Import.PLQ" hidden="1">OFFSET([1]CÁLCULO!$P$15,1,1):OFFSET([1]CÁLCULO!$AY$179,-1,-1)</definedName>
    <definedName name="Import.PLQ.MemCalc" hidden="1">OFFSET([1]CÁLCULO!$I$15,1,0):OFFSET([1]CÁLCULO!$I$179,-1,0)</definedName>
    <definedName name="Import.POArred" hidden="1">#REF!</definedName>
    <definedName name="Import.Proponente" hidden="1">[1]DADOS!$F$5</definedName>
    <definedName name="Import.QCI.Divisao" hidden="1">OFFSET([1]QCI!$V$13,1,0):OFFSET([1]QCI!$V$19,-1,0)</definedName>
    <definedName name="Import.QCI.ItemInv" hidden="1">OFFSET([1]QCI!$E$13,1,0):OFFSET([1]QCI!$E$19,-1,0)</definedName>
    <definedName name="Import.QCI.Qtde" hidden="1">OFFSET([1]QCI!$I$13,1,0):OFFSET([1]QCI!$I$19,-1,0)</definedName>
    <definedName name="Import.QCI.Situacao" hidden="1">OFFSET([1]QCI!$H$13,1,0):OFFSET([1]QCI!$H$19,-1,0)</definedName>
    <definedName name="Import.QCI.SubItemInv" hidden="1">OFFSET([1]QCI!$F$13,1,0):OFFSET([1]QCI!$F$19,-1,0)</definedName>
    <definedName name="Import.QCICP" hidden="1">OFFSET([1]QCI!$W$13,1,0):OFFSET([1]QCI!$W$19,-1,0)</definedName>
    <definedName name="Import.QCIDesc" hidden="1">OFFSET([1]QCI!$R$13,1,0):OFFSET([1]QCI!$R$19,-1,0)</definedName>
    <definedName name="Import.QCIInv" hidden="1">OFFSET([1]QCI!$U$13,1,0):OFFSET([1]QCI!$U$19,-1,0)</definedName>
    <definedName name="Import.QCILote" hidden="1">OFFSET([1]QCI!$T$13,1,0):OFFSET([1]QCI!$T$19,-1,0)</definedName>
    <definedName name="Import.QCIOutros" hidden="1">OFFSET([1]QCI!$X$13,1,0):OFFSET([1]QCI!$X$19,-1,0)</definedName>
    <definedName name="Import.Quantidade" hidden="1">OFFSET(#REF!,1,0):OFFSET(#REF!,-1,0)</definedName>
    <definedName name="import.recurso" hidden="1">[1]DADOS!$F$4</definedName>
    <definedName name="Import.RegimeExecução" hidden="1">OFFSET([1]DADOS!$G$39,0,-1)</definedName>
    <definedName name="Import.Repasse" hidden="1">[1]DADOS!$F$9</definedName>
    <definedName name="Import.RespFiscalização" hidden="1">[1]DADOS!$F$50:$F$53</definedName>
    <definedName name="Import.RespOrçamento" hidden="1">[1]DADOS!$F$22:$F$24</definedName>
    <definedName name="Import.SICONV" hidden="1">[1]DADOS!$F$8</definedName>
    <definedName name="Import.Unidade" hidden="1">OFFSET(#REF!,1,0):OFFSET(#REF!,-1,0)</definedName>
    <definedName name="Import.UnitarioLicitado" hidden="1">OFFSET(#REF!,1,0):OFFSET(#REF!,-1,0)</definedName>
    <definedName name="INDICES">[4]Cotações!$B$22:OFFSET([4]Cotações!$I$24,-1,0)</definedName>
    <definedName name="LOCALIDADE">#REF!</definedName>
    <definedName name="Macro1">#REF!</definedName>
    <definedName name="MBV">"#ref!"</definedName>
    <definedName name="MBV_1">NA()</definedName>
    <definedName name="MBV_2">NA()</definedName>
    <definedName name="MENU.CRONO" hidden="1">OFFSET([1]CRONO!$T$11,1,0)</definedName>
    <definedName name="NCOMPOSICOES">0</definedName>
    <definedName name="NCOTACOES">0</definedName>
    <definedName name="NEMPRESAS">3</definedName>
    <definedName name="NINDICES">1</definedName>
    <definedName name="nommmm">#REF!</definedName>
    <definedName name="NRELATORIOS">COUNTA([4]Relatórios!$A$1:$A$65536)-2</definedName>
    <definedName name="NumerEmpresa">3</definedName>
    <definedName name="NumerIndice">1</definedName>
    <definedName name="Objeto" hidden="1">[1]MENU!$J$1</definedName>
    <definedName name="Obra">#REF!</definedName>
    <definedName name="Obra1">[5]BDI!$Q$3:$Q$8</definedName>
    <definedName name="ORÇAMENTO.BancoRef" hidden="1">[6]PLANILHA!$I$9</definedName>
    <definedName name="ORÇAMENTO.CodBarra" hidden="1">IF(ORÇAMENTO.Fonte="Sinapi",SUBSTITUTE(SUBSTITUTE(ORÇAMENTO.Codigo,"/00","/"),"/0","/"),ORÇAMENTO.Codigo)</definedName>
    <definedName name="ORÇAMENTO.Codigo" hidden="1">#REF!</definedName>
    <definedName name="ORÇAMENTO.ColunaLicit" hidden="1">#REF!</definedName>
    <definedName name="ORÇAMENTO.CopyFormat1" hidden="1">#REF!</definedName>
    <definedName name="ORÇAMENTO.CopyFormat2" hidden="1">#REF!</definedName>
    <definedName name="ORÇAMENTO.CustoUnitario" hidden="1">ROUND([6]PLANILHA!$J1,15-13*[6]PLANILHA!$U$9)</definedName>
    <definedName name="ORÇAMENTO.Descricao" hidden="1">#REF!</definedName>
    <definedName name="ORÇAMENTO.Filtro" hidden="1">#REF!</definedName>
    <definedName name="ORÇAMENTO.firstrow" hidden="1">#REF!</definedName>
    <definedName name="ORÇAMENTO.Fonte" hidden="1">#REF!</definedName>
    <definedName name="ORÇAMENTO.lastrow" hidden="1">#REF!</definedName>
    <definedName name="ORÇAMENTO.LinhaPadrão" hidden="1">#REF!</definedName>
    <definedName name="ORÇAMENTO.ListaCrono" hidden="1">OFFSET(#REF!,1,0):OFFSET(#REF!,-1,0)</definedName>
    <definedName name="ORÇAMENTO.MáximoListaCrono" hidden="1">MAX(ORÇAMENTO.ListaCrono)</definedName>
    <definedName name="ORÇAMENTO.Nivel" hidden="1">#REF!</definedName>
    <definedName name="ORÇAMENTO.OpcaoBDI" hidden="1">#REF!</definedName>
    <definedName name="ORÇAMENTO.PasteFormat1" hidden="1">OFFSET(#REF!,1,0):OFFSET(#REF!,-1,0)</definedName>
    <definedName name="ORÇAMENTO.PasteFormat2" hidden="1">OFFSET(#REF!,1,0):OFFSET(#REF!,-1,0)</definedName>
    <definedName name="ORÇAMENTO.PrecoUnitarioLicitado" hidden="1">#REF!</definedName>
    <definedName name="ORÇAMENTO.QuantBM" hidden="1">#REF!</definedName>
    <definedName name="ORÇAMENTO.RangeQuant" hidden="1">OFFSET(#REF!,1,0):OFFSET(#REF!,-1,0)</definedName>
    <definedName name="ORÇAMENTO.SumCPMANUAL" hidden="1">SUMIF(#REF!,"CP",#REF!)</definedName>
    <definedName name="ORÇAMENTO.SumINVMANUAL" hidden="1">SUMIF(#REF!,"RP",#REF!)+SUMIF(#REF!,"CP",#REF!)+SUMIF(#REF!,"OU",#REF!)</definedName>
    <definedName name="ORÇAMENTO.SumOUTROSMANUAL" hidden="1">SUMIF(#REF!,"OU",#REF!)</definedName>
    <definedName name="ORÇAMENTO.SumREPASSEMANUAL" hidden="1">ORÇAMENTO.SumINVMANUAL-ORÇAMENTO.SumCPMANUAL-ORÇAMENTO.SumOUTROSMANUAL</definedName>
    <definedName name="ORÇAMENTO.Unidade" hidden="1">#REF!</definedName>
    <definedName name="OUTRO">#REF!</definedName>
    <definedName name="Par">"#ref!"</definedName>
    <definedName name="Par_1">NA()</definedName>
    <definedName name="Par_2">NA()</definedName>
    <definedName name="PLE.firstrow" hidden="1">[1]PLE!$15:$15</definedName>
    <definedName name="PLE.lastrow" hidden="1">[1]PLE!$100:$100</definedName>
    <definedName name="PLE.Medicao" hidden="1">[1]PLE!$J$9</definedName>
    <definedName name="PLE.ValorDoEvento" hidden="1">SUMIF([1]CÁLCULO!$M$15:$M$179,[1]PLE!$B1,OFFSET([1]CÁLCULO!$AY$15:$AY$179,0,[1]PLE!A$12))</definedName>
    <definedName name="PO.ValoresBDI" hidden="1">OFFSET(#REF!,1,0):OFFSET(#REF!,-1,0)</definedName>
    <definedName name="Print_Area_MI">[7]HIDRAULICA!#REF!</definedName>
    <definedName name="PVC">"#ref!"</definedName>
    <definedName name="PVC_1">NA()</definedName>
    <definedName name="PVC_2">NA()</definedName>
    <definedName name="QCI.CPManual" hidden="1">ROUND([1]QCI!$W1,2)</definedName>
    <definedName name="QCI.DescManual" hidden="1">[1]QCI!$R1</definedName>
    <definedName name="QCI.Divisao" hidden="1">[1]QCI!$V1</definedName>
    <definedName name="QCI.ExisteManual" hidden="1">(COUNTIF([1]QCI!$B$13:$B$19,"Manual")+COUNTIF([1]QCI!$B$13:$B$19,"SemiAuto"))&gt;0</definedName>
    <definedName name="QCI.InvManual" hidden="1">ROUND([1]QCI!$U1,2)</definedName>
    <definedName name="QCI.ItemInvestimento" hidden="1">OFFSET([1]DADOS!$J$2,1,0,COUNTA([1]DADOS!$J:$J)-1,1)</definedName>
    <definedName name="QCI.LoteManual" hidden="1">[1]QCI!$T1</definedName>
    <definedName name="QCI.MaxCPManual" hidden="1">[1]QCI!$O1-[1]QCI!$X1</definedName>
    <definedName name="QCI.MaxOUManual" hidden="1">[1]QCI!$O1-[1]QCI!$W1</definedName>
    <definedName name="QCI.OutrosManual" hidden="1">ROUND([1]QCI!$X1,2)</definedName>
    <definedName name="QCI.SubItemInvestimento" hidden="1">OFFSET([1]DADOS!$A$2,1,MATCH([1]QCI!$E1,[1]DADOS!$2:$2,0)-1,INDEX([1]DADOS!$2:$2,MATCH([1]QCI!$E1,[1]DADOS!$2:$2,0)+1))</definedName>
    <definedName name="QCI.SumCPMANUAL" hidden="1">SUMIF([1]QCI!$B$13:$B$19,"Manual",[1]QCI!$AA$13:$AA$19)</definedName>
    <definedName name="QCI.SumINVMANUAL" hidden="1">SUMIF([1]QCI!$B$13:$B$19,"Manual",[1]QCI!$O$13:$O$19)</definedName>
    <definedName name="QCI.SumOUTROSMANUAL" hidden="1">SUMIF([1]QCI!$B$13:$B$19,"Manual",[1]QCI!$AB$13:$AB$19)</definedName>
    <definedName name="QCI.SumREPASSEMANUAL" hidden="1">QCI.SumINVMANUAL-QCI.CPManual-QCI.OutrosManual</definedName>
    <definedName name="REFERENCIA.Descricao" hidden="1">IF(ISNUMBER([6]PLANILHA!$U1),OFFSET(INDIRECT(ORÇAMENTO.BancoRef),[6]PLANILHA!$U1-1,3,1),[6]PLANILHA!$U1)</definedName>
    <definedName name="REFERENCIA.Desonerado" hidden="1">#N/A</definedName>
    <definedName name="REFERENCIA.NaoDesonerado" hidden="1">#N/A</definedName>
    <definedName name="REFERENCIA.Unidade" hidden="1">IF(ISNUMBER([6]PLANILHA!$AF1),OFFSET(INDIRECT(ORÇAMENTO.BancoRef),[6]PLANILHA!$AF1-1,4,1),"-")</definedName>
    <definedName name="RegimeExecucao" hidden="1">IF(OR(Import.RegimeExecução="",Import.RegimeExecução="Empreitada por Preço Global",Import.RegimeExecução="Empreitada Integral"),"Global","Unitário")</definedName>
    <definedName name="RelatoriosFontes">OFFSET([4]Relatórios!$A$5,1,0,NRELATORIOS)</definedName>
    <definedName name="RRE.MaxCPAcum" hidden="1">[1]RRE!$AD$21</definedName>
    <definedName name="RRE.MaxCPAnt" hidden="1">[1]RRE!$AC$21</definedName>
    <definedName name="RRE.MaxOUAcum" hidden="1">[1]RRE!$AD$22</definedName>
    <definedName name="RRE.MaxOUAnt" hidden="1">[1]RRE!$AC$22</definedName>
    <definedName name="RRE.Numero" hidden="1">OFFSET([1]RRE!$O$7,0,1)</definedName>
    <definedName name="RRE.VIMeta" hidden="1">[1]RRE!$L1</definedName>
    <definedName name="SENHAGT" hidden="1">"PM3CAIXA"</definedName>
    <definedName name="SHARED_FORMULA_19_31_19_31_2">#REF!</definedName>
    <definedName name="SHARED_FORMULA_19_59_19_59_2">#REF!</definedName>
    <definedName name="SHARED_FORMULA_27_106_27_106_6">#REF!*(1+#REF!)</definedName>
    <definedName name="SHARED_FORMULA_27_157_27_157_6">#REF!*(1+#REF!)</definedName>
    <definedName name="SHARED_FORMULA_27_17_27_17_53">#REF!*(1+#REF!)</definedName>
    <definedName name="SHARED_FORMULA_27_18_27_18_45">#REF!*(1+#REF!)</definedName>
    <definedName name="SHARED_FORMULA_27_19_27_19_13">#REF!*(1+#REF!)</definedName>
    <definedName name="SHARED_FORMULA_27_19_27_19_17">#REF!*(1+#REF!)</definedName>
    <definedName name="SHARED_FORMULA_27_19_27_19_29">#REF!*(1+#REF!)</definedName>
    <definedName name="SHARED_FORMULA_27_19_27_19_33">#REF!*(1+#REF!)</definedName>
    <definedName name="SHARED_FORMULA_27_19_27_19_56">#REF!*(1+#REF!)</definedName>
    <definedName name="SHARED_FORMULA_27_19_27_19_58">#REF!*(1+#REF!)</definedName>
    <definedName name="SHARED_FORMULA_27_20_27_20_37">#REF!*(1+#REF!)</definedName>
    <definedName name="SHARED_FORMULA_27_20_27_20_41">#REF!*(1+#REF!)</definedName>
    <definedName name="SHARED_FORMULA_27_20_27_20_49">#REF!*(1+#REF!)</definedName>
    <definedName name="SHARED_FORMULA_27_20_27_20_9">#REF!*(1+#REF!)</definedName>
    <definedName name="SHARED_FORMULA_27_21_27_21_21">#REF!*(1+#REF!)</definedName>
    <definedName name="SHARED_FORMULA_27_21_27_21_25">#REF!*(1+#REF!)</definedName>
    <definedName name="SHARED_FORMULA_27_21_27_21_6">#REF!*(1+#REF!)</definedName>
    <definedName name="SHARED_FORMULA_27_23_27_23_53">#REF!*(1+#REF!)</definedName>
    <definedName name="SHARED_FORMULA_27_25_27_25_56">#REF!*(1+#REF!)</definedName>
    <definedName name="SHARED_FORMULA_27_33_27_33_58">#REF!*(1+#REF!)</definedName>
    <definedName name="SHARED_FORMULA_27_33_27_33_9">#REF!*(1+#REF!)</definedName>
    <definedName name="SHARED_FORMULA_27_34_27_34_13">#REF!*(1+#REF!)</definedName>
    <definedName name="SHARED_FORMULA_27_34_27_34_29">#REF!*(1+#REF!)</definedName>
    <definedName name="SHARED_FORMULA_27_34_27_34_45">#REF!*(1+#REF!)</definedName>
    <definedName name="SHARED_FORMULA_27_36_27_36_37">#REF!*(1+#REF!)</definedName>
    <definedName name="SHARED_FORMULA_27_36_27_36_49">#REF!*(1+#REF!)</definedName>
    <definedName name="SHARED_FORMULA_27_37_27_37_33">#REF!*(1+#REF!)</definedName>
    <definedName name="SHARED_FORMULA_27_37_27_37_41">#REF!*(1+#REF!)</definedName>
    <definedName name="SHARED_FORMULA_27_38_27_38_25">#REF!*(1+#REF!)</definedName>
    <definedName name="SHARED_FORMULA_27_38_27_38_6">#REF!*(1+#REF!)</definedName>
    <definedName name="SHARED_FORMULA_27_39_27_39_21">#REF!*(1+#REF!)</definedName>
    <definedName name="SHARED_FORMULA_27_42_27_42_53">#REF!*(1+#REF!)</definedName>
    <definedName name="SHARED_FORMULA_27_43_27_43_17">#REF!*(1+#REF!)</definedName>
    <definedName name="SHARED_FORMULA_27_43_27_43_56">#REF!*(1+#REF!)</definedName>
    <definedName name="SHARED_FORMULA_27_51_27_51_6">#REF!*(1+#REF!)</definedName>
    <definedName name="SHARED_FORMULA_27_53_27_53_9">#REF!*(1+#REF!)</definedName>
    <definedName name="SHARED_FORMULA_27_58_27_58_58">#REF!*(1+#REF!)</definedName>
    <definedName name="SHARED_FORMULA_27_64_27_64_13">#REF!*(1+#REF!)</definedName>
    <definedName name="SHARED_FORMULA_27_66_27_66_6">#REF!*(1+#REF!)</definedName>
    <definedName name="SHARED_FORMULA_27_68_27_68_29">#REF!*(1+#REF!)</definedName>
    <definedName name="SHARED_FORMULA_27_69_27_69_25">#REF!*(1+#REF!)</definedName>
    <definedName name="SHARED_FORMULA_27_69_27_69_53">#REF!*(1+#REF!)</definedName>
    <definedName name="SHARED_FORMULA_27_70_27_70_9">#REF!*(1+#REF!)</definedName>
    <definedName name="SHARED_FORMULA_27_76_27_76_21">#REF!*(1+#REF!)</definedName>
    <definedName name="SHARED_FORMULA_27_78_27_78_56">#REF!*(1+#REF!)</definedName>
    <definedName name="SHARED_FORMULA_27_84_27_84_13">#REF!*(1+#REF!)</definedName>
    <definedName name="SHARED_FORMULA_27_90_27_90_33">#REF!*(1+#REF!)</definedName>
    <definedName name="SHARED_FORMULA_27_94_27_94_56">#REF!*(1+#REF!)</definedName>
    <definedName name="SHARED_FORMULA_29_10_29_10_55">#REF!*#REF!</definedName>
    <definedName name="SHARED_FORMULA_29_102_29_102_10">#REF!*#REF!</definedName>
    <definedName name="SHARED_FORMULA_29_102_29_102_19">#REF!*#REF!</definedName>
    <definedName name="SHARED_FORMULA_29_102_29_102_7">#REF!*#REF!</definedName>
    <definedName name="SHARED_FORMULA_29_103_29_103_47">#REF!*#REF!</definedName>
    <definedName name="SHARED_FORMULA_29_104_29_104_15">#REF!*#REF!</definedName>
    <definedName name="SHARED_FORMULA_29_104_29_104_30">#REF!*#REF!</definedName>
    <definedName name="SHARED_FORMULA_29_105_29_105_46">#REF!*#REF!</definedName>
    <definedName name="SHARED_FORMULA_29_106_29_106_18">#REF!*#REF!</definedName>
    <definedName name="SHARED_FORMULA_29_106_29_106_27">#REF!*#REF!</definedName>
    <definedName name="SHARED_FORMULA_29_106_29_106_39">#REF!*#REF!</definedName>
    <definedName name="SHARED_FORMULA_29_108_29_108_23">#REF!*#REF!</definedName>
    <definedName name="SHARED_FORMULA_29_108_29_108_54">#REF!*#REF!</definedName>
    <definedName name="SHARED_FORMULA_29_110_29_110_10">#REF!*#REF!</definedName>
    <definedName name="SHARED_FORMULA_29_111_29_111_3">#REF!*#REF!</definedName>
    <definedName name="SHARED_FORMULA_29_118_29_118_31">#REF!*#REF!</definedName>
    <definedName name="SHARED_FORMULA_29_121_29_121_55">#REF!*#REF!</definedName>
    <definedName name="SHARED_FORMULA_29_122_29_122_62">#REF!*#REF!</definedName>
    <definedName name="SHARED_FORMULA_29_125_29_125_43">#REF!*#REF!</definedName>
    <definedName name="SHARED_FORMULA_29_126_29_126_30">#REF!*#REF!</definedName>
    <definedName name="SHARED_FORMULA_29_126_29_126_4">#REF!*#REF!</definedName>
    <definedName name="SHARED_FORMULA_29_127_29_127_10">#REF!*#REF!</definedName>
    <definedName name="SHARED_FORMULA_29_131_29_131_31">#REF!*#REF!</definedName>
    <definedName name="SHARED_FORMULA_29_135_29_135_62">#REF!*#REF!</definedName>
    <definedName name="SHARED_FORMULA_29_138_29_138_43">#REF!*#REF!</definedName>
    <definedName name="SHARED_FORMULA_29_144_29_144_55">#REF!*#REF!</definedName>
    <definedName name="SHARED_FORMULA_29_146_29_146_10">#REF!*#REF!</definedName>
    <definedName name="SHARED_FORMULA_29_146_29_146_4">#REF!*#REF!</definedName>
    <definedName name="SHARED_FORMULA_29_15_29_15_10">#REF!*#REF!</definedName>
    <definedName name="SHARED_FORMULA_29_157_29_157_3">#REF!*#REF!</definedName>
    <definedName name="SHARED_FORMULA_29_16_29_16_18">#REF!*#REF!</definedName>
    <definedName name="SHARED_FORMULA_29_16_29_16_38">#REF!*#REF!</definedName>
    <definedName name="SHARED_FORMULA_29_16_29_16_42">#REF!*#REF!</definedName>
    <definedName name="SHARED_FORMULA_29_16_29_16_46">#REF!*#REF!</definedName>
    <definedName name="SHARED_FORMULA_29_16_29_16_50">#REF!*#REF!</definedName>
    <definedName name="SHARED_FORMULA_29_16_29_16_61">#REF!*#REF!</definedName>
    <definedName name="SHARED_FORMULA_29_163_29_163_10">#REF!*#REF!</definedName>
    <definedName name="SHARED_FORMULA_29_166_29_166_55">#REF!*#REF!</definedName>
    <definedName name="SHARED_FORMULA_29_167_29_167_4">#REF!*#REF!</definedName>
    <definedName name="SHARED_FORMULA_29_17_29_17_14">#REF!*#REF!</definedName>
    <definedName name="SHARED_FORMULA_29_18_29_18_11">#REF!*#REF!</definedName>
    <definedName name="SHARED_FORMULA_29_18_29_18_52">#REF!*#REF!</definedName>
    <definedName name="SHARED_FORMULA_29_182_29_182_10">#REF!*#REF!</definedName>
    <definedName name="SHARED_FORMULA_29_189_29_189_3">#REF!*#REF!</definedName>
    <definedName name="SHARED_FORMULA_29_189_29_189_55">#REF!*#REF!</definedName>
    <definedName name="SHARED_FORMULA_29_19_29_19_22">#REF!*#REF!</definedName>
    <definedName name="SHARED_FORMULA_29_19_29_19_26">#REF!*#REF!</definedName>
    <definedName name="SHARED_FORMULA_29_19_29_19_51">#REF!*#REF!</definedName>
    <definedName name="SHARED_FORMULA_29_199_29_199_10">#REF!*#REF!</definedName>
    <definedName name="SHARED_FORMULA_29_20_29_20_19">#REF!*#REF!</definedName>
    <definedName name="SHARED_FORMULA_29_20_29_20_23">#REF!*#REF!</definedName>
    <definedName name="SHARED_FORMULA_29_20_29_20_43">#REF!*#REF!</definedName>
    <definedName name="SHARED_FORMULA_29_20_29_20_57">#REF!*#REF!</definedName>
    <definedName name="SHARED_FORMULA_29_21_29_21_15">#REF!*#REF!</definedName>
    <definedName name="SHARED_FORMULA_29_21_29_21_27">#REF!*#REF!</definedName>
    <definedName name="SHARED_FORMULA_29_21_29_21_31">#REF!*#REF!</definedName>
    <definedName name="SHARED_FORMULA_29_21_29_21_54">#REF!*#REF!</definedName>
    <definedName name="SHARED_FORMULA_29_212_29_212_55">#REF!*#REF!</definedName>
    <definedName name="SHARED_FORMULA_29_218_29_218_10">#REF!*#REF!</definedName>
    <definedName name="SHARED_FORMULA_29_219_29_219_4">#REF!*#REF!</definedName>
    <definedName name="SHARED_FORMULA_29_22_29_22_10">#REF!*#REF!</definedName>
    <definedName name="SHARED_FORMULA_29_22_29_22_3">#REF!*#REF!</definedName>
    <definedName name="SHARED_FORMULA_29_22_29_22_35">#REF!*#REF!</definedName>
    <definedName name="SHARED_FORMULA_29_22_29_22_39">#REF!*#REF!</definedName>
    <definedName name="SHARED_FORMULA_29_22_29_22_47">#REF!*#REF!</definedName>
    <definedName name="SHARED_FORMULA_29_22_29_22_7">#REF!*#REF!</definedName>
    <definedName name="SHARED_FORMULA_29_229_29_229_4">#REF!*#REF!</definedName>
    <definedName name="SHARED_FORMULA_29_23_29_23_30">#REF!*#REF!</definedName>
    <definedName name="SHARED_FORMULA_29_23_29_23_38">#REF!*#REF!</definedName>
    <definedName name="SHARED_FORMULA_29_23_29_23_42">#REF!*#REF!</definedName>
    <definedName name="SHARED_FORMULA_29_23_29_23_50">#REF!*#REF!</definedName>
    <definedName name="SHARED_FORMULA_29_23_29_23_59">#REF!*#REF!</definedName>
    <definedName name="SHARED_FORMULA_29_237_29_237_10">#REF!*#REF!</definedName>
    <definedName name="SHARED_FORMULA_29_237_29_237_55">#REF!*#REF!</definedName>
    <definedName name="SHARED_FORMULA_29_24_29_24_34">#REF!*#REF!</definedName>
    <definedName name="SHARED_FORMULA_29_25_29_25_46">#REF!*#REF!</definedName>
    <definedName name="SHARED_FORMULA_29_25_29_25_54">#REF!*#REF!</definedName>
    <definedName name="SHARED_FORMULA_29_259_29_259_55">#REF!*#REF!</definedName>
    <definedName name="SHARED_FORMULA_29_26_29_26_14">#REF!*#REF!</definedName>
    <definedName name="SHARED_FORMULA_29_26_29_26_51">#REF!*#REF!</definedName>
    <definedName name="SHARED_FORMULA_29_27_29_27_22">#REF!*#REF!</definedName>
    <definedName name="SHARED_FORMULA_29_27_29_27_4">#REF!*#REF!</definedName>
    <definedName name="SHARED_FORMULA_29_28_29_28_26">#REF!*#REF!</definedName>
    <definedName name="SHARED_FORMULA_29_28_29_28_62">#REF!*#REF!</definedName>
    <definedName name="SHARED_FORMULA_29_31_29_31_52">#REF!*#REF!</definedName>
    <definedName name="SHARED_FORMULA_29_32_29_32_10">#REF!*#REF!</definedName>
    <definedName name="SHARED_FORMULA_29_323_29_323_55">#REF!*#REF!</definedName>
    <definedName name="SHARED_FORMULA_29_33_29_33_55">#REF!*#REF!</definedName>
    <definedName name="SHARED_FORMULA_29_339_29_339_55">#REF!*#REF!</definedName>
    <definedName name="SHARED_FORMULA_29_34_29_34_57">#REF!*#REF!</definedName>
    <definedName name="SHARED_FORMULA_29_34_29_34_7">#REF!*#REF!</definedName>
    <definedName name="SHARED_FORMULA_29_35_29_35_11">#REF!*#REF!</definedName>
    <definedName name="SHARED_FORMULA_29_35_29_35_27">#REF!*#REF!</definedName>
    <definedName name="SHARED_FORMULA_29_35_29_35_38">#REF!*#REF!</definedName>
    <definedName name="SHARED_FORMULA_29_35_29_35_42">#REF!*#REF!</definedName>
    <definedName name="SHARED_FORMULA_29_35_29_35_43">#REF!*#REF!</definedName>
    <definedName name="SHARED_FORMULA_29_35_29_35_50">#REF!*#REF!</definedName>
    <definedName name="SHARED_FORMULA_29_35_29_35_61">#REF!*#REF!</definedName>
    <definedName name="SHARED_FORMULA_29_357_29_357_55">#REF!*#REF!</definedName>
    <definedName name="SHARED_FORMULA_29_36_29_36_34">#REF!*#REF!</definedName>
    <definedName name="SHARED_FORMULA_29_37_29_37_35">#REF!*#REF!</definedName>
    <definedName name="SHARED_FORMULA_29_37_29_37_47">#REF!*#REF!</definedName>
    <definedName name="SHARED_FORMULA_29_38_29_38_39">#REF!*#REF!</definedName>
    <definedName name="SHARED_FORMULA_29_39_29_39_10">#REF!*#REF!</definedName>
    <definedName name="SHARED_FORMULA_29_39_29_39_23">#REF!*#REF!</definedName>
    <definedName name="SHARED_FORMULA_29_39_29_39_31">#REF!*#REF!</definedName>
    <definedName name="SHARED_FORMULA_29_39_29_39_57">#REF!*#REF!</definedName>
    <definedName name="SHARED_FORMULA_29_40_29_40_19">#REF!*#REF!</definedName>
    <definedName name="SHARED_FORMULA_29_41_29_41_3">#REF!*#REF!</definedName>
    <definedName name="SHARED_FORMULA_29_41_29_41_30">#REF!*#REF!</definedName>
    <definedName name="SHARED_FORMULA_29_42_29_42_57">#REF!*#REF!</definedName>
    <definedName name="SHARED_FORMULA_29_43_29_43_42">#REF!*#REF!</definedName>
    <definedName name="SHARED_FORMULA_29_43_29_43_51">#REF!*#REF!</definedName>
    <definedName name="SHARED_FORMULA_29_43_29_43_59">#REF!*#REF!</definedName>
    <definedName name="SHARED_FORMULA_29_44_29_44_15">#REF!*#REF!</definedName>
    <definedName name="SHARED_FORMULA_29_44_29_44_34">#REF!*#REF!</definedName>
    <definedName name="SHARED_FORMULA_29_44_29_44_38">#REF!*#REF!</definedName>
    <definedName name="SHARED_FORMULA_29_44_29_44_50">#REF!*#REF!</definedName>
    <definedName name="SHARED_FORMULA_29_44_29_44_54">#REF!*#REF!</definedName>
    <definedName name="SHARED_FORMULA_29_45_29_45_11">#REF!*#REF!</definedName>
    <definedName name="SHARED_FORMULA_29_45_29_45_4">#REF!*#REF!</definedName>
    <definedName name="SHARED_FORMULA_29_45_29_45_62">#REF!*#REF!</definedName>
    <definedName name="SHARED_FORMULA_29_49_29_49_10">#REF!*#REF!</definedName>
    <definedName name="SHARED_FORMULA_29_49_29_49_22">#REF!*#REF!</definedName>
    <definedName name="SHARED_FORMULA_29_5_29_5_10">#REF!*#REF!</definedName>
    <definedName name="SHARED_FORMULA_29_5_29_5_14">#REF!*#REF!</definedName>
    <definedName name="SHARED_FORMULA_29_5_29_5_18">#REF!*#REF!</definedName>
    <definedName name="SHARED_FORMULA_29_5_29_5_26">#REF!*#REF!</definedName>
    <definedName name="SHARED_FORMULA_29_5_29_5_30">#REF!*#REF!</definedName>
    <definedName name="SHARED_FORMULA_29_5_29_5_34">#REF!*#REF!</definedName>
    <definedName name="SHARED_FORMULA_29_5_29_5_4">#REF!*#REF!</definedName>
    <definedName name="SHARED_FORMULA_29_5_29_5_52">#REF!*#REF!</definedName>
    <definedName name="SHARED_FORMULA_29_5_29_5_62">#REF!*#REF!</definedName>
    <definedName name="SHARED_FORMULA_29_50_29_50_57">#REF!*#REF!</definedName>
    <definedName name="SHARED_FORMULA_29_51_29_51_55">#REF!*#REF!</definedName>
    <definedName name="SHARED_FORMULA_29_54_29_54_11">#REF!*#REF!</definedName>
    <definedName name="SHARED_FORMULA_29_54_29_54_62">#REF!*#REF!</definedName>
    <definedName name="SHARED_FORMULA_29_54_29_54_7">#REF!*#REF!</definedName>
    <definedName name="SHARED_FORMULA_29_55_29_55_27">#REF!*#REF!</definedName>
    <definedName name="SHARED_FORMULA_29_55_29_55_61">#REF!*#REF!</definedName>
    <definedName name="SHARED_FORMULA_29_57_29_57_23">#REF!*#REF!</definedName>
    <definedName name="SHARED_FORMULA_29_58_29_58_4">#REF!*#REF!</definedName>
    <definedName name="SHARED_FORMULA_29_58_29_58_51">#REF!*#REF!</definedName>
    <definedName name="SHARED_FORMULA_29_59_29_59_57">#REF!*#REF!</definedName>
    <definedName name="SHARED_FORMULA_29_6_29_6_38">#REF!*#REF!</definedName>
    <definedName name="SHARED_FORMULA_29_6_29_6_42">#REF!*#REF!</definedName>
    <definedName name="SHARED_FORMULA_29_6_29_6_46">#REF!*#REF!</definedName>
    <definedName name="SHARED_FORMULA_29_6_29_6_50">#REF!*#REF!</definedName>
    <definedName name="SHARED_FORMULA_29_60_29_60_30">#REF!*#REF!</definedName>
    <definedName name="SHARED_FORMULA_29_63_29_63_42">#REF!*#REF!</definedName>
    <definedName name="SHARED_FORMULA_29_64_29_64_34">#REF!*#REF!</definedName>
    <definedName name="SHARED_FORMULA_29_65_29_65_4">#REF!*#REF!</definedName>
    <definedName name="SHARED_FORMULA_29_66_29_66_43">#REF!*#REF!</definedName>
    <definedName name="SHARED_FORMULA_29_66_29_66_54">#REF!*#REF!</definedName>
    <definedName name="SHARED_FORMULA_29_67_29_67_3">#REF!*#REF!</definedName>
    <definedName name="SHARED_FORMULA_29_67_29_67_55">#REF!*#REF!</definedName>
    <definedName name="SHARED_FORMULA_29_68_29_68_18">#REF!*#REF!</definedName>
    <definedName name="SHARED_FORMULA_29_68_29_68_26">#REF!*#REF!</definedName>
    <definedName name="SHARED_FORMULA_29_68_29_68_46">#REF!*#REF!</definedName>
    <definedName name="SHARED_FORMULA_29_68_29_68_47">#REF!*#REF!</definedName>
    <definedName name="SHARED_FORMULA_29_68_29_68_57">#REF!*#REF!</definedName>
    <definedName name="SHARED_FORMULA_29_69_29_69_11">#REF!*#REF!</definedName>
    <definedName name="SHARED_FORMULA_29_7_29_7_59">#REF!*#REF!</definedName>
    <definedName name="SHARED_FORMULA_29_70_29_70_51">#REF!*#REF!</definedName>
    <definedName name="SHARED_FORMULA_29_72_29_72_43">#REF!*#REF!</definedName>
    <definedName name="SHARED_FORMULA_29_73_29_73_10">#REF!*#REF!</definedName>
    <definedName name="SHARED_FORMULA_29_73_29_73_27">#REF!*#REF!</definedName>
    <definedName name="SHARED_FORMULA_29_73_29_73_35">#REF!*#REF!</definedName>
    <definedName name="SHARED_FORMULA_29_74_29_74_23">#REF!*#REF!</definedName>
    <definedName name="SHARED_FORMULA_29_75_29_75_7">#REF!*#REF!</definedName>
    <definedName name="SHARED_FORMULA_29_76_29_76_15">#REF!*#REF!</definedName>
    <definedName name="SHARED_FORMULA_29_77_29_77_55">#REF!*#REF!</definedName>
    <definedName name="SHARED_FORMULA_29_78_29_78_31">#REF!*#REF!</definedName>
    <definedName name="SHARED_FORMULA_29_78_29_78_54">#REF!*#REF!</definedName>
    <definedName name="SHARED_FORMULA_29_79_29_79_35">#REF!*#REF!</definedName>
    <definedName name="SHARED_FORMULA_29_79_29_79_39">#REF!*#REF!</definedName>
    <definedName name="SHARED_FORMULA_29_81_29_81_19">#REF!*#REF!</definedName>
    <definedName name="SHARED_FORMULA_29_81_29_81_51">#REF!*#REF!</definedName>
    <definedName name="SHARED_FORMULA_29_82_29_82_26">#REF!*#REF!</definedName>
    <definedName name="SHARED_FORMULA_29_84_29_84_10">#REF!*#REF!</definedName>
    <definedName name="SHARED_FORMULA_29_84_29_84_11">#REF!*#REF!</definedName>
    <definedName name="SHARED_FORMULA_29_86_29_86_4">#REF!*#REF!</definedName>
    <definedName name="SHARED_FORMULA_29_9_29_9_23">#REF!*#REF!</definedName>
    <definedName name="SHARED_FORMULA_29_9_29_9_27">#REF!*#REF!</definedName>
    <definedName name="SHARED_FORMULA_29_9_29_9_31">#REF!*#REF!</definedName>
    <definedName name="SHARED_FORMULA_29_9_29_9_35">#REF!*#REF!</definedName>
    <definedName name="SHARED_FORMULA_29_9_29_9_39">#REF!*#REF!</definedName>
    <definedName name="SHARED_FORMULA_29_9_29_9_43">#REF!*#REF!</definedName>
    <definedName name="SHARED_FORMULA_29_9_29_9_47">#REF!*#REF!</definedName>
    <definedName name="SHARED_FORMULA_29_9_29_9_51">#REF!*#REF!</definedName>
    <definedName name="SHARED_FORMULA_29_9_29_9_54">#REF!*#REF!</definedName>
    <definedName name="SHARED_FORMULA_29_9_29_9_57">#REF!*#REF!</definedName>
    <definedName name="SHARED_FORMULA_29_90_29_90_3">#REF!*#REF!</definedName>
    <definedName name="SHARED_FORMULA_29_90_29_90_47">#REF!*#REF!</definedName>
    <definedName name="SHARED_FORMULA_29_91_29_91_10">#REF!*#REF!</definedName>
    <definedName name="SHARED_FORMULA_29_91_29_91_23">#REF!*#REF!</definedName>
    <definedName name="SHARED_FORMULA_29_92_29_92_27">#REF!*#REF!</definedName>
    <definedName name="SHARED_FORMULA_29_92_29_92_35">#REF!*#REF!</definedName>
    <definedName name="SHARED_FORMULA_29_93_29_93_18">#REF!*#REF!</definedName>
    <definedName name="SHARED_FORMULA_29_93_29_93_46">#REF!*#REF!</definedName>
    <definedName name="SHARED_FORMULA_29_95_29_95_54">#REF!*#REF!</definedName>
    <definedName name="SHARED_FORMULA_29_96_29_96_31">#REF!*#REF!</definedName>
    <definedName name="SHARED_FORMULA_29_97_29_97_55">#REF!*#REF!</definedName>
    <definedName name="SHARED_FORMULA_29_97_29_97_62">#REF!*#REF!</definedName>
    <definedName name="SHARED_FORMULA_29_98_29_98_43">#REF!*#REF!</definedName>
    <definedName name="SHARED_FORMULA_29_99_29_99_11">#REF!*#REF!</definedName>
    <definedName name="SHARED_FORMULA_31_105_31_105_6">(#REF!/#REF!)</definedName>
    <definedName name="SHARED_FORMULA_31_13_31_13_53">(#REF!/#REF!)</definedName>
    <definedName name="SHARED_FORMULA_31_14_31_14_45">(#REF!/#REF!)</definedName>
    <definedName name="SHARED_FORMULA_31_15_31_15_17">(#REF!/#REF!)</definedName>
    <definedName name="SHARED_FORMULA_31_155_31_155_6">(#REF!/#REF!)</definedName>
    <definedName name="SHARED_FORMULA_31_16_31_16_13">(#REF!/#REF!)</definedName>
    <definedName name="SHARED_FORMULA_31_16_31_16_29">(#REF!/#REF!)</definedName>
    <definedName name="SHARED_FORMULA_31_16_31_16_33">(#REF!/#REF!)</definedName>
    <definedName name="SHARED_FORMULA_31_16_31_16_37">(#REF!/#REF!)</definedName>
    <definedName name="SHARED_FORMULA_31_16_31_16_41">(#REF!/#REF!)</definedName>
    <definedName name="SHARED_FORMULA_31_16_31_16_49">(#REF!/#REF!)</definedName>
    <definedName name="SHARED_FORMULA_31_17_31_17_56">(#REF!/#REF!)</definedName>
    <definedName name="SHARED_FORMULA_31_17_31_17_58">(#REF!/#REF!)</definedName>
    <definedName name="SHARED_FORMULA_31_18_31_18_21">(#REF!/#REF!)</definedName>
    <definedName name="SHARED_FORMULA_31_18_31_18_25">(#REF!/#REF!)</definedName>
    <definedName name="SHARED_FORMULA_31_18_31_18_9">(#REF!/#REF!)</definedName>
    <definedName name="SHARED_FORMULA_31_19_31_19_6">(#REF!/#REF!)</definedName>
    <definedName name="SHARED_FORMULA_31_23_31_23_53">(#REF!/#REF!)</definedName>
    <definedName name="SHARED_FORMULA_31_24_31_24_56">(#REF!/#REF!)</definedName>
    <definedName name="SHARED_FORMULA_31_24_31_24_58">(#REF!/#REF!)</definedName>
    <definedName name="SHARED_FORMULA_31_32_31_32_58">(#REF!/#REF!)</definedName>
    <definedName name="SHARED_FORMULA_31_32_31_32_9">(#REF!/#REF!)</definedName>
    <definedName name="SHARED_FORMULA_31_33_31_33_13">(#REF!/#REF!)</definedName>
    <definedName name="SHARED_FORMULA_31_33_31_33_29">(#REF!/#REF!)</definedName>
    <definedName name="SHARED_FORMULA_31_33_31_33_45">(#REF!/#REF!)</definedName>
    <definedName name="SHARED_FORMULA_31_35_31_35_37">(#REF!/#REF!)</definedName>
    <definedName name="SHARED_FORMULA_31_35_31_35_49">(#REF!/#REF!)</definedName>
    <definedName name="SHARED_FORMULA_31_36_31_36_33">(#REF!/#REF!)</definedName>
    <definedName name="SHARED_FORMULA_31_36_31_36_41">(#REF!/#REF!)</definedName>
    <definedName name="SHARED_FORMULA_31_37_31_37_25">(#REF!/#REF!)</definedName>
    <definedName name="SHARED_FORMULA_31_38_31_38_21">(#REF!/#REF!)</definedName>
    <definedName name="SHARED_FORMULA_31_38_31_38_6">(#REF!/#REF!)</definedName>
    <definedName name="SHARED_FORMULA_31_41_31_41_53">(#REF!/#REF!)</definedName>
    <definedName name="SHARED_FORMULA_31_42_31_42_17">(#REF!/#REF!)</definedName>
    <definedName name="SHARED_FORMULA_31_42_31_42_56">(#REF!/#REF!)</definedName>
    <definedName name="SHARED_FORMULA_31_50_31_50_6">(#REF!/#REF!)</definedName>
    <definedName name="SHARED_FORMULA_31_52_31_52_9">(#REF!/#REF!)</definedName>
    <definedName name="SHARED_FORMULA_31_56_31_56_58">(#REF!/#REF!)</definedName>
    <definedName name="SHARED_FORMULA_31_63_31_63_13">(#REF!/#REF!)</definedName>
    <definedName name="SHARED_FORMULA_31_65_31_65_6">(#REF!/#REF!)</definedName>
    <definedName name="SHARED_FORMULA_31_66_31_66_53">(#REF!/#REF!)</definedName>
    <definedName name="SHARED_FORMULA_31_67_31_67_29">(#REF!/#REF!)</definedName>
    <definedName name="SHARED_FORMULA_31_68_31_68_25">(#REF!/#REF!)</definedName>
    <definedName name="SHARED_FORMULA_31_69_31_69_9">(#REF!/#REF!)</definedName>
    <definedName name="SHARED_FORMULA_31_75_31_75_21">(#REF!/#REF!)</definedName>
    <definedName name="SHARED_FORMULA_31_77_31_77_56">(#REF!/#REF!)</definedName>
    <definedName name="SHARED_FORMULA_31_8_31_8_56">(#REF!/#REF!)</definedName>
    <definedName name="SHARED_FORMULA_31_8_31_8_58">(#REF!/#REF!)</definedName>
    <definedName name="SHARED_FORMULA_31_8_31_8_6">(#REF!/#REF!)</definedName>
    <definedName name="SHARED_FORMULA_31_8_31_8_9">(#REF!/#REF!)</definedName>
    <definedName name="SHARED_FORMULA_31_89_31_89_33">(#REF!/#REF!)</definedName>
    <definedName name="SHARED_FORMULA_31_92_31_92_56">(#REF!/#REF!)</definedName>
    <definedName name="SHARED_FORMULA_33_10_33_10_3">#REF!*(1+#REF!)</definedName>
    <definedName name="SHARED_FORMULA_33_10_33_10_54">#REF!*(1+#REF!)</definedName>
    <definedName name="SHARED_FORMULA_33_10_33_10_57">#REF!*(1+#REF!)</definedName>
    <definedName name="SHARED_FORMULA_33_111_33_111_3">#REF!*(1+#REF!)</definedName>
    <definedName name="SHARED_FORMULA_33_118_33_118_31">#REF!*(1+#REF!)</definedName>
    <definedName name="SHARED_FORMULA_33_125_33_125_43">#REF!*(1+#REF!)</definedName>
    <definedName name="SHARED_FORMULA_33_158_33_158_3">#REF!*(1+#REF!)</definedName>
    <definedName name="SHARED_FORMULA_33_16_33_16_61">#REF!*(1+#REF!)</definedName>
    <definedName name="SHARED_FORMULA_33_18_33_18_11">#REF!*(1+#REF!)</definedName>
    <definedName name="SHARED_FORMULA_33_19_33_19_51">#REF!*(1+#REF!)</definedName>
    <definedName name="SHARED_FORMULA_33_20_33_20_19">#REF!*(1+#REF!)</definedName>
    <definedName name="SHARED_FORMULA_33_20_33_20_23">#REF!*(1+#REF!)</definedName>
    <definedName name="SHARED_FORMULA_33_20_33_20_43">#REF!*(1+#REF!)</definedName>
    <definedName name="SHARED_FORMULA_33_20_33_20_57">#REF!*(1+#REF!)</definedName>
    <definedName name="SHARED_FORMULA_33_21_33_21_15">#REF!*(1+#REF!)</definedName>
    <definedName name="SHARED_FORMULA_33_21_33_21_27">#REF!*(1+#REF!)</definedName>
    <definedName name="SHARED_FORMULA_33_21_33_21_31">#REF!*(1+#REF!)</definedName>
    <definedName name="SHARED_FORMULA_33_21_33_21_54">#REF!*(1+#REF!)</definedName>
    <definedName name="SHARED_FORMULA_33_22_33_22_3">#REF!*(1+#REF!)</definedName>
    <definedName name="SHARED_FORMULA_33_22_33_22_35">#REF!*(1+#REF!)</definedName>
    <definedName name="SHARED_FORMULA_33_22_33_22_39">#REF!*(1+#REF!)</definedName>
    <definedName name="SHARED_FORMULA_33_22_33_22_47">#REF!*(1+#REF!)</definedName>
    <definedName name="SHARED_FORMULA_33_22_33_22_7">#REF!*(1+#REF!)</definedName>
    <definedName name="SHARED_FORMULA_33_24_33_24_51">#REF!*(1+#REF!)</definedName>
    <definedName name="SHARED_FORMULA_33_25_33_25_54">#REF!*(1+#REF!)</definedName>
    <definedName name="SHARED_FORMULA_33_33_33_33_7">#REF!*(1+#REF!)</definedName>
    <definedName name="SHARED_FORMULA_33_34_33_34_57">#REF!*(1+#REF!)</definedName>
    <definedName name="SHARED_FORMULA_33_35_33_35_11">#REF!*(1+#REF!)</definedName>
    <definedName name="SHARED_FORMULA_33_35_33_35_27">#REF!*(1+#REF!)</definedName>
    <definedName name="SHARED_FORMULA_33_35_33_35_43">#REF!*(1+#REF!)</definedName>
    <definedName name="SHARED_FORMULA_33_35_33_35_61">#REF!*(1+#REF!)</definedName>
    <definedName name="SHARED_FORMULA_33_37_33_37_35">#REF!*(1+#REF!)</definedName>
    <definedName name="SHARED_FORMULA_33_37_33_37_47">#REF!*(1+#REF!)</definedName>
    <definedName name="SHARED_FORMULA_33_38_33_38_39">#REF!*(1+#REF!)</definedName>
    <definedName name="SHARED_FORMULA_33_39_33_39_23">#REF!*(1+#REF!)</definedName>
    <definedName name="SHARED_FORMULA_33_39_33_39_3">#REF!*(1+#REF!)</definedName>
    <definedName name="SHARED_FORMULA_33_39_33_39_31">#REF!*(1+#REF!)</definedName>
    <definedName name="SHARED_FORMULA_33_39_33_39_57">#REF!*(1+#REF!)</definedName>
    <definedName name="SHARED_FORMULA_33_40_33_40_19">#REF!*(1+#REF!)</definedName>
    <definedName name="SHARED_FORMULA_33_42_33_42_57">#REF!*(1+#REF!)</definedName>
    <definedName name="SHARED_FORMULA_33_43_33_43_51">#REF!*(1+#REF!)</definedName>
    <definedName name="SHARED_FORMULA_33_44_33_44_15">#REF!*(1+#REF!)</definedName>
    <definedName name="SHARED_FORMULA_33_44_33_44_54">#REF!*(1+#REF!)</definedName>
    <definedName name="SHARED_FORMULA_33_45_33_45_11">#REF!*(1+#REF!)</definedName>
    <definedName name="SHARED_FORMULA_33_51_33_51_3">#REF!*(1+#REF!)</definedName>
    <definedName name="SHARED_FORMULA_33_54_33_54_7">#REF!*(1+#REF!)</definedName>
    <definedName name="SHARED_FORMULA_33_58_33_58_57">#REF!*(1+#REF!)</definedName>
    <definedName name="SHARED_FORMULA_33_67_33_67_3">#REF!*(1+#REF!)</definedName>
    <definedName name="SHARED_FORMULA_33_68_33_68_47">#REF!*(1+#REF!)</definedName>
    <definedName name="SHARED_FORMULA_33_69_33_69_11">#REF!*(1+#REF!)</definedName>
    <definedName name="SHARED_FORMULA_33_69_33_69_51">#REF!*(1+#REF!)</definedName>
    <definedName name="SHARED_FORMULA_33_73_33_73_27">#REF!*(1+#REF!)</definedName>
    <definedName name="SHARED_FORMULA_33_73_33_73_35">#REF!*(1+#REF!)</definedName>
    <definedName name="SHARED_FORMULA_33_74_33_74_23">#REF!*(1+#REF!)</definedName>
    <definedName name="SHARED_FORMULA_33_74_33_74_43">#REF!*(1.3)</definedName>
    <definedName name="SHARED_FORMULA_33_75_33_75_7">#REF!*(1+#REF!)</definedName>
    <definedName name="SHARED_FORMULA_33_78_33_78_15">#REF!*(1.3)</definedName>
    <definedName name="SHARED_FORMULA_33_78_33_78_54">#REF!*(1+#REF!)</definedName>
    <definedName name="SHARED_FORMULA_33_79_33_79_35">#REF!*(1+#REF!)</definedName>
    <definedName name="SHARED_FORMULA_33_79_33_79_39">#REF!*(1+#REF!)</definedName>
    <definedName name="SHARED_FORMULA_33_80_33_80_31">#REF!*(1.3)</definedName>
    <definedName name="SHARED_FORMULA_33_81_33_81_19">#REF!*(1+#REF!)</definedName>
    <definedName name="SHARED_FORMULA_33_83_33_83_7">#REF!*(1+#REF!)</definedName>
    <definedName name="SHARED_FORMULA_33_84_33_84_11">#REF!*(1+#REF!)</definedName>
    <definedName name="SHARED_FORMULA_33_88_33_88_54">#REF!*(1.3)</definedName>
    <definedName name="SHARED_FORMULA_33_9_33_9_23">#REF!*(1+#REF!)</definedName>
    <definedName name="SHARED_FORMULA_33_9_33_9_27">#REF!*(1+#REF!)</definedName>
    <definedName name="SHARED_FORMULA_33_9_33_9_31">#REF!*(1+#REF!)</definedName>
    <definedName name="SHARED_FORMULA_33_9_33_9_35">#REF!*(1+#REF!)</definedName>
    <definedName name="SHARED_FORMULA_33_9_33_9_39">#REF!*(1+#REF!)</definedName>
    <definedName name="SHARED_FORMULA_33_9_33_9_43">#REF!*(1+#REF!)</definedName>
    <definedName name="SHARED_FORMULA_33_9_33_9_47">#REF!*(1+#REF!)</definedName>
    <definedName name="SHARED_FORMULA_33_9_33_9_51">#REF!*(1+#REF!)</definedName>
    <definedName name="SHARED_FORMULA_33_90_33_90_47">#REF!*(1+#REF!)</definedName>
    <definedName name="SHARED_FORMULA_33_92_33_92_23">#REF!*(1+#REF!)</definedName>
    <definedName name="SHARED_FORMULA_33_93_33_93_27">#REF!*(1+#REF!)</definedName>
    <definedName name="SHARED_FORMULA_33_94_33_94_54">#REF!*(1+#REF!)</definedName>
    <definedName name="SHARED_FORMULA_33_96_33_96_31">#REF!*(1+#REF!)</definedName>
    <definedName name="SHARED_FORMULA_33_98_33_98_43">#REF!*(1+#REF!)</definedName>
    <definedName name="SHARED_FORMULA_37_105_37_105_3">(#REF!/#REF!)</definedName>
    <definedName name="SHARED_FORMULA_37_118_37_118_31">(#REF!/#REF!)</definedName>
    <definedName name="SHARED_FORMULA_37_125_37_125_43">(#REF!/#REF!)</definedName>
    <definedName name="SHARED_FORMULA_37_13_37_13_51">(#REF!/#REF!)</definedName>
    <definedName name="SHARED_FORMULA_37_14_37_14_43">(#REF!/#REF!)</definedName>
    <definedName name="SHARED_FORMULA_37_14_37_14_61">(#REF!/#REF!)</definedName>
    <definedName name="SHARED_FORMULA_37_15_37_15_15">(#REF!/#REF!)</definedName>
    <definedName name="SHARED_FORMULA_37_158_37_158_3">(#REF!/#REF!)</definedName>
    <definedName name="SHARED_FORMULA_37_16_37_16_35">(#REF!/#REF!)</definedName>
    <definedName name="SHARED_FORMULA_37_16_37_16_39">(#REF!/#REF!)</definedName>
    <definedName name="SHARED_FORMULA_37_16_37_16_47">(#REF!/#REF!)</definedName>
    <definedName name="SHARED_FORMULA_37_18_37_18_19">(#REF!/#REF!)</definedName>
    <definedName name="SHARED_FORMULA_37_18_37_18_23">(#REF!/#REF!)</definedName>
    <definedName name="SHARED_FORMULA_37_19_37_19_51">(#REF!/#REF!)</definedName>
    <definedName name="SHARED_FORMULA_37_20_37_20_57">(#REF!/#REF!)</definedName>
    <definedName name="SHARED_FORMULA_37_21_37_21_27">(#REF!/#REF!)</definedName>
    <definedName name="SHARED_FORMULA_37_21_37_21_31">(#REF!/#REF!)</definedName>
    <definedName name="SHARED_FORMULA_37_21_37_21_54">(#REF!/#REF!)</definedName>
    <definedName name="SHARED_FORMULA_37_22_37_22_3">(#REF!/#REF!)</definedName>
    <definedName name="SHARED_FORMULA_37_22_37_22_7">(#REF!/#REF!)</definedName>
    <definedName name="SHARED_FORMULA_37_24_37_24_51">(#REF!/#REF!)</definedName>
    <definedName name="SHARED_FORMULA_37_24_37_24_54">(#REF!/#REF!)</definedName>
    <definedName name="SHARED_FORMULA_37_28_37_28_43">(#REF!/#REF!)</definedName>
    <definedName name="SHARED_FORMULA_37_28_37_28_57">(#REF!/#REF!)</definedName>
    <definedName name="SHARED_FORMULA_37_29_37_29_27">(#REF!/#REF!)</definedName>
    <definedName name="SHARED_FORMULA_37_29_37_29_61">(#REF!/#REF!)</definedName>
    <definedName name="SHARED_FORMULA_37_30_37_30_35">(#REF!/#REF!)</definedName>
    <definedName name="SHARED_FORMULA_37_30_37_30_47">(#REF!/#REF!)</definedName>
    <definedName name="SHARED_FORMULA_37_31_37_31_39">(#REF!/#REF!)</definedName>
    <definedName name="SHARED_FORMULA_37_32_37_32_31">(#REF!/#REF!)</definedName>
    <definedName name="SHARED_FORMULA_37_32_37_32_7">(#REF!/#REF!)</definedName>
    <definedName name="SHARED_FORMULA_37_34_37_34_57">(#REF!/#REF!)</definedName>
    <definedName name="SHARED_FORMULA_37_35_37_35_11">(#REF!/#REF!)</definedName>
    <definedName name="SHARED_FORMULA_37_35_37_35_27">(#REF!/#REF!)</definedName>
    <definedName name="SHARED_FORMULA_37_35_37_35_43">(#REF!/#REF!)</definedName>
    <definedName name="SHARED_FORMULA_37_35_37_35_61">(#REF!/#REF!)</definedName>
    <definedName name="SHARED_FORMULA_37_37_37_37_35">(#REF!/#REF!)</definedName>
    <definedName name="SHARED_FORMULA_37_37_37_37_47">(#REF!/#REF!)</definedName>
    <definedName name="SHARED_FORMULA_37_37_37_37_51">(#REF!/#REF!)</definedName>
    <definedName name="SHARED_FORMULA_37_37_37_37_54">(#REF!/#REF!)</definedName>
    <definedName name="SHARED_FORMULA_37_38_37_38_39">(#REF!/#REF!)</definedName>
    <definedName name="SHARED_FORMULA_37_39_37_39_23">(#REF!/#REF!)</definedName>
    <definedName name="SHARED_FORMULA_37_39_37_39_3">(#REF!/#REF!)</definedName>
    <definedName name="SHARED_FORMULA_37_39_37_39_31">(#REF!/#REF!)</definedName>
    <definedName name="SHARED_FORMULA_37_39_37_39_57">(#REF!/#REF!)</definedName>
    <definedName name="SHARED_FORMULA_37_40_37_40_19">(#REF!/#REF!)</definedName>
    <definedName name="SHARED_FORMULA_37_42_37_42_57">(#REF!/#REF!)</definedName>
    <definedName name="SHARED_FORMULA_37_43_37_43_51">(#REF!/#REF!)</definedName>
    <definedName name="SHARED_FORMULA_37_44_37_44_15">(#REF!/#REF!)</definedName>
    <definedName name="SHARED_FORMULA_37_44_37_44_54">(#REF!/#REF!)</definedName>
    <definedName name="SHARED_FORMULA_37_45_37_45_11">(#REF!/#REF!)</definedName>
    <definedName name="SHARED_FORMULA_37_52_37_52_3">(#REF!/#REF!)</definedName>
    <definedName name="SHARED_FORMULA_37_54_37_54_7">(#REF!/#REF!)</definedName>
    <definedName name="SHARED_FORMULA_37_58_37_58_57">(#REF!/#REF!)</definedName>
    <definedName name="SHARED_FORMULA_37_62_37_62_47">(#REF!/#REF!)</definedName>
    <definedName name="SHARED_FORMULA_37_63_37_63_11">(#REF!/#REF!)</definedName>
    <definedName name="SHARED_FORMULA_37_67_37_67_27">(#REF!/#REF!)</definedName>
    <definedName name="SHARED_FORMULA_37_67_37_67_3">(#REF!/#REF!)</definedName>
    <definedName name="SHARED_FORMULA_37_68_37_68_23">(#REF!/#REF!)</definedName>
    <definedName name="SHARED_FORMULA_37_69_37_69_35">(#REF!/#REF!)</definedName>
    <definedName name="SHARED_FORMULA_37_69_37_69_51">(#REF!/#REF!)</definedName>
    <definedName name="SHARED_FORMULA_37_73_37_73_39">(#REF!/#REF!)</definedName>
    <definedName name="SHARED_FORMULA_37_73_37_73_43">(#REF!/#REF!)</definedName>
    <definedName name="SHARED_FORMULA_37_75_37_75_19">(#REF!/#REF!)</definedName>
    <definedName name="SHARED_FORMULA_37_75_37_75_7">(#REF!/#REF!)</definedName>
    <definedName name="SHARED_FORMULA_37_77_37_77_15">(#REF!/#REF!)</definedName>
    <definedName name="SHARED_FORMULA_37_77_37_77_54">(#REF!/#REF!)</definedName>
    <definedName name="SHARED_FORMULA_37_79_37_79_31">(#REF!/#REF!)</definedName>
    <definedName name="SHARED_FORMULA_37_79_37_79_35">(#REF!/#REF!)</definedName>
    <definedName name="SHARED_FORMULA_37_8_37_8_15">(#REF!/#REF!)</definedName>
    <definedName name="SHARED_FORMULA_37_8_37_8_23">(#REF!/#REF!)</definedName>
    <definedName name="SHARED_FORMULA_37_8_37_8_27">(#REF!/#REF!)</definedName>
    <definedName name="SHARED_FORMULA_37_8_37_8_31">(#REF!/#REF!)</definedName>
    <definedName name="SHARED_FORMULA_37_8_37_8_35">(#REF!/#REF!)</definedName>
    <definedName name="SHARED_FORMULA_37_8_37_8_39">(#REF!/#REF!)</definedName>
    <definedName name="SHARED_FORMULA_37_8_37_8_43">(#REF!/#REF!)</definedName>
    <definedName name="SHARED_FORMULA_37_8_37_8_47">(#REF!/#REF!)</definedName>
    <definedName name="SHARED_FORMULA_37_8_37_8_51">(#REF!/#REF!)</definedName>
    <definedName name="SHARED_FORMULA_37_8_37_8_54">(#REF!/#REF!)</definedName>
    <definedName name="SHARED_FORMULA_37_8_37_8_57">(#REF!/#REF!)</definedName>
    <definedName name="SHARED_FORMULA_37_82_37_82_11">(#REF!/#REF!)</definedName>
    <definedName name="SHARED_FORMULA_37_90_37_90_31">(#REF!/#REF!)</definedName>
    <definedName name="SHARED_FORMULA_37_90_37_90_47">(#REF!/#REF!)</definedName>
    <definedName name="SHARED_FORMULA_37_92_37_92_23">(#REF!/#REF!)</definedName>
    <definedName name="SHARED_FORMULA_37_92_37_92_43">(#REF!/#REF!)</definedName>
    <definedName name="SHARED_FORMULA_37_93_37_93_27">(#REF!/#REF!)</definedName>
    <definedName name="SHARED_FORMULA_37_94_37_94_54">(#REF!/#REF!)</definedName>
    <definedName name="SHARED_FORMULA_5_100_5_100_60">ROUND(#REF!*#REF!,4)</definedName>
    <definedName name="SHARED_FORMULA_5_103_5_103_60">ROUND(#REF!*#REF!,4)</definedName>
    <definedName name="SHARED_FORMULA_5_11_5_11_24">ROUND(#REF!*#REF!,4)</definedName>
    <definedName name="SHARED_FORMULA_5_11_5_11_28">ROUND(#REF!*#REF!,4)</definedName>
    <definedName name="SHARED_FORMULA_5_11_5_11_32">ROUND(#REF!*#REF!,4)</definedName>
    <definedName name="SHARED_FORMULA_5_11_5_11_36">ROUND(#REF!*#REF!,4)</definedName>
    <definedName name="SHARED_FORMULA_5_11_5_11_40">ROUND(#REF!*#REF!,4)</definedName>
    <definedName name="SHARED_FORMULA_5_11_5_11_44">ROUND(#REF!*#REF!,4)</definedName>
    <definedName name="SHARED_FORMULA_5_11_5_11_48">ROUND(#REF!*#REF!,4)</definedName>
    <definedName name="SHARED_FORMULA_5_11_5_11_63">ROUND(#REF!*#REF!,4)</definedName>
    <definedName name="SHARED_FORMULA_5_14_5_14_60">ROUND(#REF!*#REF!,4)</definedName>
    <definedName name="SHARED_FORMULA_5_17_5_17_24">ROUND(#REF!*#REF!,4)</definedName>
    <definedName name="SHARED_FORMULA_5_17_5_17_28">ROUND(#REF!*#REF!,4)</definedName>
    <definedName name="SHARED_FORMULA_5_17_5_17_32">ROUND(#REF!*#REF!,4)</definedName>
    <definedName name="SHARED_FORMULA_5_17_5_17_36">ROUND(#REF!*#REF!,4)</definedName>
    <definedName name="SHARED_FORMULA_5_17_5_17_40">ROUND(#REF!*#REF!,4)</definedName>
    <definedName name="SHARED_FORMULA_5_17_5_17_44">ROUND(#REF!*#REF!,4)</definedName>
    <definedName name="SHARED_FORMULA_5_17_5_17_48">ROUND(#REF!*#REF!,4)</definedName>
    <definedName name="SHARED_FORMULA_5_17_5_17_63">ROUND(#REF!*#REF!,4)</definedName>
    <definedName name="SHARED_FORMULA_5_20_5_20_24">ROUND(#REF!*#REF!,4)</definedName>
    <definedName name="SHARED_FORMULA_5_20_5_20_28">ROUND(#REF!*#REF!,4)</definedName>
    <definedName name="SHARED_FORMULA_5_20_5_20_32">ROUND(#REF!*#REF!,4)</definedName>
    <definedName name="SHARED_FORMULA_5_20_5_20_36">ROUND(#REF!*#REF!,4)</definedName>
    <definedName name="SHARED_FORMULA_5_20_5_20_40">ROUND(#REF!*#REF!,4)</definedName>
    <definedName name="SHARED_FORMULA_5_20_5_20_44">ROUND(#REF!*#REF!,4)</definedName>
    <definedName name="SHARED_FORMULA_5_20_5_20_48">ROUND(#REF!*#REF!,4)</definedName>
    <definedName name="SHARED_FORMULA_5_20_5_20_63">ROUND(#REF!*#REF!,4)</definedName>
    <definedName name="SHARED_FORMULA_5_23_5_23_24">ROUND(#REF!*#REF!,4)</definedName>
    <definedName name="SHARED_FORMULA_5_23_5_23_28">ROUND(#REF!*#REF!,4)</definedName>
    <definedName name="SHARED_FORMULA_5_23_5_23_32">ROUND(#REF!*#REF!,4)</definedName>
    <definedName name="SHARED_FORMULA_5_23_5_23_36">ROUND(#REF!*#REF!,4)</definedName>
    <definedName name="SHARED_FORMULA_5_23_5_23_40">ROUND(#REF!*#REF!,4)</definedName>
    <definedName name="SHARED_FORMULA_5_23_5_23_44">ROUND(#REF!*#REF!,4)</definedName>
    <definedName name="SHARED_FORMULA_5_23_5_23_48">ROUND(#REF!*#REF!,4)</definedName>
    <definedName name="SHARED_FORMULA_5_23_5_23_60">ROUND(#REF!*#REF!,4)</definedName>
    <definedName name="SHARED_FORMULA_5_23_5_23_63">ROUND(#REF!*#REF!,4)</definedName>
    <definedName name="SHARED_FORMULA_5_26_5_26_24">ROUND(#REF!*#REF!,4)</definedName>
    <definedName name="SHARED_FORMULA_5_26_5_26_28">ROUND(#REF!*#REF!,4)</definedName>
    <definedName name="SHARED_FORMULA_5_26_5_26_36">ROUND(#REF!*#REF!,4)</definedName>
    <definedName name="SHARED_FORMULA_5_26_5_26_40">ROUND(#REF!*#REF!,4)</definedName>
    <definedName name="SHARED_FORMULA_5_26_5_26_48">ROUND(#REF!*#REF!,4)</definedName>
    <definedName name="SHARED_FORMULA_5_26_5_26_60">ROUND(#REF!*#REF!,4)</definedName>
    <definedName name="SHARED_FORMULA_5_26_5_26_63">ROUND(#REF!*#REF!,4)</definedName>
    <definedName name="SHARED_FORMULA_5_29_5_29_20">ROUND(#REF!*#REF!,4)</definedName>
    <definedName name="SHARED_FORMULA_5_29_5_29_32">ROUND(#REF!*#REF!,4)</definedName>
    <definedName name="SHARED_FORMULA_5_29_5_29_36">ROUND(#REF!*#REF!,4)</definedName>
    <definedName name="SHARED_FORMULA_5_29_5_29_40">ROUND(#REF!*#REF!,4)</definedName>
    <definedName name="SHARED_FORMULA_5_29_5_29_44">ROUND(#REF!*#REF!,4)</definedName>
    <definedName name="SHARED_FORMULA_5_29_5_29_48">ROUND(#REF!*#REF!,4)</definedName>
    <definedName name="SHARED_FORMULA_5_29_5_29_5">ROUND(#REF!*#REF!,4)</definedName>
    <definedName name="SHARED_FORMULA_5_29_5_29_60">ROUND(#REF!*#REF!,4)</definedName>
    <definedName name="SHARED_FORMULA_5_29_5_29_63">ROUND(#REF!*#REF!,4)</definedName>
    <definedName name="SHARED_FORMULA_5_29_5_29_8">ROUND(#REF!*#REF!,4)</definedName>
    <definedName name="SHARED_FORMULA_5_31_5_31_12">IF(#REF!&lt;&gt;0,"Û","")</definedName>
    <definedName name="SHARED_FORMULA_5_31_5_31_20">IF(#REF!&lt;&gt;0,"Û","")</definedName>
    <definedName name="SHARED_FORMULA_5_31_5_31_24">IF(#REF!&lt;&gt;0,"Û","")</definedName>
    <definedName name="SHARED_FORMULA_5_31_5_31_28">IF(#REF!&lt;&gt;0,"Û","")</definedName>
    <definedName name="SHARED_FORMULA_5_32_5_32_16">ROUND(#REF!*#REF!,4)</definedName>
    <definedName name="SHARED_FORMULA_5_32_5_32_24">ROUND(#REF!*#REF!,4)</definedName>
    <definedName name="SHARED_FORMULA_5_32_5_32_28">ROUND(#REF!*#REF!,4)</definedName>
    <definedName name="SHARED_FORMULA_5_32_5_32_36">ROUND(#REF!*#REF!,4)</definedName>
    <definedName name="SHARED_FORMULA_5_32_5_32_40">ROUND(#REF!*#REF!,4)</definedName>
    <definedName name="SHARED_FORMULA_5_32_5_32_48">ROUND(#REF!*#REF!,4)</definedName>
    <definedName name="SHARED_FORMULA_5_32_5_32_60">ROUND(#REF!*#REF!,4)</definedName>
    <definedName name="SHARED_FORMULA_5_32_5_32_63">ROUND(#REF!*#REF!,4)</definedName>
    <definedName name="SHARED_FORMULA_5_34_5_34_32">IF(#REF!&lt;&gt;0,"Û","")</definedName>
    <definedName name="SHARED_FORMULA_5_34_5_34_5">IF(#REF!&lt;&gt;0,"Û","")</definedName>
    <definedName name="SHARED_FORMULA_5_34_5_34_60">IF(#REF!&lt;&gt;0,"Û","")</definedName>
    <definedName name="SHARED_FORMULA_5_35_5_35_24">ROUND(#REF!*#REF!,4)</definedName>
    <definedName name="SHARED_FORMULA_5_35_5_35_28">ROUND(#REF!*#REF!,4)</definedName>
    <definedName name="SHARED_FORMULA_5_35_5_35_32">ROUND(#REF!*#REF!,4)</definedName>
    <definedName name="SHARED_FORMULA_5_35_5_35_36">ROUND(#REF!*#REF!,4)</definedName>
    <definedName name="SHARED_FORMULA_5_35_5_35_40">ROUND(#REF!*#REF!,4)</definedName>
    <definedName name="SHARED_FORMULA_5_35_5_35_44">ROUND(#REF!*#REF!,4)</definedName>
    <definedName name="SHARED_FORMULA_5_35_5_35_48">ROUND(#REF!*#REF!,4)</definedName>
    <definedName name="SHARED_FORMULA_5_35_5_35_60">ROUND(#REF!*#REF!,4)</definedName>
    <definedName name="SHARED_FORMULA_5_35_5_35_63">ROUND(#REF!/#REF!*100,4)</definedName>
    <definedName name="SHARED_FORMULA_5_38_5_38_12">ROUND(#REF!*#REF!,4)</definedName>
    <definedName name="SHARED_FORMULA_5_38_5_38_24">ROUND(#REF!*#REF!,4)</definedName>
    <definedName name="SHARED_FORMULA_5_38_5_38_28">ROUND(#REF!*#REF!,4)</definedName>
    <definedName name="SHARED_FORMULA_5_38_5_38_32">ROUND(#REF!*#REF!,4)</definedName>
    <definedName name="SHARED_FORMULA_5_38_5_38_36">ROUND(#REF!*#REF!,4)</definedName>
    <definedName name="SHARED_FORMULA_5_38_5_38_44">ROUND(#REF!*#REF!,4)</definedName>
    <definedName name="SHARED_FORMULA_5_38_5_38_48">ROUND(#REF!*#REF!,4)</definedName>
    <definedName name="SHARED_FORMULA_5_38_5_38_60">ROUND(#REF!*#REF!,4)</definedName>
    <definedName name="SHARED_FORMULA_5_41_5_41_32">ROUND(#REF!*#REF!,4)</definedName>
    <definedName name="SHARED_FORMULA_5_41_5_41_44">ROUND(#REF!*#REF!,4)</definedName>
    <definedName name="SHARED_FORMULA_5_41_5_41_5">ROUND(#REF!*#REF!,4)</definedName>
    <definedName name="SHARED_FORMULA_5_41_5_41_60">ROUND(#REF!*#REF!,4)</definedName>
    <definedName name="SHARED_FORMULA_5_48_5_48_60">ROUND(#REF!*#REF!,4)</definedName>
    <definedName name="SHARED_FORMULA_5_54_5_54_60">ROUND(#REF!*#REF!,4)</definedName>
    <definedName name="SHARED_FORMULA_5_57_5_57_60">ROUND(#REF!*#REF!,4)</definedName>
    <definedName name="SHARED_FORMULA_5_60_5_60_60">ROUND(#REF!*#REF!,4)</definedName>
    <definedName name="SHARED_FORMULA_5_65_5_65_60">IF(#REF!&lt;&gt;0,"Û","")</definedName>
    <definedName name="SHARED_FORMULA_5_66_5_66_60">ROUND(#REF!*#REF!,4)</definedName>
    <definedName name="SHARED_FORMULA_5_69_5_69_60">ROUND(#REF!*#REF!,4)</definedName>
    <definedName name="SHARED_FORMULA_5_72_5_72_60">ROUND(#REF!*#REF!,4)</definedName>
    <definedName name="SHARED_FORMULA_5_79_5_79_60">ROUND(#REF!*#REF!,4)</definedName>
    <definedName name="SHARED_FORMULA_5_85_5_85_60">ROUND(#REF!*#REF!,4)</definedName>
    <definedName name="SHARED_FORMULA_5_88_5_88_60">ROUND(#REF!*#REF!,4)</definedName>
    <definedName name="SHARED_FORMULA_5_91_5_91_60">ROUND(#REF!*#REF!,4)</definedName>
    <definedName name="SHARED_FORMULA_5_94_5_94_60">ROUND(#REF!*#REF!,4)</definedName>
    <definedName name="SHARED_FORMULA_5_96_5_96_60">IF(#REF!&lt;&gt;0,"Û","")</definedName>
    <definedName name="SHARED_FORMULA_5_97_5_97_60">ROUND(#REF!*#REF!,4)</definedName>
    <definedName name="SHARED_FORMULA_6_29_6_29_12">ROUND(#REF!*#REF!,4)</definedName>
    <definedName name="SHARED_FORMULA_6_29_6_29_24">ROUND(#REF!*#REF!,4)</definedName>
    <definedName name="SHARED_FORMULA_6_29_6_29_28">ROUND(#REF!*#REF!,4)</definedName>
    <definedName name="SHARED_FORMULA_6_32_6_32_32">ROUND(#REF!*#REF!,4)</definedName>
    <definedName name="SHARED_FORMULA_6_32_6_32_44">ROUND(#REF!*#REF!,4)</definedName>
    <definedName name="SHARED_FORMULA_6_32_6_32_5">ROUND(#REF!*#REF!,4)</definedName>
    <definedName name="SHARED_FORMULA_6_63_6_63_60">ROUND(#REF!*#REF!,4)</definedName>
    <definedName name="SHARED_FORMULA_9_10_9_10_12">IF(#REF!&lt;&gt;0,"Û","")</definedName>
    <definedName name="SHARED_FORMULA_9_10_9_10_8">IF(#REF!&lt;&gt;0,"Û","")</definedName>
    <definedName name="SHARED_FORMULA_9_13_9_13_60">IF(#REF!&lt;&gt;0,"Û","")</definedName>
    <definedName name="SHARED_FORMULA_9_28_9_28_8">IF(#REF!&lt;&gt;0,"Û","")</definedName>
    <definedName name="SHARED_FORMULA_9_47_9_47_60">IF(#REF!&lt;&gt;0,"Û","")</definedName>
    <definedName name="SHARED_FORMULA_9_78_9_78_60">IF(#REF!&lt;&gt;0,"Û","")</definedName>
    <definedName name="SomaAgrup" hidden="1">SUMIF(OFFSET([6]PLANILHA!$E1,1,0,[6]PLANILHA!$F1),"S",OFFSET([6]PLANILHA!A1,1,0,[6]PLANILHA!$F1))</definedName>
    <definedName name="SomaAgrupBM" hidden="1">SUMIF(OFFSET([1]BM!$A1,1,0,[1]BM!$B1),"S",OFFSET([1]BM!A1,1,0,[1]BM!$B1))</definedName>
    <definedName name="TIPOORCAMENTO" hidden="1">IF(VALUE([8]MENU!$O$3)=2,"Licitado","Proposto")</definedName>
    <definedName name="TituloEventos">OFFSET([9]DADOS!$J$33,1,0):OFFSET([9]DADOS!$J$43,-1,0)</definedName>
    <definedName name="_xlnm.Print_Titles">[2]Plan1!$A$1:$IV$8</definedName>
    <definedName name="ValoresPorEvento">[10]Eventograma_e_Quantitativos!$N$108:OFFSET([10]Eventograma_e_Quantitativos!$BK$119,-1,0)</definedName>
    <definedName name="Versao" hidden="1">[1]MENU!$J$2</definedName>
    <definedName name="VTE">"#ref!"</definedName>
    <definedName name="VTE_1">NA()</definedName>
    <definedName name="VTE_2">NA()</definedName>
    <definedName name="VTOTAL1" hidden="1">ROUND([6]PLANILHA!#REF!*[6]PLANILHA!$L1,15-13*[6]PLANILHA!#REF!)</definedName>
    <definedName name="VTOTALBM" hidden="1">IF([1]BM!$I1=0,0,CHOOSE(MATCH(RegimeExecucao,{"Global","Unitário"},0),ROUND(ROUND([1]BM!#REF!,15-13*[1]BM!$A$9)/100*[1]BM!$I1,15-13*#REF!),ROUND(ROUND([1]BM!#REF!,15-13*[1]BM!$A$9)*ROUND([1]BM!$H1,15-13*#REF!),15-13*#REF!)))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8" i="1"/>
  <c r="I431" l="1"/>
  <c r="I276" i="2"/>
  <c r="I277"/>
  <c r="H150"/>
  <c r="I361" i="1"/>
  <c r="I11"/>
  <c r="I2290"/>
  <c r="I2289"/>
  <c r="I2288"/>
  <c r="I2287"/>
  <c r="I2286"/>
  <c r="I2279"/>
  <c r="I2273"/>
  <c r="I2267"/>
  <c r="I2266"/>
  <c r="I2265"/>
  <c r="I2264"/>
  <c r="I2263"/>
  <c r="I2262"/>
  <c r="I2261"/>
  <c r="I2255"/>
  <c r="I2254"/>
  <c r="I2253"/>
  <c r="I2252"/>
  <c r="I2246"/>
  <c r="I2245"/>
  <c r="I2244"/>
  <c r="I2243"/>
  <c r="I2237"/>
  <c r="I2236"/>
  <c r="I2235"/>
  <c r="I2234"/>
  <c r="I2233"/>
  <c r="I2227"/>
  <c r="I2226"/>
  <c r="I2225"/>
  <c r="I2224"/>
  <c r="I2223"/>
  <c r="I2217"/>
  <c r="I2216"/>
  <c r="I2215"/>
  <c r="I2214"/>
  <c r="I2208"/>
  <c r="I2203"/>
  <c r="I2202"/>
  <c r="I2201"/>
  <c r="I2200"/>
  <c r="I2199"/>
  <c r="I2198"/>
  <c r="I2197"/>
  <c r="I2196"/>
  <c r="I2195"/>
  <c r="I2194"/>
  <c r="I2188"/>
  <c r="I2187"/>
  <c r="I2186"/>
  <c r="I2185"/>
  <c r="I2184"/>
  <c r="I2183"/>
  <c r="I2182"/>
  <c r="I2175"/>
  <c r="I2174"/>
  <c r="I2173"/>
  <c r="I2172"/>
  <c r="I2171"/>
  <c r="I2170"/>
  <c r="I2169"/>
  <c r="I2168"/>
  <c r="I2167"/>
  <c r="I2161"/>
  <c r="I2160"/>
  <c r="I2159"/>
  <c r="I2158"/>
  <c r="I2152"/>
  <c r="I2151"/>
  <c r="I2150"/>
  <c r="I2144"/>
  <c r="I2143"/>
  <c r="I2142"/>
  <c r="I2136"/>
  <c r="I2135"/>
  <c r="I2134"/>
  <c r="I2133"/>
  <c r="I2127"/>
  <c r="I2126"/>
  <c r="I2125"/>
  <c r="I2124"/>
  <c r="I2123"/>
  <c r="I2122"/>
  <c r="I2121"/>
  <c r="I2120"/>
  <c r="I2119"/>
  <c r="I2118"/>
  <c r="I2117"/>
  <c r="I2116"/>
  <c r="I2115"/>
  <c r="I2114"/>
  <c r="I2113"/>
  <c r="I2112"/>
  <c r="I2106"/>
  <c r="I2105"/>
  <c r="I2104"/>
  <c r="I2103"/>
  <c r="I2102"/>
  <c r="I2101"/>
  <c r="I2100"/>
  <c r="I2099"/>
  <c r="I2098"/>
  <c r="I2092"/>
  <c r="I2091"/>
  <c r="I2090"/>
  <c r="I2089"/>
  <c r="I2088"/>
  <c r="I2087"/>
  <c r="I2086"/>
  <c r="I2080"/>
  <c r="I2079"/>
  <c r="I2078"/>
  <c r="I2077"/>
  <c r="I2076"/>
  <c r="I2075"/>
  <c r="I2074"/>
  <c r="I2068"/>
  <c r="I2067"/>
  <c r="I2066"/>
  <c r="I2065"/>
  <c r="I2064"/>
  <c r="I2063"/>
  <c r="I2062"/>
  <c r="I2056"/>
  <c r="I2055"/>
  <c r="I2054"/>
  <c r="I2053"/>
  <c r="I2052"/>
  <c r="I2051"/>
  <c r="I2050"/>
  <c r="I2049"/>
  <c r="I2042"/>
  <c r="I2041"/>
  <c r="I2040"/>
  <c r="I2034"/>
  <c r="I2033"/>
  <c r="I2027"/>
  <c r="I2026"/>
  <c r="I2025"/>
  <c r="I2019"/>
  <c r="I2018"/>
  <c r="I2017"/>
  <c r="I2016"/>
  <c r="I2010"/>
  <c r="I2009"/>
  <c r="I2003"/>
  <c r="I2002"/>
  <c r="I1996"/>
  <c r="I1995"/>
  <c r="I1994"/>
  <c r="I1993"/>
  <c r="I1987"/>
  <c r="I1986"/>
  <c r="I1985"/>
  <c r="I1984"/>
  <c r="I1978"/>
  <c r="I1977"/>
  <c r="I1976"/>
  <c r="I1970"/>
  <c r="I1969"/>
  <c r="I1968"/>
  <c r="I1967"/>
  <c r="I1966"/>
  <c r="I1960"/>
  <c r="I1959"/>
  <c r="I1958"/>
  <c r="I1957"/>
  <c r="I1956"/>
  <c r="I1950"/>
  <c r="I1949"/>
  <c r="I1948"/>
  <c r="I1947"/>
  <c r="I1946"/>
  <c r="I1945"/>
  <c r="I1939"/>
  <c r="I1938"/>
  <c r="I1932"/>
  <c r="I1931"/>
  <c r="I1930"/>
  <c r="I1929"/>
  <c r="I1923"/>
  <c r="I1922"/>
  <c r="I1921"/>
  <c r="I1920"/>
  <c r="I1914"/>
  <c r="I1913"/>
  <c r="I1912"/>
  <c r="I1911"/>
  <c r="I1905"/>
  <c r="I1899"/>
  <c r="I1898"/>
  <c r="I1897"/>
  <c r="I1896"/>
  <c r="I1890"/>
  <c r="I1889"/>
  <c r="I1888"/>
  <c r="I1887"/>
  <c r="I1881"/>
  <c r="I1880"/>
  <c r="I1879"/>
  <c r="I1878"/>
  <c r="I1871"/>
  <c r="I1870"/>
  <c r="I1869"/>
  <c r="I1868"/>
  <c r="I1862"/>
  <c r="I1861"/>
  <c r="I1860"/>
  <c r="I1859"/>
  <c r="I1853"/>
  <c r="I1852"/>
  <c r="I1846"/>
  <c r="I1845"/>
  <c r="I1839"/>
  <c r="I1838"/>
  <c r="I1837"/>
  <c r="I1830"/>
  <c r="I1829"/>
  <c r="I1823"/>
  <c r="I1822"/>
  <c r="I1816"/>
  <c r="I1815"/>
  <c r="I1809"/>
  <c r="I1808"/>
  <c r="I1802"/>
  <c r="I1801"/>
  <c r="I1795"/>
  <c r="I1794"/>
  <c r="I1793"/>
  <c r="I1787"/>
  <c r="I1786"/>
  <c r="I1785"/>
  <c r="I1779"/>
  <c r="I1778"/>
  <c r="I1777"/>
  <c r="I1776"/>
  <c r="I1769"/>
  <c r="I1768"/>
  <c r="I1767"/>
  <c r="I1761"/>
  <c r="I1760"/>
  <c r="I1759"/>
  <c r="I1753"/>
  <c r="I1752"/>
  <c r="I1751"/>
  <c r="I1745"/>
  <c r="I1744"/>
  <c r="I1743"/>
  <c r="I1737"/>
  <c r="I1736"/>
  <c r="I1735"/>
  <c r="I1729"/>
  <c r="I1728"/>
  <c r="I1727"/>
  <c r="I1721"/>
  <c r="I1720"/>
  <c r="I1719"/>
  <c r="I1713"/>
  <c r="I1712"/>
  <c r="I1711"/>
  <c r="I1705"/>
  <c r="I1704"/>
  <c r="I1703"/>
  <c r="I1697"/>
  <c r="I1696"/>
  <c r="I1695"/>
  <c r="I1694"/>
  <c r="I1693"/>
  <c r="I1687"/>
  <c r="I1686"/>
  <c r="I1685"/>
  <c r="I1679"/>
  <c r="I1678"/>
  <c r="I1677"/>
  <c r="I1671"/>
  <c r="I1670"/>
  <c r="I1669"/>
  <c r="I1668"/>
  <c r="I1667"/>
  <c r="I1666"/>
  <c r="I1665"/>
  <c r="I1659"/>
  <c r="I1658"/>
  <c r="I1657"/>
  <c r="I1656"/>
  <c r="I1655"/>
  <c r="I1654"/>
  <c r="I1648"/>
  <c r="I1647"/>
  <c r="I1646"/>
  <c r="I1645"/>
  <c r="I1644"/>
  <c r="I1643"/>
  <c r="I1642"/>
  <c r="I1636"/>
  <c r="I1635"/>
  <c r="I1634"/>
  <c r="I1628"/>
  <c r="I1627"/>
  <c r="I1626"/>
  <c r="I1620"/>
  <c r="I1619"/>
  <c r="I1618"/>
  <c r="I1612"/>
  <c r="I1611"/>
  <c r="I1610"/>
  <c r="I1604"/>
  <c r="I1603"/>
  <c r="I1602"/>
  <c r="I1595"/>
  <c r="I1594"/>
  <c r="I1588"/>
  <c r="I1587"/>
  <c r="I1581"/>
  <c r="I1580"/>
  <c r="I1574"/>
  <c r="I1573"/>
  <c r="I1572"/>
  <c r="I1566"/>
  <c r="I1560"/>
  <c r="I1559"/>
  <c r="I1558"/>
  <c r="I1557"/>
  <c r="I1556"/>
  <c r="I1555"/>
  <c r="I1554"/>
  <c r="I1553"/>
  <c r="I1552"/>
  <c r="I1546"/>
  <c r="I1545"/>
  <c r="I1544"/>
  <c r="I1538"/>
  <c r="I1537"/>
  <c r="I1536"/>
  <c r="I1530"/>
  <c r="I1529"/>
  <c r="I1523"/>
  <c r="I1522"/>
  <c r="I1521"/>
  <c r="I1520"/>
  <c r="I1515"/>
  <c r="I1514"/>
  <c r="I1509"/>
  <c r="I1508"/>
  <c r="I1507"/>
  <c r="I1502"/>
  <c r="I1501"/>
  <c r="I1500"/>
  <c r="I1495"/>
  <c r="I1494"/>
  <c r="I1493"/>
  <c r="I1488"/>
  <c r="I1487"/>
  <c r="I1486"/>
  <c r="I1481"/>
  <c r="I1480"/>
  <c r="I1479"/>
  <c r="I1478"/>
  <c r="I1477"/>
  <c r="I1472"/>
  <c r="I1471"/>
  <c r="I1470"/>
  <c r="I1465"/>
  <c r="I1464"/>
  <c r="I1463"/>
  <c r="I1458"/>
  <c r="I1457"/>
  <c r="I1456"/>
  <c r="I1451"/>
  <c r="I1450"/>
  <c r="I1449"/>
  <c r="I1444"/>
  <c r="I1443"/>
  <c r="I1442"/>
  <c r="I1437"/>
  <c r="I1436"/>
  <c r="I1435"/>
  <c r="I1430"/>
  <c r="I1429"/>
  <c r="I1428"/>
  <c r="I1423"/>
  <c r="I1422"/>
  <c r="I1421"/>
  <c r="I1416"/>
  <c r="I1415"/>
  <c r="I1414"/>
  <c r="I1409"/>
  <c r="I1408"/>
  <c r="I1407"/>
  <c r="I1402"/>
  <c r="I1401"/>
  <c r="I1400"/>
  <c r="I1395"/>
  <c r="I1394"/>
  <c r="I1393"/>
  <c r="I1388"/>
  <c r="I1387"/>
  <c r="I1386"/>
  <c r="I1381"/>
  <c r="I1380"/>
  <c r="I1379"/>
  <c r="I1374"/>
  <c r="I1373"/>
  <c r="I1368"/>
  <c r="I1367"/>
  <c r="I1362"/>
  <c r="I1361"/>
  <c r="I1360"/>
  <c r="I1359"/>
  <c r="I1354"/>
  <c r="I1353"/>
  <c r="I1352"/>
  <c r="I1347"/>
  <c r="I1346"/>
  <c r="I1345"/>
  <c r="I1340"/>
  <c r="I1339"/>
  <c r="I1338"/>
  <c r="I1333"/>
  <c r="I1332"/>
  <c r="I1331"/>
  <c r="I1326"/>
  <c r="I1325"/>
  <c r="I1324"/>
  <c r="I1319"/>
  <c r="I1318"/>
  <c r="I1317"/>
  <c r="I1312"/>
  <c r="I1311"/>
  <c r="I1310"/>
  <c r="I1309"/>
  <c r="I1308"/>
  <c r="I1307"/>
  <c r="I1306"/>
  <c r="I1301"/>
  <c r="I1300"/>
  <c r="I1299"/>
  <c r="I1294"/>
  <c r="I1293"/>
  <c r="I1292"/>
  <c r="I1287"/>
  <c r="I1286"/>
  <c r="I1285"/>
  <c r="I1280"/>
  <c r="I1279"/>
  <c r="I1278"/>
  <c r="I1273"/>
  <c r="I1272"/>
  <c r="I1271"/>
  <c r="I1266"/>
  <c r="I1265"/>
  <c r="I1260"/>
  <c r="I1259"/>
  <c r="I1254"/>
  <c r="I1253"/>
  <c r="I1248"/>
  <c r="I1247"/>
  <c r="I1246"/>
  <c r="I1241"/>
  <c r="I1240"/>
  <c r="I1239"/>
  <c r="I1238"/>
  <c r="I1233"/>
  <c r="I1232"/>
  <c r="I1231"/>
  <c r="I1230"/>
  <c r="I1225"/>
  <c r="I1224"/>
  <c r="I1223"/>
  <c r="I1222"/>
  <c r="I1217"/>
  <c r="I1216"/>
  <c r="I1215"/>
  <c r="I1214"/>
  <c r="I1209"/>
  <c r="I1208"/>
  <c r="I1207"/>
  <c r="I1206"/>
  <c r="I1201"/>
  <c r="I1200"/>
  <c r="I1199"/>
  <c r="I1198"/>
  <c r="I1193"/>
  <c r="I1192"/>
  <c r="I1191"/>
  <c r="I1190"/>
  <c r="I1185"/>
  <c r="I1184"/>
  <c r="I1183"/>
  <c r="I1182"/>
  <c r="I1177"/>
  <c r="I1176"/>
  <c r="I1175"/>
  <c r="I1174"/>
  <c r="I1169"/>
  <c r="I1168"/>
  <c r="I1167"/>
  <c r="I1166"/>
  <c r="I1161"/>
  <c r="I1160"/>
  <c r="I1159"/>
  <c r="I1158"/>
  <c r="I1153"/>
  <c r="I1152"/>
  <c r="I1151"/>
  <c r="I1150"/>
  <c r="I1145"/>
  <c r="I1144"/>
  <c r="I1143"/>
  <c r="I1142"/>
  <c r="I1137"/>
  <c r="I1136"/>
  <c r="I1135"/>
  <c r="I1134"/>
  <c r="I1129"/>
  <c r="I1128"/>
  <c r="I1127"/>
  <c r="I1126"/>
  <c r="I1121"/>
  <c r="I1120"/>
  <c r="I1119"/>
  <c r="I1118"/>
  <c r="I1113"/>
  <c r="I1112"/>
  <c r="I1111"/>
  <c r="I1110"/>
  <c r="I1105"/>
  <c r="I1104"/>
  <c r="I1103"/>
  <c r="I1102"/>
  <c r="I1097"/>
  <c r="I1096"/>
  <c r="I1095"/>
  <c r="I1094"/>
  <c r="I1089"/>
  <c r="I1088"/>
  <c r="I1087"/>
  <c r="I1086"/>
  <c r="I1081"/>
  <c r="I1080"/>
  <c r="I1079"/>
  <c r="I1078"/>
  <c r="I1073"/>
  <c r="I1072"/>
  <c r="I1071"/>
  <c r="I1070"/>
  <c r="I1065"/>
  <c r="I1064"/>
  <c r="I1063"/>
  <c r="I1062"/>
  <c r="I1056"/>
  <c r="I1055"/>
  <c r="I1054"/>
  <c r="I1053"/>
  <c r="I1052"/>
  <c r="I1051"/>
  <c r="I1050"/>
  <c r="I1049"/>
  <c r="I1048"/>
  <c r="I1047"/>
  <c r="I1046"/>
  <c r="I1045"/>
  <c r="I1044"/>
  <c r="I1043"/>
  <c r="I1038"/>
  <c r="I1037"/>
  <c r="I1036"/>
  <c r="I1035"/>
  <c r="I1034"/>
  <c r="I1033"/>
  <c r="I1028"/>
  <c r="I1027"/>
  <c r="I1026"/>
  <c r="I1025"/>
  <c r="I1020"/>
  <c r="I1019"/>
  <c r="I1018"/>
  <c r="I1017"/>
  <c r="I1016"/>
  <c r="I1015"/>
  <c r="I1010"/>
  <c r="I1009"/>
  <c r="I1008"/>
  <c r="I1007"/>
  <c r="I1002"/>
  <c r="I1001"/>
  <c r="I1000"/>
  <c r="I999"/>
  <c r="I994"/>
  <c r="I993"/>
  <c r="I992"/>
  <c r="I991"/>
  <c r="I986"/>
  <c r="I985"/>
  <c r="I984"/>
  <c r="I983"/>
  <c r="I982"/>
  <c r="I981"/>
  <c r="I976"/>
  <c r="I975"/>
  <c r="I974"/>
  <c r="I973"/>
  <c r="I972"/>
  <c r="I971"/>
  <c r="I966"/>
  <c r="I965"/>
  <c r="I964"/>
  <c r="I959"/>
  <c r="I958"/>
  <c r="I957"/>
  <c r="I956"/>
  <c r="I955"/>
  <c r="I950"/>
  <c r="I949"/>
  <c r="I948"/>
  <c r="I947"/>
  <c r="I946"/>
  <c r="I941"/>
  <c r="I940"/>
  <c r="I939"/>
  <c r="I938"/>
  <c r="I937"/>
  <c r="I932"/>
  <c r="I931"/>
  <c r="I930"/>
  <c r="I929"/>
  <c r="I928"/>
  <c r="I927"/>
  <c r="I922"/>
  <c r="I921"/>
  <c r="I920"/>
  <c r="I919"/>
  <c r="I918"/>
  <c r="I917"/>
  <c r="I912"/>
  <c r="I911"/>
  <c r="I910"/>
  <c r="I909"/>
  <c r="I904"/>
  <c r="I903"/>
  <c r="I902"/>
  <c r="I901"/>
  <c r="I900"/>
  <c r="I899"/>
  <c r="I894"/>
  <c r="I893"/>
  <c r="I892"/>
  <c r="I891"/>
  <c r="I890"/>
  <c r="I889"/>
  <c r="I884"/>
  <c r="I883"/>
  <c r="I882"/>
  <c r="I881"/>
  <c r="I880"/>
  <c r="I875"/>
  <c r="I874"/>
  <c r="I873"/>
  <c r="I872"/>
  <c r="I867"/>
  <c r="I866"/>
  <c r="I865"/>
  <c r="I864"/>
  <c r="I859"/>
  <c r="I858"/>
  <c r="I857"/>
  <c r="I856"/>
  <c r="I851"/>
  <c r="I850"/>
  <c r="I849"/>
  <c r="I848"/>
  <c r="I842"/>
  <c r="I841"/>
  <c r="I840"/>
  <c r="I839"/>
  <c r="I838"/>
  <c r="I833"/>
  <c r="I832"/>
  <c r="I831"/>
  <c r="I830"/>
  <c r="I829"/>
  <c r="I824"/>
  <c r="I823"/>
  <c r="I822"/>
  <c r="I821"/>
  <c r="I816"/>
  <c r="I815"/>
  <c r="I814"/>
  <c r="I809"/>
  <c r="I808"/>
  <c r="I807"/>
  <c r="I806"/>
  <c r="I805"/>
  <c r="I800"/>
  <c r="I799"/>
  <c r="I798"/>
  <c r="I797"/>
  <c r="I796"/>
  <c r="I790"/>
  <c r="I789"/>
  <c r="I788"/>
  <c r="I787"/>
  <c r="I782"/>
  <c r="I781"/>
  <c r="I780"/>
  <c r="I779"/>
  <c r="I774"/>
  <c r="I773"/>
  <c r="I772"/>
  <c r="I771"/>
  <c r="I770"/>
  <c r="I765"/>
  <c r="I764"/>
  <c r="I763"/>
  <c r="I762"/>
  <c r="I761"/>
  <c r="I756"/>
  <c r="I755"/>
  <c r="I754"/>
  <c r="I753"/>
  <c r="I752"/>
  <c r="I747"/>
  <c r="I746"/>
  <c r="I745"/>
  <c r="I744"/>
  <c r="I743"/>
  <c r="I742"/>
  <c r="I741"/>
  <c r="I740"/>
  <c r="I739"/>
  <c r="I733"/>
  <c r="I732"/>
  <c r="I731"/>
  <c r="I730"/>
  <c r="I725"/>
  <c r="I724"/>
  <c r="I723"/>
  <c r="I722"/>
  <c r="I721"/>
  <c r="I716"/>
  <c r="I715"/>
  <c r="I714"/>
  <c r="I713"/>
  <c r="I712"/>
  <c r="I707"/>
  <c r="I706"/>
  <c r="I705"/>
  <c r="I704"/>
  <c r="I703"/>
  <c r="I698"/>
  <c r="I697"/>
  <c r="I696"/>
  <c r="I695"/>
  <c r="I690"/>
  <c r="I689"/>
  <c r="I688"/>
  <c r="I687"/>
  <c r="I682"/>
  <c r="I681"/>
  <c r="I680"/>
  <c r="I679"/>
  <c r="I678"/>
  <c r="I677"/>
  <c r="I671"/>
  <c r="I670"/>
  <c r="I669"/>
  <c r="I668"/>
  <c r="I667"/>
  <c r="I666"/>
  <c r="I661"/>
  <c r="I660"/>
  <c r="I659"/>
  <c r="I658"/>
  <c r="I657"/>
  <c r="I656"/>
  <c r="I651"/>
  <c r="I650"/>
  <c r="I649"/>
  <c r="I648"/>
  <c r="I643"/>
  <c r="I642"/>
  <c r="I641"/>
  <c r="I640"/>
  <c r="I639"/>
  <c r="I638"/>
  <c r="I633"/>
  <c r="I632"/>
  <c r="I631"/>
  <c r="I630"/>
  <c r="I629"/>
  <c r="I628"/>
  <c r="I621"/>
  <c r="I620"/>
  <c r="I619"/>
  <c r="I618"/>
  <c r="I617"/>
  <c r="I616"/>
  <c r="I615"/>
  <c r="I610"/>
  <c r="I609"/>
  <c r="I608"/>
  <c r="I607"/>
  <c r="I602"/>
  <c r="I597"/>
  <c r="I592"/>
  <c r="I587"/>
  <c r="I582"/>
  <c r="I577"/>
  <c r="I576"/>
  <c r="I575"/>
  <c r="I570"/>
  <c r="I569"/>
  <c r="I568"/>
  <c r="I563"/>
  <c r="I562"/>
  <c r="I561"/>
  <c r="I556"/>
  <c r="I555"/>
  <c r="I554"/>
  <c r="I549"/>
  <c r="I548"/>
  <c r="I547"/>
  <c r="I546"/>
  <c r="I541"/>
  <c r="I540"/>
  <c r="I539"/>
  <c r="I538"/>
  <c r="I537"/>
  <c r="I532"/>
  <c r="I531"/>
  <c r="I530"/>
  <c r="I529"/>
  <c r="I528"/>
  <c r="I523"/>
  <c r="I522"/>
  <c r="I521"/>
  <c r="I520"/>
  <c r="I519"/>
  <c r="I514"/>
  <c r="I513"/>
  <c r="I512"/>
  <c r="I511"/>
  <c r="I510"/>
  <c r="I505"/>
  <c r="I504"/>
  <c r="I503"/>
  <c r="I502"/>
  <c r="I501"/>
  <c r="I496"/>
  <c r="I495"/>
  <c r="I494"/>
  <c r="I493"/>
  <c r="I492"/>
  <c r="I486"/>
  <c r="I485"/>
  <c r="I484"/>
  <c r="I483"/>
  <c r="I482"/>
  <c r="I481"/>
  <c r="I480"/>
  <c r="I479"/>
  <c r="I474"/>
  <c r="I473"/>
  <c r="I472"/>
  <c r="I471"/>
  <c r="I470"/>
  <c r="I469"/>
  <c r="I468"/>
  <c r="I463"/>
  <c r="I462"/>
  <c r="I461"/>
  <c r="I460"/>
  <c r="I455"/>
  <c r="I454"/>
  <c r="I453"/>
  <c r="I452"/>
  <c r="I445"/>
  <c r="I444"/>
  <c r="I443"/>
  <c r="I442"/>
  <c r="I437"/>
  <c r="I436"/>
  <c r="I435"/>
  <c r="I434"/>
  <c r="I433"/>
  <c r="I432"/>
  <c r="I426"/>
  <c r="I425"/>
  <c r="I424"/>
  <c r="I423"/>
  <c r="I422"/>
  <c r="I417"/>
  <c r="I416"/>
  <c r="I415"/>
  <c r="I414"/>
  <c r="I413"/>
  <c r="I408"/>
  <c r="I407"/>
  <c r="I406"/>
  <c r="I405"/>
  <c r="I404"/>
  <c r="I403"/>
  <c r="I402"/>
  <c r="I401"/>
  <c r="I400"/>
  <c r="I395"/>
  <c r="I394"/>
  <c r="I393"/>
  <c r="I392"/>
  <c r="I391"/>
  <c r="I390"/>
  <c r="I389"/>
  <c r="I384"/>
  <c r="I383"/>
  <c r="I382"/>
  <c r="I381"/>
  <c r="I380"/>
  <c r="I379"/>
  <c r="I373"/>
  <c r="I372"/>
  <c r="I371"/>
  <c r="I370"/>
  <c r="I369"/>
  <c r="I364"/>
  <c r="I363"/>
  <c r="I362"/>
  <c r="I356"/>
  <c r="I355"/>
  <c r="I354"/>
  <c r="I353"/>
  <c r="I348"/>
  <c r="I347"/>
  <c r="I346"/>
  <c r="I341"/>
  <c r="I340"/>
  <c r="I339"/>
  <c r="I334"/>
  <c r="I333"/>
  <c r="I332"/>
  <c r="I327"/>
  <c r="I326"/>
  <c r="I325"/>
  <c r="I319"/>
  <c r="I318"/>
  <c r="I317"/>
  <c r="I316"/>
  <c r="I315"/>
  <c r="I314"/>
  <c r="I309"/>
  <c r="I308"/>
  <c r="I307"/>
  <c r="I306"/>
  <c r="I301"/>
  <c r="I300"/>
  <c r="I299"/>
  <c r="I298"/>
  <c r="I297"/>
  <c r="I292"/>
  <c r="I291"/>
  <c r="I290"/>
  <c r="I289"/>
  <c r="I288"/>
  <c r="I283"/>
  <c r="I282"/>
  <c r="I281"/>
  <c r="I280"/>
  <c r="I279"/>
  <c r="I274"/>
  <c r="I273"/>
  <c r="I272"/>
  <c r="I271"/>
  <c r="I270"/>
  <c r="I264"/>
  <c r="I263"/>
  <c r="I262"/>
  <c r="I261"/>
  <c r="I260"/>
  <c r="I259"/>
  <c r="I258"/>
  <c r="I253"/>
  <c r="I252"/>
  <c r="I251"/>
  <c r="I246"/>
  <c r="I245"/>
  <c r="I244"/>
  <c r="I243"/>
  <c r="I242"/>
  <c r="I237"/>
  <c r="I236"/>
  <c r="I235"/>
  <c r="I230"/>
  <c r="I229"/>
  <c r="I228"/>
  <c r="I222"/>
  <c r="I221"/>
  <c r="I220"/>
  <c r="I219"/>
  <c r="I218"/>
  <c r="I213"/>
  <c r="I212"/>
  <c r="I211"/>
  <c r="I210"/>
  <c r="I209"/>
  <c r="I204"/>
  <c r="I203"/>
  <c r="I202"/>
  <c r="I201"/>
  <c r="I200"/>
  <c r="I195"/>
  <c r="I194"/>
  <c r="I193"/>
  <c r="I192"/>
  <c r="I191"/>
  <c r="I190"/>
  <c r="I189"/>
  <c r="I188"/>
  <c r="I182"/>
  <c r="I181"/>
  <c r="I180"/>
  <c r="I179"/>
  <c r="I178"/>
  <c r="I177"/>
  <c r="I176"/>
  <c r="I175"/>
  <c r="I170"/>
  <c r="I169"/>
  <c r="I167"/>
  <c r="I166"/>
  <c r="I165"/>
  <c r="I164"/>
  <c r="I163"/>
  <c r="I158"/>
  <c r="I157"/>
  <c r="I156"/>
  <c r="I155"/>
  <c r="I118"/>
  <c r="I148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3"/>
  <c r="I32"/>
  <c r="I27"/>
  <c r="I21"/>
  <c r="I20"/>
  <c r="I19"/>
  <c r="I18"/>
  <c r="H162" l="1"/>
  <c r="H154"/>
  <c r="H37"/>
  <c r="H560"/>
  <c r="H430"/>
  <c r="H360"/>
  <c r="I360" s="1"/>
  <c r="I365" s="1"/>
  <c r="H1173"/>
  <c r="H26"/>
  <c r="I17"/>
  <c r="H16" s="1"/>
  <c r="I16" s="1"/>
  <c r="I23" s="1"/>
  <c r="G1262"/>
  <c r="G1250"/>
  <c r="G1243"/>
  <c r="G1235"/>
  <c r="G1227"/>
  <c r="G1219"/>
  <c r="G1211"/>
  <c r="G1203"/>
  <c r="G1195"/>
  <c r="G1187"/>
  <c r="G1179"/>
  <c r="G1171"/>
  <c r="G1163"/>
  <c r="G1155"/>
  <c r="G1147"/>
  <c r="G1139"/>
  <c r="G1131"/>
  <c r="G1123"/>
  <c r="G1115"/>
  <c r="G1107"/>
  <c r="G1099"/>
  <c r="G1091"/>
  <c r="G1083"/>
  <c r="G1075"/>
  <c r="G1067"/>
  <c r="G1058"/>
  <c r="G1040"/>
  <c r="G1030"/>
  <c r="G1022"/>
  <c r="G1012"/>
  <c r="G1004"/>
  <c r="G996"/>
  <c r="G988"/>
  <c r="G978"/>
  <c r="G968"/>
  <c r="G961"/>
  <c r="G952"/>
  <c r="G943"/>
  <c r="G934"/>
  <c r="G924"/>
  <c r="G914"/>
  <c r="G906"/>
  <c r="G896"/>
  <c r="G886"/>
  <c r="G877"/>
  <c r="G869"/>
  <c r="G861"/>
  <c r="H855"/>
  <c r="G853"/>
  <c r="G844"/>
  <c r="G835"/>
  <c r="G826"/>
  <c r="G818"/>
  <c r="G811"/>
  <c r="G802"/>
  <c r="G792"/>
  <c r="G784"/>
  <c r="G776"/>
  <c r="G767"/>
  <c r="G758"/>
  <c r="G749"/>
  <c r="G735"/>
  <c r="G727"/>
  <c r="G718"/>
  <c r="G709"/>
  <c r="G700"/>
  <c r="G692"/>
  <c r="G684"/>
  <c r="G673"/>
  <c r="G663"/>
  <c r="G653"/>
  <c r="G645"/>
  <c r="G635"/>
  <c r="G623"/>
  <c r="G612"/>
  <c r="G604"/>
  <c r="G599"/>
  <c r="G594"/>
  <c r="G572"/>
  <c r="G579"/>
  <c r="G584"/>
  <c r="G589"/>
  <c r="G565"/>
  <c r="G558"/>
  <c r="G551"/>
  <c r="G543"/>
  <c r="G534"/>
  <c r="G525"/>
  <c r="G516"/>
  <c r="G507"/>
  <c r="G498"/>
  <c r="G488"/>
  <c r="G476"/>
  <c r="G465"/>
  <c r="G457"/>
  <c r="G447"/>
  <c r="G439"/>
  <c r="G428"/>
  <c r="G419"/>
  <c r="G410"/>
  <c r="G397"/>
  <c r="G386"/>
  <c r="G375"/>
  <c r="G366"/>
  <c r="G358"/>
  <c r="G350"/>
  <c r="G343"/>
  <c r="G336"/>
  <c r="G329"/>
  <c r="G321"/>
  <c r="G311"/>
  <c r="G303"/>
  <c r="G294"/>
  <c r="G285"/>
  <c r="G276"/>
  <c r="G266"/>
  <c r="G255"/>
  <c r="G248"/>
  <c r="G239"/>
  <c r="G232"/>
  <c r="G224"/>
  <c r="G215"/>
  <c r="G206"/>
  <c r="G197"/>
  <c r="G184"/>
  <c r="G172"/>
  <c r="I172" s="1"/>
  <c r="G160"/>
  <c r="I160" s="1"/>
  <c r="G150"/>
  <c r="G115"/>
  <c r="G35"/>
  <c r="G29"/>
  <c r="G24"/>
  <c r="G13"/>
  <c r="I24" l="1"/>
  <c r="G1256"/>
  <c r="G1268"/>
  <c r="G1275"/>
  <c r="G1282"/>
  <c r="G1289"/>
  <c r="G1296"/>
  <c r="G1303"/>
  <c r="G1314"/>
  <c r="G1321"/>
  <c r="G1328"/>
  <c r="G1335"/>
  <c r="G1342"/>
  <c r="G1349"/>
  <c r="G1356"/>
  <c r="G1364"/>
  <c r="G1370"/>
  <c r="G1376"/>
  <c r="G1383"/>
  <c r="G1390"/>
  <c r="G1397"/>
  <c r="G1404"/>
  <c r="G1411"/>
  <c r="G1418"/>
  <c r="G1425"/>
  <c r="G1432"/>
  <c r="G1439"/>
  <c r="G1446"/>
  <c r="G1453"/>
  <c r="G1460"/>
  <c r="G1467"/>
  <c r="G1474"/>
  <c r="G1483"/>
  <c r="G1490"/>
  <c r="G1497"/>
  <c r="G1504"/>
  <c r="G1511"/>
  <c r="G1517"/>
  <c r="G1525"/>
  <c r="G1532"/>
  <c r="G1540"/>
  <c r="G1548"/>
  <c r="G1562"/>
  <c r="G1568"/>
  <c r="G1576"/>
  <c r="G1583"/>
  <c r="G1590"/>
  <c r="G1597"/>
  <c r="G1606"/>
  <c r="G1614"/>
  <c r="G1622"/>
  <c r="G1630"/>
  <c r="G1638"/>
  <c r="G1650"/>
  <c r="G1673"/>
  <c r="G1661"/>
  <c r="G1681"/>
  <c r="G1689"/>
  <c r="G1699"/>
  <c r="G1707"/>
  <c r="G1715"/>
  <c r="G1723"/>
  <c r="G1731"/>
  <c r="G1739"/>
  <c r="G1747"/>
  <c r="G1755"/>
  <c r="G1763"/>
  <c r="G1771"/>
  <c r="G1781"/>
  <c r="G1789"/>
  <c r="G1797"/>
  <c r="G1804"/>
  <c r="G1811"/>
  <c r="G1818"/>
  <c r="G1825"/>
  <c r="G1832"/>
  <c r="G1841"/>
  <c r="G1848"/>
  <c r="G1855"/>
  <c r="G1864"/>
  <c r="G1873"/>
  <c r="G1883"/>
  <c r="G1892"/>
  <c r="G1901"/>
  <c r="G1907"/>
  <c r="G1916"/>
  <c r="G1925"/>
  <c r="G1934"/>
  <c r="G1941"/>
  <c r="G1952"/>
  <c r="G1962"/>
  <c r="G1972"/>
  <c r="G1980"/>
  <c r="G1989"/>
  <c r="G1998"/>
  <c r="G2005"/>
  <c r="G2021"/>
  <c r="G2012"/>
  <c r="G2029"/>
  <c r="G2036"/>
  <c r="G2044"/>
  <c r="G2058"/>
  <c r="G2070"/>
  <c r="G2082"/>
  <c r="G2094"/>
  <c r="G2108"/>
  <c r="G2129"/>
  <c r="G2138"/>
  <c r="G2146"/>
  <c r="G2154"/>
  <c r="G2163"/>
  <c r="G2177"/>
  <c r="G2190"/>
  <c r="G2205"/>
  <c r="G2210"/>
  <c r="G2219"/>
  <c r="G2229"/>
  <c r="G2239"/>
  <c r="G2248"/>
  <c r="G2257"/>
  <c r="G2269"/>
  <c r="G2275"/>
  <c r="G2281" l="1"/>
  <c r="G2292"/>
  <c r="I291" i="2"/>
  <c r="I292" s="1"/>
  <c r="I289"/>
  <c r="I288" s="1"/>
  <c r="H289"/>
  <c r="H288"/>
  <c r="H287"/>
  <c r="I287" s="1"/>
  <c r="H286"/>
  <c r="I286" s="1"/>
  <c r="H285"/>
  <c r="I285" s="1"/>
  <c r="H284"/>
  <c r="I284" s="1"/>
  <c r="H283"/>
  <c r="I283" s="1"/>
  <c r="H282"/>
  <c r="I282" s="1"/>
  <c r="I281"/>
  <c r="H281"/>
  <c r="H280"/>
  <c r="I280" s="1"/>
  <c r="H279"/>
  <c r="I279" s="1"/>
  <c r="H278"/>
  <c r="I278" s="1"/>
  <c r="H277"/>
  <c r="H276"/>
  <c r="H275"/>
  <c r="I275" s="1"/>
  <c r="H274"/>
  <c r="I274" s="1"/>
  <c r="H273"/>
  <c r="I273" s="1"/>
  <c r="H272"/>
  <c r="I272" s="1"/>
  <c r="H271"/>
  <c r="I271" s="1"/>
  <c r="H270"/>
  <c r="I270" s="1"/>
  <c r="H269"/>
  <c r="I269" s="1"/>
  <c r="H268"/>
  <c r="I268" s="1"/>
  <c r="H267"/>
  <c r="I267" s="1"/>
  <c r="H266"/>
  <c r="I266" s="1"/>
  <c r="I265"/>
  <c r="H265"/>
  <c r="H264"/>
  <c r="H263"/>
  <c r="I263" s="1"/>
  <c r="H262"/>
  <c r="I262" s="1"/>
  <c r="H261"/>
  <c r="I261" s="1"/>
  <c r="H260"/>
  <c r="I260" s="1"/>
  <c r="H259"/>
  <c r="I259" s="1"/>
  <c r="H258"/>
  <c r="I258" s="1"/>
  <c r="H257"/>
  <c r="I257" s="1"/>
  <c r="H256"/>
  <c r="I256" s="1"/>
  <c r="H255"/>
  <c r="I255" s="1"/>
  <c r="H254"/>
  <c r="I254" s="1"/>
  <c r="H253"/>
  <c r="I253" s="1"/>
  <c r="H252"/>
  <c r="I252" s="1"/>
  <c r="H251"/>
  <c r="I251" s="1"/>
  <c r="H250"/>
  <c r="I250" s="1"/>
  <c r="I249"/>
  <c r="H249"/>
  <c r="H248"/>
  <c r="I248" s="1"/>
  <c r="H247"/>
  <c r="I247" s="1"/>
  <c r="H246"/>
  <c r="I246" s="1"/>
  <c r="H245"/>
  <c r="I245" s="1"/>
  <c r="H244"/>
  <c r="I244" s="1"/>
  <c r="H243"/>
  <c r="H242"/>
  <c r="I242" s="1"/>
  <c r="H241"/>
  <c r="I241" s="1"/>
  <c r="I237" s="1"/>
  <c r="H240"/>
  <c r="I240" s="1"/>
  <c r="H239"/>
  <c r="I239" s="1"/>
  <c r="H238"/>
  <c r="I238" s="1"/>
  <c r="H237"/>
  <c r="H236"/>
  <c r="I236" s="1"/>
  <c r="H235"/>
  <c r="I235" s="1"/>
  <c r="H234"/>
  <c r="I234" s="1"/>
  <c r="H233"/>
  <c r="I233" s="1"/>
  <c r="H232"/>
  <c r="I232" s="1"/>
  <c r="H231"/>
  <c r="I231" s="1"/>
  <c r="H230"/>
  <c r="I230" s="1"/>
  <c r="H229"/>
  <c r="I229" s="1"/>
  <c r="H228"/>
  <c r="H227"/>
  <c r="I227" s="1"/>
  <c r="H226"/>
  <c r="I226" s="1"/>
  <c r="I225"/>
  <c r="H225"/>
  <c r="H224"/>
  <c r="I224" s="1"/>
  <c r="H223"/>
  <c r="I223" s="1"/>
  <c r="H222"/>
  <c r="I222" s="1"/>
  <c r="I221"/>
  <c r="H221"/>
  <c r="H220"/>
  <c r="I220" s="1"/>
  <c r="H219"/>
  <c r="I219" s="1"/>
  <c r="H218"/>
  <c r="I218" s="1"/>
  <c r="H217"/>
  <c r="I217" s="1"/>
  <c r="H216"/>
  <c r="I216" s="1"/>
  <c r="H215"/>
  <c r="I215" s="1"/>
  <c r="H214"/>
  <c r="I214" s="1"/>
  <c r="I213"/>
  <c r="H213"/>
  <c r="H212"/>
  <c r="I212" s="1"/>
  <c r="H211"/>
  <c r="I211" s="1"/>
  <c r="H210"/>
  <c r="I210" s="1"/>
  <c r="H209"/>
  <c r="I209" s="1"/>
  <c r="H208"/>
  <c r="I208" s="1"/>
  <c r="H207"/>
  <c r="H206"/>
  <c r="I206" s="1"/>
  <c r="H205"/>
  <c r="I205" s="1"/>
  <c r="H204"/>
  <c r="I204" s="1"/>
  <c r="H203"/>
  <c r="I203" s="1"/>
  <c r="H202"/>
  <c r="I202" s="1"/>
  <c r="H201"/>
  <c r="I201" s="1"/>
  <c r="H200"/>
  <c r="I200" s="1"/>
  <c r="H199"/>
  <c r="I199" s="1"/>
  <c r="H198"/>
  <c r="I198" s="1"/>
  <c r="H197"/>
  <c r="I197" s="1"/>
  <c r="H196"/>
  <c r="I196" s="1"/>
  <c r="H195"/>
  <c r="I195" s="1"/>
  <c r="H194"/>
  <c r="I194" s="1"/>
  <c r="H193"/>
  <c r="I193" s="1"/>
  <c r="H192"/>
  <c r="I192" s="1"/>
  <c r="H191"/>
  <c r="I191" s="1"/>
  <c r="H190"/>
  <c r="I190" s="1"/>
  <c r="I189"/>
  <c r="H189"/>
  <c r="H188"/>
  <c r="I188" s="1"/>
  <c r="H187"/>
  <c r="I187" s="1"/>
  <c r="H186"/>
  <c r="I186" s="1"/>
  <c r="H185"/>
  <c r="I185" s="1"/>
  <c r="H184"/>
  <c r="I184" s="1"/>
  <c r="H183"/>
  <c r="I183" s="1"/>
  <c r="H182"/>
  <c r="I182" s="1"/>
  <c r="I181"/>
  <c r="H181"/>
  <c r="H180"/>
  <c r="I180" s="1"/>
  <c r="H179"/>
  <c r="I179" s="1"/>
  <c r="H178"/>
  <c r="I178" s="1"/>
  <c r="H177"/>
  <c r="I177" s="1"/>
  <c r="H176"/>
  <c r="I176" s="1"/>
  <c r="H175"/>
  <c r="I175" s="1"/>
  <c r="H174"/>
  <c r="I174" s="1"/>
  <c r="H173"/>
  <c r="I173" s="1"/>
  <c r="H172"/>
  <c r="I172" s="1"/>
  <c r="H171"/>
  <c r="I171" s="1"/>
  <c r="H170"/>
  <c r="I170" s="1"/>
  <c r="H169"/>
  <c r="I169" s="1"/>
  <c r="H168"/>
  <c r="I168" s="1"/>
  <c r="H167"/>
  <c r="I167" s="1"/>
  <c r="H166"/>
  <c r="I166" s="1"/>
  <c r="H165"/>
  <c r="I165" s="1"/>
  <c r="H164"/>
  <c r="I164" s="1"/>
  <c r="H163"/>
  <c r="I163" s="1"/>
  <c r="H162"/>
  <c r="I162" s="1"/>
  <c r="H161"/>
  <c r="I161" s="1"/>
  <c r="H160"/>
  <c r="I160" s="1"/>
  <c r="H159"/>
  <c r="I159" s="1"/>
  <c r="H158"/>
  <c r="I158" s="1"/>
  <c r="I157"/>
  <c r="H157"/>
  <c r="H156"/>
  <c r="I156" s="1"/>
  <c r="H155"/>
  <c r="I155" s="1"/>
  <c r="H154"/>
  <c r="I154" s="1"/>
  <c r="H153"/>
  <c r="I153" s="1"/>
  <c r="H152"/>
  <c r="I152" s="1"/>
  <c r="H151"/>
  <c r="I151" s="1"/>
  <c r="I150"/>
  <c r="I149"/>
  <c r="H149"/>
  <c r="H148"/>
  <c r="I148" s="1"/>
  <c r="H147"/>
  <c r="I147" s="1"/>
  <c r="H146"/>
  <c r="I146" s="1"/>
  <c r="H145"/>
  <c r="I145" s="1"/>
  <c r="H144"/>
  <c r="I144" s="1"/>
  <c r="H143"/>
  <c r="I143" s="1"/>
  <c r="H142"/>
  <c r="I142" s="1"/>
  <c r="H141"/>
  <c r="I141" s="1"/>
  <c r="H140"/>
  <c r="I140" s="1"/>
  <c r="H139"/>
  <c r="I139" s="1"/>
  <c r="H138"/>
  <c r="I138" s="1"/>
  <c r="H137"/>
  <c r="I137" s="1"/>
  <c r="H136"/>
  <c r="I136" s="1"/>
  <c r="H135"/>
  <c r="I135" s="1"/>
  <c r="H134"/>
  <c r="H133"/>
  <c r="I133" s="1"/>
  <c r="H132"/>
  <c r="I132" s="1"/>
  <c r="H131"/>
  <c r="I131" s="1"/>
  <c r="H130"/>
  <c r="I130" s="1"/>
  <c r="H129"/>
  <c r="I129" s="1"/>
  <c r="H128"/>
  <c r="I128" s="1"/>
  <c r="H127"/>
  <c r="I127" s="1"/>
  <c r="H126"/>
  <c r="I126" s="1"/>
  <c r="I125"/>
  <c r="H125"/>
  <c r="H124"/>
  <c r="I124" s="1"/>
  <c r="H123"/>
  <c r="I123" s="1"/>
  <c r="H122"/>
  <c r="I122" s="1"/>
  <c r="H121"/>
  <c r="I121" s="1"/>
  <c r="H120"/>
  <c r="I120" s="1"/>
  <c r="H119"/>
  <c r="I119" s="1"/>
  <c r="H118"/>
  <c r="I118" s="1"/>
  <c r="H117"/>
  <c r="I117" s="1"/>
  <c r="H116"/>
  <c r="I116" s="1"/>
  <c r="H115"/>
  <c r="I115" s="1"/>
  <c r="H114"/>
  <c r="I114" s="1"/>
  <c r="H113"/>
  <c r="I113" s="1"/>
  <c r="H112"/>
  <c r="I112" s="1"/>
  <c r="H111"/>
  <c r="I111" s="1"/>
  <c r="H110"/>
  <c r="I109"/>
  <c r="H109"/>
  <c r="H108"/>
  <c r="I108" s="1"/>
  <c r="I107"/>
  <c r="H107"/>
  <c r="I106"/>
  <c r="H106"/>
  <c r="I105"/>
  <c r="H105"/>
  <c r="H104"/>
  <c r="I104" s="1"/>
  <c r="H103"/>
  <c r="H102"/>
  <c r="I102" s="1"/>
  <c r="H101"/>
  <c r="I101" s="1"/>
  <c r="H100"/>
  <c r="I100" s="1"/>
  <c r="H99"/>
  <c r="I99" s="1"/>
  <c r="H98"/>
  <c r="I98" s="1"/>
  <c r="H97"/>
  <c r="I97" s="1"/>
  <c r="H96"/>
  <c r="H95"/>
  <c r="I95" s="1"/>
  <c r="H94"/>
  <c r="I94" s="1"/>
  <c r="H93"/>
  <c r="I93" s="1"/>
  <c r="H92"/>
  <c r="I92" s="1"/>
  <c r="H91"/>
  <c r="I91" s="1"/>
  <c r="H90"/>
  <c r="I90" s="1"/>
  <c r="H89"/>
  <c r="I89" s="1"/>
  <c r="H88"/>
  <c r="H87"/>
  <c r="I87" s="1"/>
  <c r="H86"/>
  <c r="I86" s="1"/>
  <c r="H85"/>
  <c r="I85" s="1"/>
  <c r="H84"/>
  <c r="I84" s="1"/>
  <c r="H83"/>
  <c r="I83" s="1"/>
  <c r="H82"/>
  <c r="H81"/>
  <c r="I80"/>
  <c r="H80"/>
  <c r="H79"/>
  <c r="I79" s="1"/>
  <c r="I78"/>
  <c r="H78"/>
  <c r="I77"/>
  <c r="H77"/>
  <c r="I76"/>
  <c r="H76"/>
  <c r="H75"/>
  <c r="I75" s="1"/>
  <c r="I74"/>
  <c r="H74"/>
  <c r="I73"/>
  <c r="H73"/>
  <c r="I72"/>
  <c r="H72"/>
  <c r="H71"/>
  <c r="I71" s="1"/>
  <c r="I70"/>
  <c r="H70"/>
  <c r="I69"/>
  <c r="H69"/>
  <c r="I68"/>
  <c r="H68"/>
  <c r="H67"/>
  <c r="I67" s="1"/>
  <c r="I66"/>
  <c r="H66"/>
  <c r="I65"/>
  <c r="H65"/>
  <c r="I64"/>
  <c r="H64"/>
  <c r="H63"/>
  <c r="I63" s="1"/>
  <c r="H62"/>
  <c r="I61"/>
  <c r="H61"/>
  <c r="I60"/>
  <c r="H60"/>
  <c r="H59"/>
  <c r="I59" s="1"/>
  <c r="I58"/>
  <c r="H58"/>
  <c r="H57"/>
  <c r="H56"/>
  <c r="I55"/>
  <c r="H55"/>
  <c r="H54"/>
  <c r="I54" s="1"/>
  <c r="I53"/>
  <c r="H53"/>
  <c r="I52"/>
  <c r="H52"/>
  <c r="I51"/>
  <c r="H51"/>
  <c r="H50"/>
  <c r="I50" s="1"/>
  <c r="I49"/>
  <c r="H49"/>
  <c r="H48"/>
  <c r="H47"/>
  <c r="I47" s="1"/>
  <c r="H46"/>
  <c r="I46" s="1"/>
  <c r="H45"/>
  <c r="I45" s="1"/>
  <c r="H44"/>
  <c r="I44" s="1"/>
  <c r="H43"/>
  <c r="I43" s="1"/>
  <c r="H42"/>
  <c r="I42" s="1"/>
  <c r="H41"/>
  <c r="I41" s="1"/>
  <c r="H40"/>
  <c r="I39"/>
  <c r="H39"/>
  <c r="I38"/>
  <c r="H38"/>
  <c r="H37"/>
  <c r="I37" s="1"/>
  <c r="I36"/>
  <c r="I33" s="1"/>
  <c r="H36"/>
  <c r="I35"/>
  <c r="H35"/>
  <c r="I34"/>
  <c r="H34"/>
  <c r="H33"/>
  <c r="I32"/>
  <c r="H32"/>
  <c r="I31"/>
  <c r="H31"/>
  <c r="I30"/>
  <c r="H30"/>
  <c r="H29"/>
  <c r="I29" s="1"/>
  <c r="I28"/>
  <c r="I27" s="1"/>
  <c r="H28"/>
  <c r="H27"/>
  <c r="I26"/>
  <c r="H26"/>
  <c r="H25"/>
  <c r="I25" s="1"/>
  <c r="I24"/>
  <c r="H24"/>
  <c r="I23"/>
  <c r="H23"/>
  <c r="H22"/>
  <c r="H21"/>
  <c r="I21" s="1"/>
  <c r="H20"/>
  <c r="I20" s="1"/>
  <c r="H19"/>
  <c r="I19" s="1"/>
  <c r="I18" s="1"/>
  <c r="H18"/>
  <c r="H17"/>
  <c r="H16"/>
  <c r="I16" s="1"/>
  <c r="H15"/>
  <c r="I15" s="1"/>
  <c r="H14"/>
  <c r="I14" s="1"/>
  <c r="H13"/>
  <c r="I13" s="1"/>
  <c r="H12"/>
  <c r="I12" s="1"/>
  <c r="H11"/>
  <c r="H10"/>
  <c r="I10" s="1"/>
  <c r="I9" s="1"/>
  <c r="I103" l="1"/>
  <c r="I88"/>
  <c r="I228"/>
  <c r="I96"/>
  <c r="I62"/>
  <c r="I11"/>
  <c r="I82"/>
  <c r="I40"/>
  <c r="I243"/>
  <c r="I134"/>
  <c r="I48"/>
  <c r="I264"/>
  <c r="I57"/>
  <c r="I56" s="1"/>
  <c r="I22"/>
  <c r="I17"/>
  <c r="I207"/>
  <c r="I110"/>
  <c r="I81" l="1"/>
  <c r="H1551" i="1"/>
  <c r="H1593"/>
  <c r="H1609"/>
  <c r="H1641"/>
  <c r="H1664"/>
  <c r="H1750"/>
  <c r="H1800"/>
  <c r="H1828"/>
  <c r="H1821"/>
  <c r="I2209"/>
  <c r="H1366"/>
  <c r="I1366" s="1"/>
  <c r="I1369" s="1"/>
  <c r="H1372"/>
  <c r="H1378"/>
  <c r="H1385"/>
  <c r="H1392"/>
  <c r="H1399"/>
  <c r="H1406"/>
  <c r="H1413"/>
  <c r="H1420"/>
  <c r="H1427"/>
  <c r="H1434"/>
  <c r="H1441"/>
  <c r="H1448"/>
  <c r="H1455"/>
  <c r="H1462"/>
  <c r="H1469"/>
  <c r="H1476"/>
  <c r="I1476" s="1"/>
  <c r="I1482" s="1"/>
  <c r="H1485"/>
  <c r="H1492"/>
  <c r="H1499"/>
  <c r="I1499" s="1"/>
  <c r="I1503" s="1"/>
  <c r="H1506"/>
  <c r="H1513"/>
  <c r="H1519"/>
  <c r="H1528"/>
  <c r="H1535"/>
  <c r="H1543"/>
  <c r="H1565"/>
  <c r="H1571"/>
  <c r="I1571" s="1"/>
  <c r="I1575" s="1"/>
  <c r="I1576" s="1"/>
  <c r="H1579"/>
  <c r="I1579" s="1"/>
  <c r="I1582" s="1"/>
  <c r="H1586"/>
  <c r="I1586" s="1"/>
  <c r="I1589" s="1"/>
  <c r="H1601"/>
  <c r="H1617"/>
  <c r="H1625"/>
  <c r="H1633"/>
  <c r="H1653"/>
  <c r="H1676"/>
  <c r="H1684"/>
  <c r="H1692"/>
  <c r="H1702"/>
  <c r="I1702" s="1"/>
  <c r="I1706" s="1"/>
  <c r="H1710"/>
  <c r="H1718"/>
  <c r="H1726"/>
  <c r="H1734"/>
  <c r="H1742"/>
  <c r="H1758"/>
  <c r="H1766"/>
  <c r="H1775"/>
  <c r="H1784"/>
  <c r="H1792"/>
  <c r="H1807"/>
  <c r="H1814"/>
  <c r="H1836"/>
  <c r="H1844"/>
  <c r="H1851"/>
  <c r="H1858"/>
  <c r="H1867"/>
  <c r="H1877"/>
  <c r="H1886"/>
  <c r="H1895"/>
  <c r="H1904"/>
  <c r="H1910"/>
  <c r="H1919"/>
  <c r="H1928"/>
  <c r="H1937"/>
  <c r="H1944"/>
  <c r="H1955"/>
  <c r="H1965"/>
  <c r="H1975"/>
  <c r="H1983"/>
  <c r="H1992"/>
  <c r="H2001"/>
  <c r="H2008"/>
  <c r="H2015"/>
  <c r="H2024"/>
  <c r="H2032"/>
  <c r="H2039"/>
  <c r="H2048"/>
  <c r="H2061"/>
  <c r="H2073"/>
  <c r="H2085"/>
  <c r="H2097"/>
  <c r="H2111"/>
  <c r="H2132"/>
  <c r="H2141"/>
  <c r="H2149"/>
  <c r="H2157"/>
  <c r="H2166"/>
  <c r="H2181"/>
  <c r="H2193"/>
  <c r="H2213"/>
  <c r="H2222"/>
  <c r="H2232"/>
  <c r="H2242"/>
  <c r="H2251"/>
  <c r="H2260"/>
  <c r="H2272"/>
  <c r="H2278"/>
  <c r="H2285"/>
  <c r="H1358"/>
  <c r="I1358" s="1"/>
  <c r="I1363" s="1"/>
  <c r="H1351"/>
  <c r="H1344"/>
  <c r="H1337"/>
  <c r="H1330"/>
  <c r="H1323"/>
  <c r="H1316"/>
  <c r="I1320"/>
  <c r="I1321" s="1"/>
  <c r="H1305"/>
  <c r="H1298"/>
  <c r="H1291"/>
  <c r="H1284"/>
  <c r="H1277"/>
  <c r="H1270"/>
  <c r="H1264"/>
  <c r="H1245"/>
  <c r="H1252"/>
  <c r="H1258"/>
  <c r="H1237"/>
  <c r="H1229"/>
  <c r="H1221"/>
  <c r="H1213"/>
  <c r="H1205"/>
  <c r="H1197"/>
  <c r="H1189"/>
  <c r="H1181"/>
  <c r="H1165"/>
  <c r="H1157"/>
  <c r="H1149"/>
  <c r="H1141"/>
  <c r="H1133"/>
  <c r="H1125"/>
  <c r="H1117"/>
  <c r="H1109"/>
  <c r="H1101"/>
  <c r="H1093"/>
  <c r="H1085"/>
  <c r="H1077"/>
  <c r="H1069"/>
  <c r="H1061"/>
  <c r="H1042"/>
  <c r="H1032"/>
  <c r="H1024"/>
  <c r="H1014"/>
  <c r="H1006"/>
  <c r="H998"/>
  <c r="H990"/>
  <c r="H980"/>
  <c r="H970"/>
  <c r="I970" s="1"/>
  <c r="H963"/>
  <c r="I977"/>
  <c r="H954"/>
  <c r="H945"/>
  <c r="H936"/>
  <c r="H926"/>
  <c r="H916"/>
  <c r="H908"/>
  <c r="H898"/>
  <c r="H888"/>
  <c r="H879"/>
  <c r="H871"/>
  <c r="H863"/>
  <c r="H847"/>
  <c r="H837"/>
  <c r="H828"/>
  <c r="H820"/>
  <c r="H813"/>
  <c r="H804"/>
  <c r="H795"/>
  <c r="H786"/>
  <c r="H778"/>
  <c r="H769"/>
  <c r="H760"/>
  <c r="H751"/>
  <c r="H738"/>
  <c r="H729"/>
  <c r="H720"/>
  <c r="H711"/>
  <c r="H702"/>
  <c r="H694"/>
  <c r="H686"/>
  <c r="H676"/>
  <c r="H665"/>
  <c r="H655"/>
  <c r="H647"/>
  <c r="H637"/>
  <c r="H627"/>
  <c r="H614"/>
  <c r="H606"/>
  <c r="H601"/>
  <c r="H591"/>
  <c r="H596"/>
  <c r="H586"/>
  <c r="H581"/>
  <c r="H574"/>
  <c r="H567"/>
  <c r="H553"/>
  <c r="H545"/>
  <c r="H536"/>
  <c r="H527"/>
  <c r="H518"/>
  <c r="H509"/>
  <c r="H500"/>
  <c r="H491"/>
  <c r="H478"/>
  <c r="H467"/>
  <c r="H459"/>
  <c r="H451"/>
  <c r="H441"/>
  <c r="H421"/>
  <c r="H412"/>
  <c r="H399"/>
  <c r="H388"/>
  <c r="I388" s="1"/>
  <c r="H378"/>
  <c r="H368"/>
  <c r="H352"/>
  <c r="H345"/>
  <c r="H338"/>
  <c r="H331"/>
  <c r="H324"/>
  <c r="H313"/>
  <c r="H305"/>
  <c r="H296"/>
  <c r="H287"/>
  <c r="H278"/>
  <c r="H269"/>
  <c r="H257"/>
  <c r="H250"/>
  <c r="H241"/>
  <c r="H234"/>
  <c r="H227"/>
  <c r="H217"/>
  <c r="H208"/>
  <c r="H199"/>
  <c r="H187"/>
  <c r="H174"/>
  <c r="H117"/>
  <c r="H31"/>
  <c r="H10"/>
  <c r="I10" s="1"/>
  <c r="I12" s="1"/>
  <c r="I13" s="1"/>
  <c r="I2111" l="1"/>
  <c r="I2128" s="1"/>
  <c r="I2141"/>
  <c r="I2145" s="1"/>
  <c r="I2149"/>
  <c r="I2153" s="1"/>
  <c r="I2166"/>
  <c r="I2176" s="1"/>
  <c r="I2181"/>
  <c r="I2189" s="1"/>
  <c r="I2193"/>
  <c r="I2204" s="1"/>
  <c r="I2222"/>
  <c r="I2228" s="1"/>
  <c r="I2232"/>
  <c r="I2238" s="1"/>
  <c r="I2242"/>
  <c r="I2247" s="1"/>
  <c r="I2251"/>
  <c r="I2256" s="1"/>
  <c r="I2278"/>
  <c r="I2280" s="1"/>
  <c r="I2285"/>
  <c r="I2291" s="1"/>
  <c r="I2272"/>
  <c r="I2274" s="1"/>
  <c r="I2260"/>
  <c r="I2268" s="1"/>
  <c r="I2132"/>
  <c r="I2137" s="1"/>
  <c r="I2097"/>
  <c r="I2107" s="1"/>
  <c r="I2085"/>
  <c r="I2093" s="1"/>
  <c r="I2073"/>
  <c r="I2081" s="1"/>
  <c r="I2061"/>
  <c r="I2069" s="1"/>
  <c r="I2048"/>
  <c r="I2057" s="1"/>
  <c r="I2039"/>
  <c r="I2043" s="1"/>
  <c r="I2032"/>
  <c r="I2035" s="1"/>
  <c r="I2024"/>
  <c r="I2028" s="1"/>
  <c r="I2015"/>
  <c r="I2020" s="1"/>
  <c r="I2008"/>
  <c r="I2011" s="1"/>
  <c r="I2001"/>
  <c r="I2004" s="1"/>
  <c r="I1992"/>
  <c r="I1997" s="1"/>
  <c r="I1983"/>
  <c r="I1988" s="1"/>
  <c r="I1975"/>
  <c r="I1979" s="1"/>
  <c r="I1965"/>
  <c r="I1971" s="1"/>
  <c r="I1955"/>
  <c r="I1961" s="1"/>
  <c r="I1944"/>
  <c r="I1951" s="1"/>
  <c r="I1937"/>
  <c r="I1940" s="1"/>
  <c r="I1928"/>
  <c r="I1933" s="1"/>
  <c r="I1919"/>
  <c r="I1924" s="1"/>
  <c r="I1910"/>
  <c r="I1915" s="1"/>
  <c r="I1904"/>
  <c r="I1906" s="1"/>
  <c r="I1895"/>
  <c r="I1900" s="1"/>
  <c r="I1886"/>
  <c r="I1891" s="1"/>
  <c r="I1877"/>
  <c r="I1882" s="1"/>
  <c r="I1867"/>
  <c r="I1872" s="1"/>
  <c r="I1858"/>
  <c r="I1863" s="1"/>
  <c r="I1851"/>
  <c r="I1854" s="1"/>
  <c r="I1844"/>
  <c r="I1847" s="1"/>
  <c r="I1836"/>
  <c r="I1840" s="1"/>
  <c r="I1828"/>
  <c r="I1831" s="1"/>
  <c r="I1814"/>
  <c r="I1817" s="1"/>
  <c r="I1807"/>
  <c r="I1810" s="1"/>
  <c r="I1800"/>
  <c r="I1803" s="1"/>
  <c r="I1792"/>
  <c r="I1796" s="1"/>
  <c r="I1784"/>
  <c r="I1788" s="1"/>
  <c r="I1775"/>
  <c r="I1780" s="1"/>
  <c r="I1766"/>
  <c r="I1770" s="1"/>
  <c r="I1758"/>
  <c r="I1762" s="1"/>
  <c r="I1750"/>
  <c r="I1754" s="1"/>
  <c r="I1742"/>
  <c r="I1746" s="1"/>
  <c r="I1734"/>
  <c r="I1738" s="1"/>
  <c r="I1726"/>
  <c r="I1730" s="1"/>
  <c r="I1718"/>
  <c r="I1722" s="1"/>
  <c r="I1710"/>
  <c r="I1714" s="1"/>
  <c r="I1692"/>
  <c r="I1698" s="1"/>
  <c r="I1684"/>
  <c r="I1688" s="1"/>
  <c r="I1676"/>
  <c r="I1680" s="1"/>
  <c r="I1664"/>
  <c r="I1672" s="1"/>
  <c r="I1653"/>
  <c r="I1660" s="1"/>
  <c r="I1641"/>
  <c r="I1649" s="1"/>
  <c r="I1633"/>
  <c r="I1637" s="1"/>
  <c r="I1625"/>
  <c r="I1629" s="1"/>
  <c r="I1617"/>
  <c r="I1621" s="1"/>
  <c r="I1609"/>
  <c r="I1613" s="1"/>
  <c r="I1601"/>
  <c r="I1605" s="1"/>
  <c r="I1593"/>
  <c r="I1596" s="1"/>
  <c r="I1565"/>
  <c r="I1567" s="1"/>
  <c r="I1551"/>
  <c r="I1561" s="1"/>
  <c r="I1543"/>
  <c r="I1547" s="1"/>
  <c r="I1535"/>
  <c r="I1539" s="1"/>
  <c r="I1528"/>
  <c r="I1531" s="1"/>
  <c r="I1519"/>
  <c r="I1524" s="1"/>
  <c r="I1506"/>
  <c r="I1510" s="1"/>
  <c r="I1492"/>
  <c r="I1496" s="1"/>
  <c r="I1485"/>
  <c r="I1489" s="1"/>
  <c r="I1469"/>
  <c r="I1473" s="1"/>
  <c r="I1462"/>
  <c r="I1466" s="1"/>
  <c r="I1455"/>
  <c r="I1459" s="1"/>
  <c r="I1448"/>
  <c r="I1452" s="1"/>
  <c r="I1441"/>
  <c r="I1445" s="1"/>
  <c r="I1434"/>
  <c r="I1438" s="1"/>
  <c r="I1427"/>
  <c r="I1431" s="1"/>
  <c r="I1420"/>
  <c r="I1424" s="1"/>
  <c r="I1413"/>
  <c r="I1417" s="1"/>
  <c r="I1406"/>
  <c r="I1410" s="1"/>
  <c r="I1399"/>
  <c r="I1403" s="1"/>
  <c r="I1392"/>
  <c r="I1396" s="1"/>
  <c r="I1385"/>
  <c r="I1389" s="1"/>
  <c r="I1378"/>
  <c r="I1382" s="1"/>
  <c r="I1372"/>
  <c r="I1375" s="1"/>
  <c r="I1351"/>
  <c r="I1355" s="1"/>
  <c r="I1344"/>
  <c r="I1348" s="1"/>
  <c r="I1337"/>
  <c r="I1341" s="1"/>
  <c r="I1330"/>
  <c r="I1334" s="1"/>
  <c r="I1323"/>
  <c r="I1327" s="1"/>
  <c r="I1305"/>
  <c r="I1313" s="1"/>
  <c r="I1298"/>
  <c r="I1302" s="1"/>
  <c r="I1291"/>
  <c r="I1295" s="1"/>
  <c r="I1284"/>
  <c r="I1288" s="1"/>
  <c r="I1277"/>
  <c r="I1281" s="1"/>
  <c r="I1270"/>
  <c r="I1274" s="1"/>
  <c r="I1264"/>
  <c r="I1267" s="1"/>
  <c r="I1258"/>
  <c r="I1261" s="1"/>
  <c r="I1245"/>
  <c r="I1249" s="1"/>
  <c r="I1237"/>
  <c r="I1242" s="1"/>
  <c r="I1243" s="1"/>
  <c r="I1229"/>
  <c r="I1221"/>
  <c r="I1213"/>
  <c r="I1205"/>
  <c r="I1197"/>
  <c r="I1189"/>
  <c r="I1181"/>
  <c r="I1173"/>
  <c r="I1178" s="1"/>
  <c r="I1165"/>
  <c r="I1157"/>
  <c r="I1149"/>
  <c r="I1141"/>
  <c r="I1133"/>
  <c r="I1125"/>
  <c r="I1117"/>
  <c r="I1109"/>
  <c r="I1101"/>
  <c r="I1093"/>
  <c r="I1085"/>
  <c r="I1077"/>
  <c r="I1069"/>
  <c r="I1042"/>
  <c r="I1032"/>
  <c r="I1014"/>
  <c r="I1006"/>
  <c r="I998"/>
  <c r="I980"/>
  <c r="I963"/>
  <c r="I967" s="1"/>
  <c r="I954"/>
  <c r="I945"/>
  <c r="I936"/>
  <c r="I926"/>
  <c r="I916"/>
  <c r="I898"/>
  <c r="I888"/>
  <c r="I879"/>
  <c r="I871"/>
  <c r="I863"/>
  <c r="I855"/>
  <c r="I860" s="1"/>
  <c r="I861" s="1"/>
  <c r="I837"/>
  <c r="I828"/>
  <c r="I820"/>
  <c r="I804"/>
  <c r="I795"/>
  <c r="I786"/>
  <c r="I769"/>
  <c r="I760"/>
  <c r="I738"/>
  <c r="I720"/>
  <c r="I711"/>
  <c r="I702"/>
  <c r="I694"/>
  <c r="I676"/>
  <c r="I665"/>
  <c r="I655"/>
  <c r="I637"/>
  <c r="I614"/>
  <c r="I606"/>
  <c r="I601"/>
  <c r="I596"/>
  <c r="I591"/>
  <c r="I586"/>
  <c r="I574"/>
  <c r="I567"/>
  <c r="I560"/>
  <c r="I536"/>
  <c r="I527"/>
  <c r="I518"/>
  <c r="I509"/>
  <c r="I500"/>
  <c r="I478"/>
  <c r="I467"/>
  <c r="I459"/>
  <c r="I451"/>
  <c r="I430"/>
  <c r="I421"/>
  <c r="I399"/>
  <c r="I378"/>
  <c r="I368"/>
  <c r="I352"/>
  <c r="I345"/>
  <c r="I338"/>
  <c r="I331"/>
  <c r="I313"/>
  <c r="I296"/>
  <c r="I287"/>
  <c r="I278"/>
  <c r="I257"/>
  <c r="I241"/>
  <c r="I247" s="1"/>
  <c r="I234"/>
  <c r="I238" s="1"/>
  <c r="I217"/>
  <c r="I223" s="1"/>
  <c r="I208"/>
  <c r="I214" s="1"/>
  <c r="I187"/>
  <c r="I196" s="1"/>
  <c r="I174"/>
  <c r="I183" s="1"/>
  <c r="I162"/>
  <c r="I171" s="1"/>
  <c r="I37"/>
  <c r="I114" s="1"/>
  <c r="I115" s="1"/>
  <c r="I31"/>
  <c r="I825" l="1"/>
  <c r="I826" s="1"/>
  <c r="I810"/>
  <c r="I811" s="1"/>
  <c r="I801"/>
  <c r="I802" s="1"/>
  <c r="I791"/>
  <c r="I792" s="1"/>
  <c r="I775"/>
  <c r="I776" s="1"/>
  <c r="I766"/>
  <c r="I767" s="1"/>
  <c r="I748"/>
  <c r="I749" s="1"/>
  <c r="I717"/>
  <c r="I718" s="1"/>
  <c r="I708"/>
  <c r="I709" s="1"/>
  <c r="I699"/>
  <c r="I700" s="1"/>
  <c r="I683"/>
  <c r="I684" s="1"/>
  <c r="I672"/>
  <c r="I673" s="1"/>
  <c r="I662"/>
  <c r="I663" s="1"/>
  <c r="I644"/>
  <c r="I645" s="1"/>
  <c r="I622"/>
  <c r="I623" s="1"/>
  <c r="I611"/>
  <c r="I612" s="1"/>
  <c r="I603"/>
  <c r="I604" s="1"/>
  <c r="I598"/>
  <c r="I599" s="1"/>
  <c r="I593"/>
  <c r="I594" s="1"/>
  <c r="I588"/>
  <c r="I589" s="1"/>
  <c r="I578"/>
  <c r="I579" s="1"/>
  <c r="I571"/>
  <c r="I572" s="1"/>
  <c r="I564"/>
  <c r="I565" s="1"/>
  <c r="I542"/>
  <c r="I543" s="1"/>
  <c r="I533"/>
  <c r="I534" s="1"/>
  <c r="I524"/>
  <c r="I525" s="1"/>
  <c r="I515"/>
  <c r="I516" s="1"/>
  <c r="I506"/>
  <c r="I507" s="1"/>
  <c r="I487"/>
  <c r="I488" s="1"/>
  <c r="I475"/>
  <c r="I476" s="1"/>
  <c r="I464"/>
  <c r="I465" s="1"/>
  <c r="I456"/>
  <c r="I457" s="1"/>
  <c r="I438"/>
  <c r="I439" s="1"/>
  <c r="I427"/>
  <c r="I428" s="1"/>
  <c r="I409"/>
  <c r="I410" s="1"/>
  <c r="I396"/>
  <c r="I397" s="1"/>
  <c r="I385"/>
  <c r="I386" s="1"/>
  <c r="I374"/>
  <c r="I375" s="1"/>
  <c r="I366"/>
  <c r="I357"/>
  <c r="I358" s="1"/>
  <c r="I349"/>
  <c r="I350" s="1"/>
  <c r="I342"/>
  <c r="I343" s="1"/>
  <c r="I335"/>
  <c r="I336" s="1"/>
  <c r="I320"/>
  <c r="I321" s="1"/>
  <c r="I302"/>
  <c r="I303" s="1"/>
  <c r="I293"/>
  <c r="I294" s="1"/>
  <c r="I284"/>
  <c r="I285" s="1"/>
  <c r="I265"/>
  <c r="I266" s="1"/>
  <c r="I248"/>
  <c r="I239"/>
  <c r="I224"/>
  <c r="I215"/>
  <c r="I197"/>
  <c r="I184"/>
  <c r="I34"/>
  <c r="I35" s="1"/>
  <c r="I2292"/>
  <c r="I2269"/>
  <c r="I2275" s="1"/>
  <c r="I2281" s="1"/>
  <c r="I2257"/>
  <c r="I2248"/>
  <c r="I2239"/>
  <c r="I2229"/>
  <c r="I2205"/>
  <c r="I2190"/>
  <c r="I2177"/>
  <c r="I2154"/>
  <c r="I2146"/>
  <c r="I2138"/>
  <c r="I2129"/>
  <c r="I2108"/>
  <c r="I2094"/>
  <c r="I2082"/>
  <c r="I2070"/>
  <c r="I2058"/>
  <c r="I2044"/>
  <c r="I2036"/>
  <c r="I2029"/>
  <c r="I2021"/>
  <c r="I2012"/>
  <c r="I2005"/>
  <c r="I1998"/>
  <c r="I1989"/>
  <c r="I1980"/>
  <c r="I1972"/>
  <c r="I1962"/>
  <c r="I1952"/>
  <c r="I1941"/>
  <c r="I1934"/>
  <c r="I1925"/>
  <c r="I1916"/>
  <c r="I1901"/>
  <c r="I1907" s="1"/>
  <c r="I1892"/>
  <c r="I1883"/>
  <c r="I1873"/>
  <c r="I1864"/>
  <c r="I1855"/>
  <c r="I1848"/>
  <c r="I1841"/>
  <c r="I1832"/>
  <c r="I1818"/>
  <c r="I1811"/>
  <c r="I1804"/>
  <c r="I1797"/>
  <c r="I1789"/>
  <c r="I1781"/>
  <c r="I1771"/>
  <c r="I1763"/>
  <c r="I1755"/>
  <c r="I1747"/>
  <c r="I1739"/>
  <c r="I1731"/>
  <c r="I1723"/>
  <c r="I1715"/>
  <c r="I1707"/>
  <c r="I1699"/>
  <c r="I1689"/>
  <c r="I1681"/>
  <c r="I1673"/>
  <c r="I1661"/>
  <c r="I1650"/>
  <c r="I1638"/>
  <c r="I1630"/>
  <c r="I1622"/>
  <c r="I1614"/>
  <c r="I1606"/>
  <c r="I1597"/>
  <c r="I1590"/>
  <c r="I1583"/>
  <c r="I1562"/>
  <c r="I1568" s="1"/>
  <c r="I1548"/>
  <c r="I1540"/>
  <c r="I1532"/>
  <c r="I1525"/>
  <c r="I1511"/>
  <c r="I1504"/>
  <c r="I1497"/>
  <c r="I1490"/>
  <c r="I1483"/>
  <c r="I1474"/>
  <c r="I1467"/>
  <c r="I1460"/>
  <c r="I1453"/>
  <c r="I1446"/>
  <c r="I1439"/>
  <c r="I1432"/>
  <c r="I1425"/>
  <c r="I1418"/>
  <c r="I1411"/>
  <c r="I1404"/>
  <c r="I1397"/>
  <c r="I1390"/>
  <c r="I1383"/>
  <c r="I1376"/>
  <c r="I1370"/>
  <c r="I1364"/>
  <c r="I1356"/>
  <c r="I1349"/>
  <c r="I1342"/>
  <c r="I1335"/>
  <c r="I1328"/>
  <c r="I1314"/>
  <c r="I1303"/>
  <c r="I1296"/>
  <c r="I1289"/>
  <c r="I1282"/>
  <c r="I1275"/>
  <c r="I1268"/>
  <c r="I1262"/>
  <c r="I1250"/>
  <c r="I1234"/>
  <c r="I1235" s="1"/>
  <c r="I1226"/>
  <c r="I1227" s="1"/>
  <c r="I1218"/>
  <c r="I1219" s="1"/>
  <c r="I1210"/>
  <c r="I1211" s="1"/>
  <c r="I1202"/>
  <c r="I1203" s="1"/>
  <c r="I1194"/>
  <c r="I1195" s="1"/>
  <c r="I1186"/>
  <c r="I1187" s="1"/>
  <c r="I1179"/>
  <c r="I1170"/>
  <c r="I1171" s="1"/>
  <c r="I1162"/>
  <c r="I1163" s="1"/>
  <c r="I1154"/>
  <c r="I1155" s="1"/>
  <c r="I1146"/>
  <c r="I1147" s="1"/>
  <c r="I1138"/>
  <c r="I1139" s="1"/>
  <c r="I1130"/>
  <c r="I1131" s="1"/>
  <c r="I1122"/>
  <c r="I1123" s="1"/>
  <c r="I1114"/>
  <c r="I1115" s="1"/>
  <c r="I1106"/>
  <c r="I1107" s="1"/>
  <c r="I1098"/>
  <c r="I1099" s="1"/>
  <c r="I1090"/>
  <c r="I1091" s="1"/>
  <c r="I1082"/>
  <c r="I1083" s="1"/>
  <c r="I1074"/>
  <c r="I1075" s="1"/>
  <c r="I1057"/>
  <c r="I1058" s="1"/>
  <c r="I1039"/>
  <c r="I1040" s="1"/>
  <c r="I1021"/>
  <c r="I1022" s="1"/>
  <c r="I1011"/>
  <c r="I1012" s="1"/>
  <c r="I1003"/>
  <c r="I1004" s="1"/>
  <c r="I987"/>
  <c r="I988" s="1"/>
  <c r="I978"/>
  <c r="I968"/>
  <c r="I960"/>
  <c r="I961" s="1"/>
  <c r="I951"/>
  <c r="I952" s="1"/>
  <c r="I942"/>
  <c r="I943" s="1"/>
  <c r="I933"/>
  <c r="I934" s="1"/>
  <c r="I923"/>
  <c r="I924" s="1"/>
  <c r="I905"/>
  <c r="I906" s="1"/>
  <c r="I895"/>
  <c r="I896" s="1"/>
  <c r="I885"/>
  <c r="I886" s="1"/>
  <c r="I876"/>
  <c r="I877" s="1"/>
  <c r="I868"/>
  <c r="I869" s="1"/>
  <c r="I843"/>
  <c r="I844" s="1"/>
  <c r="I834"/>
  <c r="I835" s="1"/>
  <c r="I726"/>
  <c r="I727" s="1"/>
  <c r="I2210" l="1"/>
  <c r="I2213" l="1"/>
  <c r="I2157"/>
  <c r="I2162" l="1"/>
  <c r="I2163" s="1"/>
  <c r="I2218"/>
  <c r="I2219" s="1"/>
  <c r="I26"/>
  <c r="I28" s="1"/>
  <c r="I29" s="1"/>
  <c r="I117"/>
  <c r="I149" s="1"/>
  <c r="I150" s="1"/>
  <c r="I154"/>
  <c r="I159" s="1"/>
  <c r="I199"/>
  <c r="I227"/>
  <c r="I231" s="1"/>
  <c r="I232" s="1"/>
  <c r="I250"/>
  <c r="I254" s="1"/>
  <c r="I255" s="1"/>
  <c r="I269"/>
  <c r="I275" s="1"/>
  <c r="I276" s="1"/>
  <c r="I305"/>
  <c r="I310" s="1"/>
  <c r="I311" s="1"/>
  <c r="I324"/>
  <c r="I328" s="1"/>
  <c r="I329" s="1"/>
  <c r="I412"/>
  <c r="I418" s="1"/>
  <c r="I419" s="1"/>
  <c r="I441"/>
  <c r="I446" s="1"/>
  <c r="I447" s="1"/>
  <c r="I491"/>
  <c r="I497" s="1"/>
  <c r="I498" s="1"/>
  <c r="I545"/>
  <c r="I550" s="1"/>
  <c r="I551" s="1"/>
  <c r="I553"/>
  <c r="I557" s="1"/>
  <c r="I558" s="1"/>
  <c r="I581"/>
  <c r="I583" s="1"/>
  <c r="I584" s="1"/>
  <c r="I627"/>
  <c r="I634" s="1"/>
  <c r="I635" s="1"/>
  <c r="I647"/>
  <c r="I652" s="1"/>
  <c r="I653" s="1"/>
  <c r="I686"/>
  <c r="I691" s="1"/>
  <c r="I692" s="1"/>
  <c r="I729"/>
  <c r="I734" s="1"/>
  <c r="I735" s="1"/>
  <c r="I751"/>
  <c r="I757" s="1"/>
  <c r="I758" s="1"/>
  <c r="I778"/>
  <c r="I783" s="1"/>
  <c r="I784" s="1"/>
  <c r="I813"/>
  <c r="I817" s="1"/>
  <c r="I818" s="1"/>
  <c r="I847"/>
  <c r="I852" s="1"/>
  <c r="I853" s="1"/>
  <c r="I908"/>
  <c r="I913" s="1"/>
  <c r="I914" s="1"/>
  <c r="I990"/>
  <c r="I995" s="1"/>
  <c r="I996" s="1"/>
  <c r="I1024"/>
  <c r="I1029" s="1"/>
  <c r="I1030" s="1"/>
  <c r="I1061"/>
  <c r="I1066" s="1"/>
  <c r="I1067" s="1"/>
  <c r="I1252"/>
  <c r="I1255" s="1"/>
  <c r="I1256" s="1"/>
  <c r="I1513"/>
  <c r="I1821"/>
  <c r="I1824" s="1"/>
  <c r="I1825" s="1"/>
  <c r="I1516" l="1"/>
  <c r="I1517" s="1"/>
  <c r="I205"/>
  <c r="I206" s="1"/>
</calcChain>
</file>

<file path=xl/sharedStrings.xml><?xml version="1.0" encoding="utf-8"?>
<sst xmlns="http://schemas.openxmlformats.org/spreadsheetml/2006/main" count="11704" uniqueCount="2048">
  <si>
    <r>
      <rPr>
        <b/>
        <sz val="5.5"/>
        <rFont val="Arial"/>
        <family val="2"/>
      </rPr>
      <t>Código</t>
    </r>
  </si>
  <si>
    <r>
      <rPr>
        <b/>
        <sz val="5.5"/>
        <rFont val="Arial"/>
        <family val="2"/>
      </rPr>
      <t>Banco</t>
    </r>
  </si>
  <si>
    <r>
      <rPr>
        <b/>
        <sz val="5.5"/>
        <rFont val="Arial"/>
        <family val="2"/>
      </rPr>
      <t>Descrição</t>
    </r>
  </si>
  <si>
    <r>
      <rPr>
        <b/>
        <sz val="5.5"/>
        <rFont val="Arial"/>
        <family val="2"/>
      </rPr>
      <t>Tipo</t>
    </r>
  </si>
  <si>
    <r>
      <rPr>
        <b/>
        <sz val="5.5"/>
        <rFont val="Arial"/>
        <family val="2"/>
      </rPr>
      <t>Und</t>
    </r>
  </si>
  <si>
    <r>
      <rPr>
        <b/>
        <sz val="5.5"/>
        <rFont val="Arial"/>
        <family val="2"/>
      </rPr>
      <t>Quant.</t>
    </r>
  </si>
  <si>
    <r>
      <rPr>
        <b/>
        <sz val="5.5"/>
        <rFont val="Arial"/>
        <family val="2"/>
      </rPr>
      <t>Valor Unit</t>
    </r>
  </si>
  <si>
    <r>
      <rPr>
        <b/>
        <sz val="5.5"/>
        <rFont val="Arial"/>
        <family val="2"/>
      </rPr>
      <t>Total</t>
    </r>
  </si>
  <si>
    <r>
      <rPr>
        <sz val="5"/>
        <rFont val="Arial MT"/>
        <family val="2"/>
      </rPr>
      <t>Composição</t>
    </r>
  </si>
  <si>
    <r>
      <rPr>
        <sz val="5"/>
        <rFont val="Arial MT"/>
        <family val="2"/>
      </rPr>
      <t>Próprio</t>
    </r>
  </si>
  <si>
    <r>
      <rPr>
        <sz val="5"/>
        <rFont val="Arial MT"/>
        <family val="2"/>
      </rPr>
      <t>CANT - CANTEIRO DE OBRAS</t>
    </r>
  </si>
  <si>
    <r>
      <rPr>
        <sz val="5"/>
        <rFont val="Arial MT"/>
        <family val="2"/>
      </rPr>
      <t>UN</t>
    </r>
  </si>
  <si>
    <r>
      <rPr>
        <sz val="5"/>
        <rFont val="Arial MT"/>
        <family val="2"/>
      </rPr>
      <t>Insumo</t>
    </r>
  </si>
  <si>
    <r>
      <rPr>
        <sz val="5"/>
        <rFont val="Arial MT"/>
        <family val="2"/>
      </rPr>
      <t>SETOP</t>
    </r>
  </si>
  <si>
    <r>
      <rPr>
        <sz val="5"/>
        <rFont val="Arial MT"/>
        <family val="2"/>
      </rPr>
      <t>ED-</t>
    </r>
  </si>
  <si>
    <r>
      <rPr>
        <sz val="5"/>
        <rFont val="Arial MT"/>
        <family val="2"/>
      </rPr>
      <t>un</t>
    </r>
  </si>
  <si>
    <r>
      <rPr>
        <sz val="5"/>
        <rFont val="Arial MT"/>
        <family val="2"/>
      </rPr>
      <t>Composição Auxiliar</t>
    </r>
  </si>
  <si>
    <r>
      <rPr>
        <sz val="5"/>
        <rFont val="Arial MT"/>
        <family val="2"/>
      </rPr>
      <t>m</t>
    </r>
  </si>
  <si>
    <r>
      <rPr>
        <sz val="5"/>
        <rFont val="Arial MT"/>
        <family val="2"/>
      </rPr>
      <t xml:space="preserve">Composição
</t>
    </r>
    <r>
      <rPr>
        <sz val="5"/>
        <rFont val="Arial MT"/>
        <family val="2"/>
      </rPr>
      <t>Auxiliar</t>
    </r>
  </si>
  <si>
    <r>
      <rPr>
        <b/>
        <sz val="5.5"/>
        <rFont val="Arial"/>
        <family val="2"/>
      </rPr>
      <t>2.2</t>
    </r>
  </si>
  <si>
    <r>
      <rPr>
        <sz val="5"/>
        <rFont val="Arial MT"/>
        <family val="2"/>
      </rPr>
      <t>ED-9075</t>
    </r>
  </si>
  <si>
    <r>
      <rPr>
        <sz val="5"/>
        <rFont val="Arial MT"/>
        <family val="2"/>
      </rPr>
      <t xml:space="preserve">FORNECIMENTO DE ANDAIME METÁLICO PARA FACHADA (LOCAÇÃO), INCLUSIVE PISO METÁLICO E SAPATAS, EXCLUSIVE MONTAGEM E
</t>
    </r>
    <r>
      <rPr>
        <sz val="5"/>
        <rFont val="Arial MT"/>
        <family val="2"/>
      </rPr>
      <t>DESMONTAGEM</t>
    </r>
  </si>
  <si>
    <r>
      <rPr>
        <sz val="5"/>
        <rFont val="Arial MT"/>
        <family val="2"/>
      </rPr>
      <t>m2xmês</t>
    </r>
  </si>
  <si>
    <r>
      <rPr>
        <sz val="5"/>
        <rFont val="Arial MT"/>
        <family val="2"/>
      </rPr>
      <t>MATED-9073</t>
    </r>
  </si>
  <si>
    <r>
      <rPr>
        <sz val="5"/>
        <rFont val="Arial MT"/>
        <family val="2"/>
      </rPr>
      <t xml:space="preserve">ANDAIME METÁLICO ( PERÍODO DE LOCAÇÃO: MENSAL|TIPO: FACHADEIRO| LARGURA: 120CM|ALTURA: 200CM|PISO METÁLICO: INCLUSO|SAPATA: INCLUSO| ACESSÓRIOS DE MONTAGEM :
</t>
    </r>
    <r>
      <rPr>
        <sz val="5"/>
        <rFont val="Arial MT"/>
        <family val="2"/>
      </rPr>
      <t>INCLUSO|MONTAGEM: NÃO INCLUSO)</t>
    </r>
  </si>
  <si>
    <r>
      <rPr>
        <sz val="5"/>
        <rFont val="Arial MT"/>
        <family val="2"/>
      </rPr>
      <t>Material</t>
    </r>
  </si>
  <si>
    <r>
      <rPr>
        <sz val="5"/>
        <rFont val="Arial MT"/>
        <family val="2"/>
      </rPr>
      <t>m2xmê</t>
    </r>
  </si>
  <si>
    <r>
      <rPr>
        <b/>
        <sz val="5.5"/>
        <rFont val="Arial"/>
        <family val="2"/>
      </rPr>
      <t>2.3</t>
    </r>
  </si>
  <si>
    <r>
      <rPr>
        <sz val="5"/>
        <rFont val="Arial MT"/>
        <family val="2"/>
      </rPr>
      <t>ED-48246</t>
    </r>
  </si>
  <si>
    <r>
      <rPr>
        <sz val="5"/>
        <rFont val="Arial MT"/>
        <family val="2"/>
      </rPr>
      <t xml:space="preserve">MONTAGEM E DESMONTAGEM DE ANDAIME METÁLICO PARA FACHADA COM PISO METÁLICO, EXCLUSIVE FORNECIMENTO DO ANDAIME E
</t>
    </r>
    <r>
      <rPr>
        <sz val="5"/>
        <rFont val="Arial MT"/>
        <family val="2"/>
      </rPr>
      <t>RODAPÉ/GUARDA-CORPO EM MADEIRA</t>
    </r>
  </si>
  <si>
    <r>
      <rPr>
        <sz val="5"/>
        <rFont val="Arial MT"/>
        <family val="2"/>
      </rPr>
      <t>m²</t>
    </r>
  </si>
  <si>
    <r>
      <rPr>
        <sz val="5"/>
        <rFont val="Arial MT"/>
        <family val="2"/>
      </rPr>
      <t>ED-50380</t>
    </r>
  </si>
  <si>
    <r>
      <rPr>
        <sz val="5"/>
        <rFont val="Arial MT"/>
        <family val="2"/>
      </rPr>
      <t>MONTADOR COM ENCARGOS COMPLEMENTARES</t>
    </r>
  </si>
  <si>
    <r>
      <rPr>
        <sz val="5"/>
        <rFont val="Arial MT"/>
        <family val="2"/>
      </rPr>
      <t>hora</t>
    </r>
  </si>
  <si>
    <r>
      <rPr>
        <sz val="5"/>
        <rFont val="Arial MT"/>
        <family val="2"/>
      </rPr>
      <t>SINAPI</t>
    </r>
  </si>
  <si>
    <r>
      <rPr>
        <sz val="5"/>
        <rFont val="Arial MT"/>
        <family val="2"/>
      </rPr>
      <t>SERVENTE COM ENCARGOS COMPLEMENTARES</t>
    </r>
  </si>
  <si>
    <r>
      <rPr>
        <sz val="5"/>
        <rFont val="Arial MT"/>
        <family val="2"/>
      </rPr>
      <t>SEDI - SERVIÇOS DIVERSOS</t>
    </r>
  </si>
  <si>
    <r>
      <rPr>
        <sz val="5"/>
        <rFont val="Arial MT"/>
        <family val="2"/>
      </rPr>
      <t>H</t>
    </r>
  </si>
  <si>
    <r>
      <rPr>
        <b/>
        <sz val="5.5"/>
        <rFont val="Arial"/>
        <family val="2"/>
      </rPr>
      <t>2.4</t>
    </r>
  </si>
  <si>
    <r>
      <rPr>
        <sz val="5"/>
        <rFont val="Arial MT"/>
        <family val="2"/>
      </rPr>
      <t xml:space="preserve">EXECUÇÃO DE SANITÁRIO E VESTIÁRIO EM CANTEIRO DE OBRA EM
</t>
    </r>
    <r>
      <rPr>
        <sz val="5"/>
        <rFont val="Arial MT"/>
        <family val="2"/>
      </rPr>
      <t>CHAPA DE MADEIRA COMPENSADA, NÃO INCLUSO MOBILIÁRIO. AF_02/2016</t>
    </r>
  </si>
  <si>
    <r>
      <rPr>
        <sz val="5"/>
        <rFont val="Arial MT"/>
        <family val="2"/>
      </rPr>
      <t>JOELHO 90 GRAUS, PVC, SERIE NORMAL, ESGOTO PREDIAL, DN 50 MM, JUNTA ELÁSTICA, FORNECIDO E INSTALADO EM RAMAL DE DESCARGA OU RAMAL DE ESGOTO SANITÁRIO. AF_08/2022</t>
    </r>
  </si>
  <si>
    <r>
      <rPr>
        <sz val="5"/>
        <rFont val="Arial MT"/>
        <family val="2"/>
      </rPr>
      <t>INHI - INSTALAÇÕES HIDROS SANITÁRIAS</t>
    </r>
  </si>
  <si>
    <r>
      <rPr>
        <sz val="5"/>
        <rFont val="Arial MT"/>
        <family val="2"/>
      </rPr>
      <t xml:space="preserve">MASSA ÚNICA, PARA RECEBIMENTO DE PINTURA, EM ARGAMASSA TRAÇO 1:2:8, PREPARO MANUAL, APLICADA MANUALMENTE EM FACES INTERNAS DE PAREDES, ESPESSURA DE 10MM, COM EXECUÇÃO DE
</t>
    </r>
    <r>
      <rPr>
        <sz val="5"/>
        <rFont val="Arial MT"/>
        <family val="2"/>
      </rPr>
      <t>TALISCAS. AF_06/2014</t>
    </r>
  </si>
  <si>
    <r>
      <rPr>
        <sz val="5"/>
        <rFont val="Arial MT"/>
        <family val="2"/>
      </rPr>
      <t>REVE - REVESTIMENTO E TRATAMENTO DE SUPERFÍCIES</t>
    </r>
  </si>
  <si>
    <r>
      <rPr>
        <sz val="5"/>
        <rFont val="Arial MT"/>
        <family val="2"/>
      </rPr>
      <t>CURVA CURTA 90 GRAUS, PVC, SERIE NORMAL, ESGOTO PREDIAL, DN 100 MM, JUNTA ELÁSTICA, FORNECIDO E INSTALADO EM RAMAL DE DESCARGA OU RAMAL DE ESGOTO SANITÁRIO. AF_08/2022</t>
    </r>
  </si>
  <si>
    <r>
      <rPr>
        <sz val="5"/>
        <rFont val="Arial MT"/>
        <family val="2"/>
      </rPr>
      <t>PISO CIMENTADO, TRAÇO 1:3 (CIMENTO E AREIA), ACABAMENTO LISO, ESPESSURA 2,0 CM, PREPARO MECÂNICO DA ARGAMASSA. AF_09/2020</t>
    </r>
  </si>
  <si>
    <r>
      <rPr>
        <sz val="5"/>
        <rFont val="Arial MT"/>
        <family val="2"/>
      </rPr>
      <t>PISO - PISOS</t>
    </r>
  </si>
  <si>
    <r>
      <rPr>
        <sz val="5"/>
        <rFont val="Arial MT"/>
        <family val="2"/>
      </rPr>
      <t>INTERRUPTOR SIMPLES (3 MÓDULOS), 10A/250V, INCLUINDO SUPORTE E PLACA - FORNECIMENTO E INSTALAÇÃO. AF_03/2023</t>
    </r>
  </si>
  <si>
    <r>
      <rPr>
        <sz val="5"/>
        <rFont val="Arial MT"/>
        <family val="2"/>
      </rPr>
      <t xml:space="preserve">INEL - INSTALAÇÃO
</t>
    </r>
    <r>
      <rPr>
        <sz val="5"/>
        <rFont val="Arial MT"/>
        <family val="2"/>
      </rPr>
      <t>ELÉTRICA/ELETRIFICAÇÃO E ILUMINAÇÃO EXTERNA</t>
    </r>
  </si>
  <si>
    <r>
      <rPr>
        <sz val="5"/>
        <rFont val="Arial MT"/>
        <family val="2"/>
      </rPr>
      <t xml:space="preserve">TRAMA DE MADEIRA COMPOSTA POR TERÇAS PARA TELHADOS DE ATÉ 2 ÁGUAS PARA TELHA ONDULADA DE FIBROCIMENTO, METÁLICA, PLÁSTICA OU TERMOACÚSTICA, INCLUSO TRANSPORTE VERTICAL.
</t>
    </r>
    <r>
      <rPr>
        <sz val="5"/>
        <rFont val="Arial MT"/>
        <family val="2"/>
      </rPr>
      <t>AF_07/2019</t>
    </r>
  </si>
  <si>
    <r>
      <rPr>
        <sz val="5"/>
        <rFont val="Arial MT"/>
        <family val="2"/>
      </rPr>
      <t>COBE - COBERTURA</t>
    </r>
  </si>
  <si>
    <r>
      <rPr>
        <sz val="5"/>
        <rFont val="Arial MT"/>
        <family val="2"/>
      </rPr>
      <t>CABO DE COBRE FLEXÍVEL ISOLADO, 16 MM², ANTI-CHAMA 450/750 V, PARA DISTRIBUIÇÃO - FORNECIMENTO E INSTALAÇÃO. AF_12/2015</t>
    </r>
  </si>
  <si>
    <r>
      <rPr>
        <sz val="5"/>
        <rFont val="Arial MT"/>
        <family val="2"/>
      </rPr>
      <t xml:space="preserve">INEL - INSTALAÇÃO ELÉTRICA/ELETRIFICAÇÃO E
</t>
    </r>
    <r>
      <rPr>
        <sz val="5"/>
        <rFont val="Arial MT"/>
        <family val="2"/>
      </rPr>
      <t>ILUMINAÇÃO EXTERNA</t>
    </r>
  </si>
  <si>
    <r>
      <rPr>
        <sz val="5"/>
        <rFont val="Arial MT"/>
        <family val="2"/>
      </rPr>
      <t>M</t>
    </r>
  </si>
  <si>
    <r>
      <rPr>
        <sz val="5"/>
        <rFont val="Arial MT"/>
        <family val="2"/>
      </rPr>
      <t xml:space="preserve">PAREDE DE MADEIRA COMPENSADA PARA CONSTRUÇÃO TEMPORÁRIA EM CHAPA SIMPLES, EXTERNA, COM ÁREA LÍQUIDA MENOR QUE 6 M²,
</t>
    </r>
    <r>
      <rPr>
        <sz val="5"/>
        <rFont val="Arial MT"/>
        <family val="2"/>
      </rPr>
      <t>SEM VÃO. AF_05/2018</t>
    </r>
  </si>
  <si>
    <r>
      <rPr>
        <sz val="5"/>
        <rFont val="Arial MT"/>
        <family val="2"/>
      </rPr>
      <t xml:space="preserve">PAREDE DE MADEIRA COMPENSADA PARA CONSTRUÇÃO TEMPORÁRIA EM CHAPA SIMPLES, EXTERNA, COM ÁREA LÍQUIDA MAIOR OU IGUAL A 6
</t>
    </r>
    <r>
      <rPr>
        <sz val="5"/>
        <rFont val="Arial MT"/>
        <family val="2"/>
      </rPr>
      <t>M², COM VÃO. AF_05/2018</t>
    </r>
  </si>
  <si>
    <r>
      <rPr>
        <sz val="5"/>
        <rFont val="Arial MT"/>
        <family val="2"/>
      </rPr>
      <t>TOMADA BAIXA DE EMBUTIR (1 MÓDULO), 2P+T 10 A, INCLUINDO SUPORTE E PLACA - FORNECIMENTO E INSTALAÇÃO. AF_03/2023</t>
    </r>
  </si>
  <si>
    <r>
      <rPr>
        <sz val="5"/>
        <rFont val="Arial MT"/>
        <family val="2"/>
      </rPr>
      <t>CONDULETE DE PVC, TIPO B, PARA ELETRODUTO DE PVC SOLDÁVEL DN 25 MM (3/4''), APARENTE - FORNECIMENTO E INSTALAÇÃO. AF_10/2022</t>
    </r>
  </si>
  <si>
    <r>
      <rPr>
        <sz val="5"/>
        <rFont val="Arial MT"/>
        <family val="2"/>
      </rPr>
      <t xml:space="preserve">CHAPISCO APLICADO EM ALVENARIA (COM PRESENÇA DE VÃOS) E ESTRUTURAS DE CONCRETO DE FACHADA, COM ROLO PARA TEXTURA ACRÍLICA.  ARGAMASSA INDUSTRIALIZADA COM PREPARO EM
</t>
    </r>
    <r>
      <rPr>
        <sz val="5"/>
        <rFont val="Arial MT"/>
        <family val="2"/>
      </rPr>
      <t>MISTURADOR 300 KG. AF_10/2022</t>
    </r>
  </si>
  <si>
    <r>
      <rPr>
        <sz val="5"/>
        <rFont val="Arial MT"/>
        <family val="2"/>
      </rPr>
      <t>TE, PVC, SERIE NORMAL, ESGOTO PREDIAL, DN 50 X 50 MM, JUNTA ELÁSTICA, FORNECIDO E INSTALADO EM RAMAL DE DESCARGA OU RAMAL DE ESGOTO SANITÁRIO. AF_08/2022</t>
    </r>
  </si>
  <si>
    <r>
      <rPr>
        <sz val="5"/>
        <rFont val="Arial MT"/>
        <family val="2"/>
      </rPr>
      <t>CONDULETE DE PVC, TIPO LB, PARA ELETRODUTO DE PVC SOLDÁVEL DN 25 MM (3/4''), APARENTE - FORNECIMENTO E INSTALAÇÃO. AF_10/2022</t>
    </r>
  </si>
  <si>
    <r>
      <rPr>
        <sz val="5"/>
        <rFont val="Arial MT"/>
        <family val="2"/>
      </rPr>
      <t xml:space="preserve">CHUVEIRO ELÉTRICO COMUM CORPO PLÁSTICO, TIPO DUCHA </t>
    </r>
    <r>
      <rPr>
        <sz val="4.5"/>
        <rFont val="Microsoft Sans Serif"/>
        <family val="2"/>
      </rPr>
      <t xml:space="preserve"> 
</t>
    </r>
    <r>
      <rPr>
        <sz val="5"/>
        <rFont val="Arial MT"/>
        <family val="2"/>
      </rPr>
      <t>FORNECIMENTO E INSTALAÇÃO. AF_01/2020</t>
    </r>
  </si>
  <si>
    <r>
      <rPr>
        <sz val="5"/>
        <rFont val="Arial MT"/>
        <family val="2"/>
      </rPr>
      <t xml:space="preserve">INHI - INSTALAÇÕES HIDROS
</t>
    </r>
    <r>
      <rPr>
        <sz val="5"/>
        <rFont val="Arial MT"/>
        <family val="2"/>
      </rPr>
      <t>SANITÁRIAS</t>
    </r>
  </si>
  <si>
    <r>
      <rPr>
        <sz val="5"/>
        <rFont val="Arial MT"/>
        <family val="2"/>
      </rPr>
      <t>FIXAÇÃO DE TUBOS HORIZONTAIS DE PVC, CPVC OU COBRE DIÂMETROS MENORES OU IGUAIS A 40 MM OU ELETROCALHAS ATÉ 150MM DE LARGURA, COM ABRAÇADEIRA METÁLICA RÍGIDA TIPO D 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, FIXADA EM PERFILADO EM LAJE. AF_05/2015</t>
    </r>
  </si>
  <si>
    <r>
      <rPr>
        <sz val="5"/>
        <rFont val="Arial MT"/>
        <family val="2"/>
      </rPr>
      <t xml:space="preserve">PINTURA LÁTEX ACRÍLICA PREMIUM, APLICAÇÃO MANUAL EM PAREDES,
</t>
    </r>
    <r>
      <rPr>
        <sz val="5"/>
        <rFont val="Arial MT"/>
        <family val="2"/>
      </rPr>
      <t>DUAS DEMÃOS. AF_04/2023</t>
    </r>
  </si>
  <si>
    <r>
      <rPr>
        <sz val="5"/>
        <rFont val="Arial MT"/>
        <family val="2"/>
      </rPr>
      <t>PINT - PINTURAS</t>
    </r>
  </si>
  <si>
    <r>
      <rPr>
        <sz val="5"/>
        <rFont val="Arial MT"/>
        <family val="2"/>
      </rPr>
      <t xml:space="preserve">CURVA 90 GRAUS PARA ELETRODUTO, PVC, ROSCÁVEL, DN 20 MM (1/2"),
</t>
    </r>
    <r>
      <rPr>
        <sz val="5"/>
        <rFont val="Arial MT"/>
        <family val="2"/>
      </rPr>
      <t>PARA CIRCUITOS TERMINAIS, INSTALADA EM PAREDE - FORNECIMENTO E INSTALAÇÃO. AF_03/2023</t>
    </r>
  </si>
  <si>
    <r>
      <rPr>
        <sz val="5"/>
        <rFont val="Arial MT"/>
        <family val="2"/>
      </rPr>
      <t>FIXAÇÃO DE TUBOS VERTICAIS DE PPR DIÂMETROS MENORES OU IGUAIS A 40 MM COM ABRAÇADEIRA METÁLICA RÍGIDA TIPO D 1/2", FIXADA EM PERFILADO EM ALVENARIA. AF_05/2015</t>
    </r>
  </si>
  <si>
    <r>
      <rPr>
        <sz val="5"/>
        <rFont val="Arial MT"/>
        <family val="2"/>
      </rPr>
      <t>INTERRUPTOR SIMPLES (2 MÓDULOS), 10A/250V, INCLUINDO SUPORTE E PLACA - FORNECIMENTO E INSTALAÇÃO. AF_03/2023</t>
    </r>
  </si>
  <si>
    <r>
      <rPr>
        <sz val="5"/>
        <rFont val="Arial MT"/>
        <family val="2"/>
      </rPr>
      <t xml:space="preserve">(COMPOSIÇÃO REPRESENTATIVA) DO SERVIÇO DE EMBOÇO/MASSA ÚNICA, APLICADO MANUALMENTE, TRAÇO 1:2:8, EM BETONEIRA DE 400L, PAREDES INTERNAS, COM EXECUÇÃO DE TALISCAS, EDIFICAÇÃO HABITACIONAL UNIFAMILIAR (CASAS) E EDIFICAÇÃO PÚBLICA PADRÃO.
</t>
    </r>
    <r>
      <rPr>
        <sz val="5"/>
        <rFont val="Arial MT"/>
        <family val="2"/>
      </rPr>
      <t>AF_12/2014</t>
    </r>
  </si>
  <si>
    <r>
      <rPr>
        <sz val="5"/>
        <rFont val="Arial MT"/>
        <family val="2"/>
      </rPr>
      <t xml:space="preserve">TUBO PVC, SERIE NORMAL, ESGOTO PREDIAL, DN 50 MM, FORNECIDO E
</t>
    </r>
    <r>
      <rPr>
        <sz val="5"/>
        <rFont val="Arial MT"/>
        <family val="2"/>
      </rPr>
      <t>INSTALADO EM RAMAL DE DESCARGA OU RAMAL DE ESGOTO SANITÁRIO. AF_08/2022</t>
    </r>
  </si>
  <si>
    <r>
      <rPr>
        <sz val="5"/>
        <rFont val="Arial MT"/>
        <family val="2"/>
      </rPr>
      <t>LASTRO DE CONCRETO MAGRO, APLICADO EM PISOS, LAJES SOBRE SOLO OU RADIERS, ESPESSURA DE 5 CM. AF_07/2016</t>
    </r>
  </si>
  <si>
    <r>
      <rPr>
        <sz val="5"/>
        <rFont val="Arial MT"/>
        <family val="2"/>
      </rPr>
      <t>FUES - FUNDAÇÕES E ESTRUTURAS</t>
    </r>
  </si>
  <si>
    <r>
      <rPr>
        <sz val="5"/>
        <rFont val="Arial MT"/>
        <family val="2"/>
      </rPr>
      <t xml:space="preserve">ALVENARIA DE EMBASAMENTO COM BLOCO ESTRUTURAL DE CONCRETO, DE 14X19X29CM E ARGAMASSA DE ASSENTAMENTO COM
</t>
    </r>
    <r>
      <rPr>
        <sz val="5"/>
        <rFont val="Arial MT"/>
        <family val="2"/>
      </rPr>
      <t>PREPARO EM BETONEIRA. AF_05/2020</t>
    </r>
  </si>
  <si>
    <r>
      <rPr>
        <sz val="5"/>
        <rFont val="Arial MT"/>
        <family val="2"/>
      </rPr>
      <t>m³</t>
    </r>
  </si>
  <si>
    <r>
      <rPr>
        <sz val="5"/>
        <rFont val="Arial MT"/>
        <family val="2"/>
      </rPr>
      <t xml:space="preserve">KIT DE REGISTRO DE PRESSÃO BRUTO DE LATÃO ¾", INCLUSIVE CONEXÕES, ROSCÁVEL, INSTALADO EM RAMAL DE ÁGUA FRIA -
</t>
    </r>
    <r>
      <rPr>
        <sz val="5"/>
        <rFont val="Arial MT"/>
        <family val="2"/>
      </rPr>
      <t>FORNECIMENTO E INSTALAÇÃO. AF_12/2014</t>
    </r>
  </si>
  <si>
    <r>
      <rPr>
        <sz val="5"/>
        <rFont val="Arial MT"/>
        <family val="2"/>
      </rPr>
      <t xml:space="preserve">ELETRODUTO RÍGIDO ROSCÁVEL, PVC, DN 20 MM (1/2"), PARA CIRCUITOS TERMINAIS, INSTALADO EM PAREDE - FORNECIMENTO E
</t>
    </r>
    <r>
      <rPr>
        <sz val="5"/>
        <rFont val="Arial MT"/>
        <family val="2"/>
      </rPr>
      <t>INSTALAÇÃO. AF_03/2023</t>
    </r>
  </si>
  <si>
    <r>
      <rPr>
        <sz val="5"/>
        <rFont val="Arial MT"/>
        <family val="2"/>
      </rPr>
      <t xml:space="preserve">CAIXA OCTOGONAL 3" X 3", PVC, INSTALADA EM LAJE - FORNECIMENTO
</t>
    </r>
    <r>
      <rPr>
        <sz val="5"/>
        <rFont val="Arial MT"/>
        <family val="2"/>
      </rPr>
      <t>E INSTALAÇÃO. AF_03/2023</t>
    </r>
  </si>
  <si>
    <r>
      <rPr>
        <sz val="5"/>
        <rFont val="Arial MT"/>
        <family val="2"/>
      </rPr>
      <t xml:space="preserve">INEL - INSTALAÇÃO
</t>
    </r>
    <r>
      <rPr>
        <sz val="5"/>
        <rFont val="Arial MT"/>
        <family val="2"/>
      </rPr>
      <t>ELÉTRICA/ELETRIFICAÇÃO E</t>
    </r>
  </si>
  <si>
    <r>
      <rPr>
        <sz val="5"/>
        <rFont val="Arial MT"/>
        <family val="2"/>
      </rPr>
      <t>LASTRO DE CONCRETO MAGRO, APLICADO EM PISOS, LAJES SOBRE SOLO OU RADIERS, ESPESSURA DE 3 CM. AF_07/2016</t>
    </r>
  </si>
  <si>
    <r>
      <rPr>
        <sz val="5"/>
        <rFont val="Arial MT"/>
        <family val="2"/>
      </rPr>
      <t xml:space="preserve">TELHAMENTO COM TELHA ONDULADA DE FIBROCIMENTO E = 6 MM, COM RECOBRIMENTO LATERAL DE 1 1/4 DE ONDA PARA TELHADO COM INCLINAÇÃO MÁXIMA DE 10°, COM ATÉ 2 ÁGUAS, INCLUSO IÇAMENTO.
</t>
    </r>
    <r>
      <rPr>
        <sz val="5"/>
        <rFont val="Arial MT"/>
        <family val="2"/>
      </rPr>
      <t>AF_07/2019</t>
    </r>
  </si>
  <si>
    <r>
      <rPr>
        <sz val="5"/>
        <rFont val="Arial MT"/>
        <family val="2"/>
      </rPr>
      <t xml:space="preserve">PAREDE DE MADEIRA COMPENSADA PARA CONSTRUÇÃO TEMPORÁRIA EM CHAPA SIMPLES, INTERNA, COM ÁREA LÍQUIDA MENOR QUE 6 M²,
</t>
    </r>
    <r>
      <rPr>
        <sz val="5"/>
        <rFont val="Arial MT"/>
        <family val="2"/>
      </rPr>
      <t>COM VÃO. AF_05/2018</t>
    </r>
  </si>
  <si>
    <r>
      <rPr>
        <sz val="5"/>
        <rFont val="Arial MT"/>
        <family val="2"/>
      </rPr>
      <t xml:space="preserve">ELETRODUTO RÍGIDO ROSCÁVEL, PVC, DN 25 MM (3/4"), PARA CIRCUITOS TERMINAIS, INSTALADO EM FORRO - FORNECIMENTO E
</t>
    </r>
    <r>
      <rPr>
        <sz val="5"/>
        <rFont val="Arial MT"/>
        <family val="2"/>
      </rPr>
      <t>INSTALAÇÃO. AF_03/2023</t>
    </r>
  </si>
  <si>
    <r>
      <rPr>
        <sz val="5"/>
        <rFont val="Arial MT"/>
        <family val="2"/>
      </rPr>
      <t xml:space="preserve">PAREDE DE MADEIRA COMPENSADA PARA CONSTRUÇÃO TEMPORÁRIA EM CHAPA SIMPLES, INTERNA, COM ÁREA LÍQUIDA MAIOR OU IGUAL A 6
</t>
    </r>
    <r>
      <rPr>
        <sz val="5"/>
        <rFont val="Arial MT"/>
        <family val="2"/>
      </rPr>
      <t>M², SEM VÃO. AF_05/2018</t>
    </r>
  </si>
  <si>
    <r>
      <rPr>
        <sz val="5"/>
        <rFont val="Arial MT"/>
        <family val="2"/>
      </rPr>
      <t xml:space="preserve">LUVA PARA ELETRODUTO, PVC, ROSCÁVEL, DN 20 MM (1/2"), PARA CIRCUITOS TERMINAIS, INSTALADA EM PAREDE - FORNECIMENTO E
</t>
    </r>
    <r>
      <rPr>
        <sz val="5"/>
        <rFont val="Arial MT"/>
        <family val="2"/>
      </rPr>
      <t>INSTALAÇÃO. AF_03/2023</t>
    </r>
  </si>
  <si>
    <r>
      <rPr>
        <sz val="5"/>
        <rFont val="Arial MT"/>
        <family val="2"/>
      </rPr>
      <t xml:space="preserve">CABO DE COBRE FLEXÍVEL ISOLADO, 4 MM², ANTI-CHAMA 450/750 V, PARA CIRCUITOS TERMINAIS - FORNECIMENTO E INSTALAÇÃO.
</t>
    </r>
    <r>
      <rPr>
        <sz val="5"/>
        <rFont val="Arial MT"/>
        <family val="2"/>
      </rPr>
      <t>AF_03/2023</t>
    </r>
  </si>
  <si>
    <r>
      <rPr>
        <sz val="5"/>
        <rFont val="Arial MT"/>
        <family val="2"/>
      </rPr>
      <t>ALVENARIA DE VEDAÇÃO DE BLOCOS CERÂMICOS FURADOS NA HORIZONTAL DE 9X19X19 CM (ESPESSURA 9 CM) E ARGAMASSA DE ASSENTAMENTO COM PREPARO EM BETONEIRA. AF_12/2021</t>
    </r>
  </si>
  <si>
    <r>
      <rPr>
        <sz val="5"/>
        <rFont val="Arial MT"/>
        <family val="2"/>
      </rPr>
      <t>PARE - PAREDES/PAINEIS</t>
    </r>
  </si>
  <si>
    <r>
      <rPr>
        <sz val="5"/>
        <rFont val="Arial MT"/>
        <family val="2"/>
      </rPr>
      <t xml:space="preserve">CABO DE COBRE FLEXÍVEL ISOLADO, 1,5 MM², ANTI-CHAMA 450/750 V, PARA CIRCUITOS TERMINAIS - FORNECIMENTO E INSTALAÇÃO.
</t>
    </r>
    <r>
      <rPr>
        <sz val="5"/>
        <rFont val="Arial MT"/>
        <family val="2"/>
      </rPr>
      <t>AF_03/2023</t>
    </r>
  </si>
  <si>
    <r>
      <rPr>
        <sz val="5"/>
        <rFont val="Arial MT"/>
        <family val="2"/>
      </rPr>
      <t xml:space="preserve">FECHADURA DE EMBUTIR PARA PORTA DE BANHEIRO, COMPLETA, ACABAMENTO PADRÃO POPULAR, INCLUSO EXECUÇÃO DE FURO -
</t>
    </r>
    <r>
      <rPr>
        <sz val="5"/>
        <rFont val="Arial MT"/>
        <family val="2"/>
      </rPr>
      <t>FORNECIMENTO E INSTALAÇÃO. AF_12/2019</t>
    </r>
  </si>
  <si>
    <r>
      <rPr>
        <sz val="5"/>
        <rFont val="Arial MT"/>
        <family val="2"/>
      </rPr>
      <t xml:space="preserve">ESQV - ESQUADRIAS/FERRAGENS/VIDR
</t>
    </r>
    <r>
      <rPr>
        <sz val="5"/>
        <rFont val="Arial MT"/>
        <family val="2"/>
      </rPr>
      <t>OS</t>
    </r>
  </si>
  <si>
    <r>
      <rPr>
        <sz val="5"/>
        <rFont val="Arial MT"/>
        <family val="2"/>
      </rPr>
      <t xml:space="preserve">JANELA DE AÇO TIPO BASCULANTE PARA VIDROS, COM BATENTE, FERRAGENS E PINTURA ANTICORROSIVA. EXCLUSIVE VIDROS, ACABAMENTO, ALIZAR E CONTRAMARCO. FORNECIMENTO E
</t>
    </r>
    <r>
      <rPr>
        <sz val="5"/>
        <rFont val="Arial MT"/>
        <family val="2"/>
      </rPr>
      <t>INSTALAÇÃO. AF_12/2019</t>
    </r>
  </si>
  <si>
    <r>
      <rPr>
        <sz val="5"/>
        <rFont val="Arial MT"/>
        <family val="2"/>
      </rPr>
      <t>ESQV - ESQUADRIAS/FERRAGENS/VIDR OS</t>
    </r>
  </si>
  <si>
    <r>
      <rPr>
        <sz val="5"/>
        <rFont val="Arial MT"/>
        <family val="2"/>
      </rPr>
      <t>EMBOÇO OU MASSA ÚNICA EM ARGAMASSA TRAÇO 1:2:8, PREPARO MANUAL, APLICADA MANUALMENTE EM PANOS DE FACHADA COM PRESENÇA DE VÃOS, ESPESSURA DE 25 MM. AF_08/2022</t>
    </r>
  </si>
  <si>
    <r>
      <rPr>
        <sz val="5"/>
        <rFont val="Arial MT"/>
        <family val="2"/>
      </rPr>
      <t>CHAPISCO APLICADO NO TETO OU EM ALVENARIA E ESTRUTURA, COM ROLO PARA TEXTURA ACRÍLICA. ARGAMASSA INDUSTRIALIZADA COM PREPARO EM MISTURADOR 300 KG. AF_10/2022</t>
    </r>
  </si>
  <si>
    <r>
      <rPr>
        <sz val="5"/>
        <rFont val="Arial MT"/>
        <family val="2"/>
      </rPr>
      <t xml:space="preserve">CAIXA ENTERRADA HIDRÁULICA RETANGULAR, EM ALVENARIA COM BLOCOS DE CONCRETO, DIMENSÕES INTERNAS: 0,6X0,6X0,6 M PARA
</t>
    </r>
    <r>
      <rPr>
        <sz val="5"/>
        <rFont val="Arial MT"/>
        <family val="2"/>
      </rPr>
      <t>REDE DE ESGOTO. AF_12/2020</t>
    </r>
  </si>
  <si>
    <r>
      <rPr>
        <sz val="5"/>
        <rFont val="Arial MT"/>
        <family val="2"/>
      </rPr>
      <t>JOELHO 90 GRAUS, PVC, SERIE NORMAL, ESGOTO PREDIAL, DN 40 MM, JUNTA SOLDÁVEL, FORNECIDO E INSTALADO EM RAMAL DE DESCARGA OU RAMAL DE ESGOTO SANITÁRIO. AF_08/2022</t>
    </r>
  </si>
  <si>
    <r>
      <rPr>
        <sz val="5"/>
        <rFont val="Arial MT"/>
        <family val="2"/>
      </rPr>
      <t xml:space="preserve">ELETRODUTO RÍGIDO ROSCÁVEL, PVC, DN 25 MM (3/4"), PARA CIRCUITOS TERMINAIS, INSTALADO EM PAREDE - FORNECIMENTO E
</t>
    </r>
    <r>
      <rPr>
        <sz val="5"/>
        <rFont val="Arial MT"/>
        <family val="2"/>
      </rPr>
      <t>INSTALAÇÃO. AF_03/2023</t>
    </r>
  </si>
  <si>
    <r>
      <rPr>
        <sz val="5"/>
        <rFont val="Arial MT"/>
        <family val="2"/>
      </rPr>
      <t xml:space="preserve">ESCAVAÇÃO MANUAL DE VALA COM PROFUNDIDADE MENOR OU IGUAL
</t>
    </r>
    <r>
      <rPr>
        <sz val="5"/>
        <rFont val="Arial MT"/>
        <family val="2"/>
      </rPr>
      <t>A 1,30 M. AF_02/2021</t>
    </r>
  </si>
  <si>
    <r>
      <rPr>
        <sz val="5"/>
        <rFont val="Arial MT"/>
        <family val="2"/>
      </rPr>
      <t>MOVT - MOVIMENTO DE TERRA</t>
    </r>
  </si>
  <si>
    <r>
      <rPr>
        <sz val="5"/>
        <rFont val="Arial MT"/>
        <family val="2"/>
      </rPr>
      <t xml:space="preserve">HASTE DE ATERRAMENTO 5/8  PARA SPDA - FORNECIMENTO E
</t>
    </r>
    <r>
      <rPr>
        <sz val="5"/>
        <rFont val="Arial MT"/>
        <family val="2"/>
      </rPr>
      <t>INSTALAÇÃO. AF_12/2017</t>
    </r>
  </si>
  <si>
    <r>
      <rPr>
        <sz val="5"/>
        <rFont val="Arial MT"/>
        <family val="2"/>
      </rPr>
      <t xml:space="preserve">CAIXA ENTERRADA ELÉTRICA RETANGULAR, EM ALVENARIA COM TIJOLOS CERÂMICOS MACIÇOS, FUNDO COM BRITA, DIMENSÕES
</t>
    </r>
    <r>
      <rPr>
        <sz val="5"/>
        <rFont val="Arial MT"/>
        <family val="2"/>
      </rPr>
      <t>INTERNAS: 0,3X0,3X0,3 M. AF_12/2020</t>
    </r>
  </si>
  <si>
    <r>
      <rPr>
        <sz val="5"/>
        <rFont val="Arial MT"/>
        <family val="2"/>
      </rPr>
      <t>DISJUNTOR MONOPOLAR TIPO NEMA, CORRENTE NOMINAL DE 35 ATÉ 50A - FORNECIMENTO E INSTALAÇÃO. AF_10/2020</t>
    </r>
  </si>
  <si>
    <r>
      <rPr>
        <sz val="5"/>
        <rFont val="Arial MT"/>
        <family val="2"/>
      </rPr>
      <t xml:space="preserve">CABO DE COBRE FLEXÍVEL ISOLADO, 2,5 MM², ANTI-CHAMA 450/750 V, PARA CIRCUITOS TERMINAIS - FORNECIMENTO E INSTALAÇÃO.
</t>
    </r>
    <r>
      <rPr>
        <sz val="5"/>
        <rFont val="Arial MT"/>
        <family val="2"/>
      </rPr>
      <t>AF_03/2023</t>
    </r>
  </si>
  <si>
    <r>
      <rPr>
        <sz val="5"/>
        <rFont val="Arial MT"/>
        <family val="2"/>
      </rPr>
      <t xml:space="preserve">QUADRO DE DISTRIBUIÇÃO DE ENERGIA EM PVC, DE EMBUTIR, SEM BARRAMENTO, PARA 6 DISJUNTORES - FORNECIMENTO E INSTALAÇÃO.
</t>
    </r>
    <r>
      <rPr>
        <sz val="5"/>
        <rFont val="Arial MT"/>
        <family val="2"/>
      </rPr>
      <t>AF_10/2020</t>
    </r>
  </si>
  <si>
    <r>
      <rPr>
        <sz val="5"/>
        <rFont val="Arial MT"/>
        <family val="2"/>
      </rPr>
      <t xml:space="preserve">PORTA DE MADEIRA PARA PINTURA, SEMI-OCA (LEVE OU MÉDIA), 80X210CM, ESPESSURA DE 3,5CM, INCLUSO DOBRADIÇAS -
</t>
    </r>
    <r>
      <rPr>
        <sz val="5"/>
        <rFont val="Arial MT"/>
        <family val="2"/>
      </rPr>
      <t>FORNECIMENTO E INSTALAÇÃO. AF_12/2019</t>
    </r>
  </si>
  <si>
    <r>
      <rPr>
        <sz val="5"/>
        <rFont val="Arial MT"/>
        <family val="2"/>
      </rPr>
      <t xml:space="preserve">PAREDE DE MADEIRA COMPENSADA PARA CONSTRUÇÃO TEMPORÁRIA EM CHAPA SIMPLES, EXTERNA, COM ÁREA LÍQUIDA MENOR QUE 6 M²,
</t>
    </r>
    <r>
      <rPr>
        <sz val="5"/>
        <rFont val="Arial MT"/>
        <family val="2"/>
      </rPr>
      <t>COM VÃO. AF_05/2018</t>
    </r>
  </si>
  <si>
    <r>
      <rPr>
        <sz val="5"/>
        <rFont val="Arial MT"/>
        <family val="2"/>
      </rPr>
      <t>CHUMBAMENTO LINEAR EM ALVENARIA PARA RAMAIS/DISTRIBUIÇÃO COM DIÂMETROS MENORES OU IGUAIS A 40 MM. AF_05/2015</t>
    </r>
  </si>
  <si>
    <r>
      <rPr>
        <sz val="5"/>
        <rFont val="Arial MT"/>
        <family val="2"/>
      </rPr>
      <t xml:space="preserve">LUVA PARA ELETRODUTO, PVC, ROSCÁVEL, DN 25 MM (3/4"), PARA CIRCUITOS TERMINAIS, INSTALADA EM FORRO - FORNECIMENTO E
</t>
    </r>
    <r>
      <rPr>
        <sz val="5"/>
        <rFont val="Arial MT"/>
        <family val="2"/>
      </rPr>
      <t>INSTALAÇÃO. AF_03/2023</t>
    </r>
  </si>
  <si>
    <r>
      <rPr>
        <sz val="5"/>
        <rFont val="Arial MT"/>
        <family val="2"/>
      </rPr>
      <t xml:space="preserve">RALO SIFONADO, PVC, DN 100 X 40 MM, JUNTA SOLDÁVEL, FORNECIDO E INSTALADO EM RAMAL DE DESCARGA OU EM RAMAL DE ESGOTO
</t>
    </r>
    <r>
      <rPr>
        <sz val="5"/>
        <rFont val="Arial MT"/>
        <family val="2"/>
      </rPr>
      <t>SANITÁRIO. AF_08/2022</t>
    </r>
  </si>
  <si>
    <r>
      <rPr>
        <sz val="5"/>
        <rFont val="Arial MT"/>
        <family val="2"/>
      </rPr>
      <t xml:space="preserve">TUBO PVC, SERIE NORMAL, ESGOTO PREDIAL, DN 40 MM, FORNECIDO E
</t>
    </r>
    <r>
      <rPr>
        <sz val="5"/>
        <rFont val="Arial MT"/>
        <family val="2"/>
      </rPr>
      <t>INSTALADO EM RAMAL DE DESCARGA OU RAMAL DE ESGOTO SANITÁRIO. AF_08/2022</t>
    </r>
  </si>
  <si>
    <r>
      <rPr>
        <sz val="5"/>
        <rFont val="Arial MT"/>
        <family val="2"/>
      </rPr>
      <t xml:space="preserve">VASO SANITÁRIO SIFONADO COM CAIXA ACOPLADA LOUÇA BRANCA -
</t>
    </r>
    <r>
      <rPr>
        <sz val="5"/>
        <rFont val="Arial MT"/>
        <family val="2"/>
      </rPr>
      <t>FORNECIMENTO E INSTALAÇÃO. AF_01/2020</t>
    </r>
  </si>
  <si>
    <r>
      <rPr>
        <sz val="5"/>
        <rFont val="Arial MT"/>
        <family val="2"/>
      </rPr>
      <t>REATERRO MANUAL APILOADO COM SOQUETE. AF_10/2017</t>
    </r>
  </si>
  <si>
    <r>
      <rPr>
        <sz val="5"/>
        <rFont val="Arial MT"/>
        <family val="2"/>
      </rPr>
      <t xml:space="preserve">PAREDE DE MADEIRA COMPENSADA PARA CONSTRUÇÃO TEMPORÁRIA EM CHAPA SIMPLES, INTERNA, COM ÁREA LÍQUIDA MAIOR OU IGUAL A 6
</t>
    </r>
    <r>
      <rPr>
        <sz val="5"/>
        <rFont val="Arial MT"/>
        <family val="2"/>
      </rPr>
      <t>M², COM VÃO. AF_05/2018</t>
    </r>
  </si>
  <si>
    <r>
      <rPr>
        <sz val="5"/>
        <rFont val="Arial MT"/>
        <family val="2"/>
      </rPr>
      <t xml:space="preserve">PAREDE DE MADEIRA COMPENSADA PARA CONSTRUÇÃO TEMPORÁRIA EM CHAPA SIMPLES, EXTERNA, COM ÁREA LÍQUIDA MAIOR OU IGUAL A 6
</t>
    </r>
    <r>
      <rPr>
        <sz val="5"/>
        <rFont val="Arial MT"/>
        <family val="2"/>
      </rPr>
      <t>M², SEM VÃO. AF_05/2018</t>
    </r>
  </si>
  <si>
    <r>
      <rPr>
        <sz val="5"/>
        <rFont val="Arial MT"/>
        <family val="2"/>
      </rPr>
      <t xml:space="preserve">PAREDE DE MADEIRA COMPENSADA PARA CONSTRUÇÃO TEMPORÁRIA EM CHAPA SIMPLES, INTERNA, COM ÁREA LÍQUIDA MENOR QUE 6 M²,
</t>
    </r>
    <r>
      <rPr>
        <sz val="5"/>
        <rFont val="Arial MT"/>
        <family val="2"/>
      </rPr>
      <t>SEM VÃO. AF_05/2018</t>
    </r>
  </si>
  <si>
    <r>
      <rPr>
        <sz val="5"/>
        <rFont val="Arial MT"/>
        <family val="2"/>
      </rPr>
      <t xml:space="preserve">TUBO PVC, SERIE NORMAL, ESGOTO PREDIAL, DN 100 MM, FORNECIDO
</t>
    </r>
    <r>
      <rPr>
        <sz val="5"/>
        <rFont val="Arial MT"/>
        <family val="2"/>
      </rPr>
      <t>E INSTALADO EM RAMAL DE DESCARGA OU RAMAL DE ESGOTO SANITÁRIO. AF_08/2022</t>
    </r>
  </si>
  <si>
    <r>
      <rPr>
        <sz val="5"/>
        <rFont val="Arial MT"/>
        <family val="2"/>
      </rPr>
      <t xml:space="preserve">ELETRODUTO RÍGIDO ROSCÁVEL, PVC, DN 20 MM (1/2"), PARA
</t>
    </r>
    <r>
      <rPr>
        <sz val="5"/>
        <rFont val="Arial MT"/>
        <family val="2"/>
      </rPr>
      <t>CIRCUITOS TERMINAIS, INSTALADO EM FORRO - FORNECIMENTO E INSTALAÇÃO. AF_03/2023</t>
    </r>
  </si>
  <si>
    <r>
      <rPr>
        <sz val="5"/>
        <rFont val="Arial MT"/>
        <family val="2"/>
      </rPr>
      <t>(COMPOSIÇÃO REPRESENTATIVA) DO SERVIÇO DE REVESTIMENTO CERÂMICO PARA PISO COM PLACAS TIPO ESMALTADA EXTRA DE DIMENSÕES 35X35 CM, PARA EDIFICAÇÃO HABITACIONAL UNIFAMILIAR (CASA) E EDIFICAÇÃO PÚBLICA PADRÃO. AF_11/2014</t>
    </r>
  </si>
  <si>
    <r>
      <rPr>
        <sz val="5"/>
        <rFont val="Arial MT"/>
        <family val="2"/>
      </rPr>
      <t>PONTO DE CONSUMO TERMINAL DE ÁGUA FRIA (SUBRAMAL) COM TUBULAÇÃO DE PVC, DN 25 MM, INSTALADO EM RAMAL DE ÁGUA, INCLUSOS RASGO E CHUMBAMENTO EM ALVENARIA. AF_12/2014</t>
    </r>
  </si>
  <si>
    <r>
      <rPr>
        <sz val="5"/>
        <rFont val="Arial MT"/>
        <family val="2"/>
      </rPr>
      <t xml:space="preserve">CURVA 90 GRAUS PARA ELETRODUTO, PVC, ROSCÁVEL, DN 25 MM (3/4"), PARA CIRCUITOS TERMINAIS, INSTALADA EM FORRO - FORNECIMENTO
</t>
    </r>
    <r>
      <rPr>
        <sz val="5"/>
        <rFont val="Arial MT"/>
        <family val="2"/>
      </rPr>
      <t>E INSTALAÇÃO. AF_03/2023</t>
    </r>
  </si>
  <si>
    <r>
      <rPr>
        <sz val="5"/>
        <rFont val="Arial MT"/>
        <family val="2"/>
      </rPr>
      <t xml:space="preserve">RASGO EM ALVENARIA PARA RAMAIS/ DISTRIBUIÇÃO COM DIAMETROS
</t>
    </r>
    <r>
      <rPr>
        <sz val="5"/>
        <rFont val="Arial MT"/>
        <family val="2"/>
      </rPr>
      <t>MENORES OU IGUAIS A 40 MM. AF_05/2015</t>
    </r>
  </si>
  <si>
    <r>
      <rPr>
        <sz val="5"/>
        <rFont val="Arial MT"/>
        <family val="2"/>
      </rPr>
      <t>LUMINÁRIA TIPO CALHA, DE SOBREPOR, COM 2 LÂMPADAS TUBULARES FLUORESCENTES DE 36 W, COM REATOR DE PARTIDA RÁPIDA - FORNECIMENTO E INSTALAÇÃO. AF_02/2020</t>
    </r>
  </si>
  <si>
    <r>
      <rPr>
        <sz val="5"/>
        <rFont val="Arial MT"/>
        <family val="2"/>
      </rPr>
      <t>INEL - INSTALAÇÃO ELÉTRICA/ELETRIFICAÇÃO E ILUMINAÇÃO EXTERNA</t>
    </r>
  </si>
  <si>
    <r>
      <rPr>
        <sz val="5"/>
        <rFont val="Arial MT"/>
        <family val="2"/>
      </rPr>
      <t>LAVATÓRIO LOUÇA BRANCA SUSPENSO, 29,5 X 39CM OU EQUIVALENTE, PADRÃO POPULAR, INCLUSO SIFÃO FLEXÍVEL EM PVC, VÁLVULA E ENGATE FLEXÍVEL 30CM EM PLÁSTICO E TORNEIRA CROMADA DE MESA, PADRÃO POPULAR - FORNECIMENTO E INSTALAÇÃO. AF_01/2020</t>
    </r>
  </si>
  <si>
    <r>
      <rPr>
        <sz val="5"/>
        <rFont val="Arial MT"/>
        <family val="2"/>
      </rPr>
      <t xml:space="preserve">MICTORIO COLETIVO ACO INOX (AISI 304), E = 0,8 MM, DE *100 X 40 X 30*
</t>
    </r>
    <r>
      <rPr>
        <sz val="5"/>
        <rFont val="Arial MT"/>
        <family val="2"/>
      </rPr>
      <t>CM (C X A X P)</t>
    </r>
  </si>
  <si>
    <r>
      <rPr>
        <sz val="5"/>
        <rFont val="Arial MT"/>
        <family val="2"/>
      </rPr>
      <t xml:space="preserve">CAIXA SIFONADA, PVC, 150 X 150 X 50 MM, COM GRELHA QUADRADA,
</t>
    </r>
    <r>
      <rPr>
        <sz val="5"/>
        <rFont val="Arial MT"/>
        <family val="2"/>
      </rPr>
      <t>BRANCA (NBR 5688)</t>
    </r>
  </si>
  <si>
    <r>
      <rPr>
        <sz val="5"/>
        <rFont val="Arial MT"/>
        <family val="2"/>
      </rPr>
      <t xml:space="preserve">JUNCAO SIMPLES DE REDUCAO, PVC, DN 100 X 50 MM, SERIE NORMAL
</t>
    </r>
    <r>
      <rPr>
        <sz val="5"/>
        <rFont val="Arial MT"/>
        <family val="2"/>
      </rPr>
      <t>PARA ESGOTO PREDIAL</t>
    </r>
  </si>
  <si>
    <r>
      <rPr>
        <sz val="5"/>
        <rFont val="Arial MT"/>
        <family val="2"/>
      </rPr>
      <t xml:space="preserve">FECHADURA ESPELHO PARA PORTA EXTERNA, EM ACO INOX (MAQUINA, TESTA E CONTRA-TESTA) E EM ZAMAC (MACANETA, LINGUETA E TRINCOS) COM ACABAMENTO CROMADO, MAQUINA DE 40 MM,
</t>
    </r>
    <r>
      <rPr>
        <sz val="5"/>
        <rFont val="Arial MT"/>
        <family val="2"/>
      </rPr>
      <t>INCLUINDO CHAVE TIPO CILINDRO</t>
    </r>
  </si>
  <si>
    <r>
      <rPr>
        <sz val="5"/>
        <rFont val="Arial MT"/>
        <family val="2"/>
      </rPr>
      <t>CJ</t>
    </r>
  </si>
  <si>
    <r>
      <rPr>
        <sz val="5"/>
        <rFont val="Arial MT"/>
        <family val="2"/>
      </rPr>
      <t xml:space="preserve">JUNCAO SIMPLES, PVC, 45 GRAUS, DN 100 X 100 MM, SERIE NORMAL
</t>
    </r>
    <r>
      <rPr>
        <sz val="5"/>
        <rFont val="Arial MT"/>
        <family val="2"/>
      </rPr>
      <t>PARA ESGOTO PREDIAL</t>
    </r>
  </si>
  <si>
    <r>
      <rPr>
        <sz val="5"/>
        <rFont val="Arial MT"/>
        <family val="2"/>
      </rPr>
      <t xml:space="preserve">PORTA DE MADEIRA, FOLHA LEVE (NBR 15930), DE 600 X 2100 MM, E = 35
</t>
    </r>
    <r>
      <rPr>
        <sz val="5"/>
        <rFont val="Arial MT"/>
        <family val="2"/>
      </rPr>
      <t>MM, NUCLEO COLMEIA, CAPA LISA EM HDF, ACABAMENTO MELAMINICO EM PADRAO MADEIRA</t>
    </r>
  </si>
  <si>
    <r>
      <rPr>
        <sz val="5"/>
        <rFont val="Arial MT"/>
        <family val="2"/>
      </rPr>
      <t>FORRO DE PVC LISO, BRANCO, REGUA DE 10 CM, ESPESSURA DE 8 MM A 10 MM (COM COLOCACAO / SEM ESTRUTURA METALICA)</t>
    </r>
  </si>
  <si>
    <r>
      <rPr>
        <sz val="5"/>
        <rFont val="Arial MT"/>
        <family val="2"/>
      </rPr>
      <t>VALVULA DE DESCARGA EM METAL CROMADO PARA MICTORIO COM ACIONAMENTO POR PRESSAO E FECHAMENTO AUTOMATICO</t>
    </r>
  </si>
  <si>
    <r>
      <rPr>
        <b/>
        <sz val="5.5"/>
        <rFont val="Arial"/>
        <family val="2"/>
      </rPr>
      <t>2.5</t>
    </r>
  </si>
  <si>
    <r>
      <rPr>
        <sz val="5"/>
        <rFont val="Arial MT"/>
        <family val="2"/>
      </rPr>
      <t>73805/001</t>
    </r>
  </si>
  <si>
    <r>
      <rPr>
        <sz val="5"/>
        <rFont val="Arial MT"/>
        <family val="2"/>
      </rPr>
      <t xml:space="preserve">BARRACAO DE OBRA PARA ALOJAMENTO/ESCRITORIO, PISO EM PINHO 3A, PAREDES EM COMPENSADO 10MM, COBERTURA EM TELHA FIBROCIMENTO 6MM, INCLUSO INSTALACOES ELETRICAS E
</t>
    </r>
    <r>
      <rPr>
        <sz val="5"/>
        <rFont val="Arial MT"/>
        <family val="2"/>
      </rPr>
      <t>ESQUADRIAS. REAPROVEITADO 5 VEZES</t>
    </r>
  </si>
  <si>
    <r>
      <rPr>
        <sz val="5"/>
        <rFont val="Arial MT"/>
        <family val="2"/>
      </rPr>
      <t xml:space="preserve">LANÇAMENTO COM USO DE BALDES, ADENSAMENTO E ACABAMENTO
</t>
    </r>
    <r>
      <rPr>
        <sz val="5"/>
        <rFont val="Arial MT"/>
        <family val="2"/>
      </rPr>
      <t>DE CONCRETO EM ESTRUTURAS. AF_12/2015</t>
    </r>
  </si>
  <si>
    <r>
      <rPr>
        <sz val="5"/>
        <rFont val="Arial MT"/>
        <family val="2"/>
      </rPr>
      <t xml:space="preserve">FUES - FUNDAÇÕES E
</t>
    </r>
    <r>
      <rPr>
        <sz val="5"/>
        <rFont val="Arial MT"/>
        <family val="2"/>
      </rPr>
      <t>ESTRUTURAS</t>
    </r>
  </si>
  <si>
    <r>
      <rPr>
        <sz val="5"/>
        <rFont val="Arial MT"/>
        <family val="2"/>
      </rPr>
      <t>CARPINTEIRO DE ESQUADRIA COM ENCARGOS COMPLEMENTARES</t>
    </r>
  </si>
  <si>
    <r>
      <rPr>
        <sz val="5"/>
        <rFont val="Arial MT"/>
        <family val="2"/>
      </rPr>
      <t>AUXILIAR DE SERRALHEIRO COM ENCARGOS COMPLEMENTARES</t>
    </r>
  </si>
  <si>
    <r>
      <rPr>
        <sz val="5"/>
        <rFont val="Arial MT"/>
        <family val="2"/>
      </rPr>
      <t>ELETRICISTA COM ENCARGOS COMPLEMENTARES</t>
    </r>
  </si>
  <si>
    <r>
      <rPr>
        <sz val="5"/>
        <rFont val="Arial MT"/>
        <family val="2"/>
      </rPr>
      <t>SERRALHEIRO COM ENCARGOS COMPLEMENTARES</t>
    </r>
  </si>
  <si>
    <r>
      <rPr>
        <sz val="5"/>
        <rFont val="Arial MT"/>
        <family val="2"/>
      </rPr>
      <t>CONCRETO FCK=15MPA, PREPARO COM BETONEIRA, SEM LANCAMENTO</t>
    </r>
  </si>
  <si>
    <r>
      <rPr>
        <sz val="5"/>
        <rFont val="Arial MT"/>
        <family val="2"/>
      </rPr>
      <t>PINHO DE TERCEIRA 1" X 12" E 1" X 9"</t>
    </r>
  </si>
  <si>
    <r>
      <rPr>
        <sz val="5"/>
        <rFont val="Arial MT"/>
        <family val="2"/>
      </rPr>
      <t xml:space="preserve">PISO CIMENTADO E=1,5CM C/ARGAMASSA 1:3 CIMENTO AREIA ALISADO
</t>
    </r>
    <r>
      <rPr>
        <sz val="5"/>
        <rFont val="Arial MT"/>
        <family val="2"/>
      </rPr>
      <t>COLHER   SOBRE BASE EXISTENTE E ARGAMASSA EM PREPARO MECANIZADO</t>
    </r>
  </si>
  <si>
    <r>
      <rPr>
        <sz val="5"/>
        <rFont val="Arial MT"/>
        <family val="2"/>
      </rPr>
      <t>CANTONEIRA ACO ABAS IGUAIS (QUALQUER BITOLA), E = 1/8 "</t>
    </r>
  </si>
  <si>
    <r>
      <rPr>
        <sz val="5"/>
        <rFont val="Arial MT"/>
        <family val="2"/>
      </rPr>
      <t>KG</t>
    </r>
  </si>
  <si>
    <r>
      <rPr>
        <sz val="5"/>
        <rFont val="Arial MT"/>
        <family val="2"/>
      </rPr>
      <t>SOQUETE DE PORCELANA BASE E27, FIXO DE TETO, PARA LAMPADAS</t>
    </r>
  </si>
  <si>
    <r>
      <rPr>
        <sz val="5"/>
        <rFont val="Arial MT"/>
        <family val="2"/>
      </rPr>
      <t>PORTA DE MADEIRA, FOLHA MEDIA (NBR 15930) DE 800 X 2100 MM, DE 35 MM A 40 MM DE ESPESSURA, NUCLEO SEMI-SOLIDO (SARRAFEADO), CAPA LISA EM HDF, ACABAMENTO EM PRIMER PARA PINTURA</t>
    </r>
  </si>
  <si>
    <r>
      <rPr>
        <sz val="5"/>
        <rFont val="Arial MT"/>
        <family val="2"/>
      </rPr>
      <t>PREGO DE ACO POLIDO COM CABECA 18 X 30 (2 3/4 X 10)</t>
    </r>
  </si>
  <si>
    <r>
      <rPr>
        <sz val="5"/>
        <rFont val="Arial MT"/>
        <family val="2"/>
      </rPr>
      <t>!EM PROCESSO DE DESATIVACAO! DOBRADICA FERRO POLIDO OU GALV 3 X 3" E=2MM PINO SOLTO OU REVERSIVEL SEM ANEIS</t>
    </r>
  </si>
  <si>
    <r>
      <rPr>
        <sz val="5"/>
        <rFont val="Arial MT"/>
        <family val="2"/>
      </rPr>
      <t xml:space="preserve">FITA ISOLANTE ADESIVA ANTICHAMA, USO ATE 750 V, EM ROLO DE 19
</t>
    </r>
    <r>
      <rPr>
        <sz val="5"/>
        <rFont val="Arial MT"/>
        <family val="2"/>
      </rPr>
      <t>MM X 5 M</t>
    </r>
  </si>
  <si>
    <r>
      <rPr>
        <sz val="5"/>
        <rFont val="Arial MT"/>
        <family val="2"/>
      </rPr>
      <t xml:space="preserve">FECHADURA DE SOBREPOR TIPO CAIXAO, EM FERRO COM ACABAMENTO RESINADO, SEM MACANETA, SEM CILINDRO, INCLUINDO
</t>
    </r>
    <r>
      <rPr>
        <sz val="5"/>
        <rFont val="Arial MT"/>
        <family val="2"/>
      </rPr>
      <t>CHAVE TIPO SIMPLES</t>
    </r>
  </si>
  <si>
    <r>
      <rPr>
        <sz val="5"/>
        <rFont val="Arial MT"/>
        <family val="2"/>
      </rPr>
      <t xml:space="preserve">PONTALETE *7,5 X 7,5* CM EM PINUS, MISTA OU EQUIVALENTE DA
</t>
    </r>
    <r>
      <rPr>
        <sz val="5"/>
        <rFont val="Arial MT"/>
        <family val="2"/>
      </rPr>
      <t>REGIAO - BRUTA</t>
    </r>
  </si>
  <si>
    <r>
      <rPr>
        <sz val="5"/>
        <rFont val="Arial MT"/>
        <family val="2"/>
      </rPr>
      <t xml:space="preserve">!EM PROCESSO DE DESATIVACAO! GLOBO ESFERICO DE VIDRO LISO
</t>
    </r>
    <r>
      <rPr>
        <sz val="5"/>
        <rFont val="Arial MT"/>
        <family val="2"/>
      </rPr>
      <t>TAMANHO MEDIO</t>
    </r>
  </si>
  <si>
    <r>
      <rPr>
        <sz val="5"/>
        <rFont val="Arial MT"/>
        <family val="2"/>
      </rPr>
      <t xml:space="preserve">PARAFUSO ROSCA SOBERBA ZINCADO CABECA CHATA FENDA SIMPLES
</t>
    </r>
    <r>
      <rPr>
        <sz val="5"/>
        <rFont val="Arial MT"/>
        <family val="2"/>
      </rPr>
      <t>3,8 X 30 MM (1.1/4 ")</t>
    </r>
  </si>
  <si>
    <r>
      <rPr>
        <sz val="5"/>
        <rFont val="Arial MT"/>
        <family val="2"/>
      </rPr>
      <t xml:space="preserve">CADEADO SIMPLES, CORPO EM LATAO MACICO, COM LARGURA DE 35 MM E ALTURA DE APROX 30 MM, HASTE CEMENTADA (NAO LONGA), EM ACO TEMPERADO COM DIAMETRO DE APROX 6,0 MM, INCLUINDO 2
</t>
    </r>
    <r>
      <rPr>
        <sz val="5"/>
        <rFont val="Arial MT"/>
        <family val="2"/>
      </rPr>
      <t>CHAVES</t>
    </r>
  </si>
  <si>
    <r>
      <rPr>
        <sz val="5"/>
        <rFont val="Arial MT"/>
        <family val="2"/>
      </rPr>
      <t xml:space="preserve">TOMADA 2P+T 10A, 250V, CONJUNTO MONTADO PARA SOBREPOR 4" X 2"
</t>
    </r>
    <r>
      <rPr>
        <sz val="5"/>
        <rFont val="Arial MT"/>
        <family val="2"/>
      </rPr>
      <t>(CAIXA + MODULO)</t>
    </r>
  </si>
  <si>
    <r>
      <rPr>
        <sz val="5"/>
        <rFont val="Arial MT"/>
        <family val="2"/>
      </rPr>
      <t>CONJUNTO ARRUELAS DE VEDACAO 5/16" PARA TELHA FIBROCIMENTO (UMA ARRUELA METALICA E UMA ARRUELA PVC - CONICAS)</t>
    </r>
  </si>
  <si>
    <r>
      <rPr>
        <sz val="5"/>
        <rFont val="Arial MT"/>
        <family val="2"/>
      </rPr>
      <t xml:space="preserve">CHAPA/PAINEL DE MADEIRA COMPENSADA PLASTIFICADA (MADEIRITE
</t>
    </r>
    <r>
      <rPr>
        <sz val="5"/>
        <rFont val="Arial MT"/>
        <family val="2"/>
      </rPr>
      <t>PLASTIFICADO) PARA FORMA DE CONCRETO, DE 2200 x 1100 MM, E = 10 MM</t>
    </r>
  </si>
  <si>
    <r>
      <rPr>
        <sz val="5"/>
        <rFont val="Arial MT"/>
        <family val="2"/>
      </rPr>
      <t xml:space="preserve">DISJUNTOR TIPO NEMA, MONOPOLAR 10 ATE 30A, TENSAO MAXIMA DE
</t>
    </r>
    <r>
      <rPr>
        <sz val="5"/>
        <rFont val="Arial MT"/>
        <family val="2"/>
      </rPr>
      <t>240 V</t>
    </r>
  </si>
  <si>
    <r>
      <rPr>
        <sz val="5"/>
        <rFont val="Arial MT"/>
        <family val="2"/>
      </rPr>
      <t xml:space="preserve">TABUA *2,5 X 23* CM EM PINUS, MISTA OU EQUIVALENTE DA REGIAO -
</t>
    </r>
    <r>
      <rPr>
        <sz val="5"/>
        <rFont val="Arial MT"/>
        <family val="2"/>
      </rPr>
      <t>BRUTA</t>
    </r>
  </si>
  <si>
    <r>
      <rPr>
        <sz val="5"/>
        <rFont val="Arial MT"/>
        <family val="2"/>
      </rPr>
      <t xml:space="preserve">TELHA DE FIBROCIMENTO ONDULADA E = 6 MM, DE 2,44 X 1,10 M (SEM
</t>
    </r>
    <r>
      <rPr>
        <sz val="5"/>
        <rFont val="Arial MT"/>
        <family val="2"/>
      </rPr>
      <t>AMIANTO)</t>
    </r>
  </si>
  <si>
    <r>
      <rPr>
        <sz val="5"/>
        <rFont val="Arial MT"/>
        <family val="2"/>
      </rPr>
      <t>CORDAO DE COBRE, FLEXIVEL, TORCIDO, CLASSE 4 OU 5, ISOLACAO EM PVC/D, 300 V, 2 CONDUTORES DE 2,5 MM2</t>
    </r>
  </si>
  <si>
    <r>
      <rPr>
        <sz val="5"/>
        <rFont val="Arial MT"/>
        <family val="2"/>
      </rPr>
      <t xml:space="preserve">VIGA *7,5 X 15 CM EM PINUS, MISTA OU EQUIVALENTE DA REGIAO -
</t>
    </r>
    <r>
      <rPr>
        <sz val="5"/>
        <rFont val="Arial MT"/>
        <family val="2"/>
      </rPr>
      <t>BRUTA</t>
    </r>
  </si>
  <si>
    <r>
      <rPr>
        <sz val="5"/>
        <rFont val="Arial MT"/>
        <family val="2"/>
      </rPr>
      <t>PORTA CADEADO EM ACO GALVANIZADO, COMPRIMENTO DE 3  1/2"</t>
    </r>
  </si>
  <si>
    <r>
      <rPr>
        <sz val="5"/>
        <rFont val="Arial MT"/>
        <family val="2"/>
      </rPr>
      <t>VIDRO LISO INCOLOR 2 A 3 MM - SEM COLOCACAO</t>
    </r>
  </si>
  <si>
    <r>
      <rPr>
        <sz val="5"/>
        <rFont val="Arial MT"/>
        <family val="2"/>
      </rPr>
      <t xml:space="preserve">INTERRUPTOR SIMPLES 10A, 250V, CONJUNTO MONTADO PARA
</t>
    </r>
    <r>
      <rPr>
        <sz val="5"/>
        <rFont val="Arial MT"/>
        <family val="2"/>
      </rPr>
      <t>SOBREPOR 4" X 2" (CAIXA + MODULO)</t>
    </r>
  </si>
  <si>
    <r>
      <rPr>
        <b/>
        <sz val="5"/>
        <rFont val="Arial"/>
        <family val="2"/>
      </rPr>
      <t>ALVENARIAS E DIVISÕES</t>
    </r>
  </si>
  <si>
    <r>
      <rPr>
        <b/>
        <sz val="5"/>
        <rFont val="Arial"/>
        <family val="2"/>
      </rPr>
      <t>3.1</t>
    </r>
  </si>
  <si>
    <r>
      <rPr>
        <b/>
        <sz val="5"/>
        <rFont val="Arial"/>
        <family val="2"/>
      </rPr>
      <t>ALVENARIA</t>
    </r>
  </si>
  <si>
    <r>
      <rPr>
        <b/>
        <sz val="5.5"/>
        <rFont val="Arial"/>
        <family val="2"/>
      </rPr>
      <t>3.1.1</t>
    </r>
  </si>
  <si>
    <r>
      <rPr>
        <sz val="5"/>
        <rFont val="Arial MT"/>
        <family val="2"/>
      </rPr>
      <t>ED-48232</t>
    </r>
  </si>
  <si>
    <r>
      <rPr>
        <sz val="5"/>
        <rFont val="Arial MT"/>
        <family val="2"/>
      </rPr>
      <t>ALVENARIA DE VEDAÇÃO COM TIJOLO CERÂMICO FURADO, ESP. 14CM, PARA REVESTIMENTO, INCLUSIVE ARGAMASSA PARA ASSENTAMENTO</t>
    </r>
  </si>
  <si>
    <r>
      <rPr>
        <sz val="5"/>
        <rFont val="Arial MT"/>
        <family val="2"/>
      </rPr>
      <t>ED-48306</t>
    </r>
  </si>
  <si>
    <r>
      <rPr>
        <sz val="5"/>
        <rFont val="Arial MT"/>
        <family val="2"/>
      </rPr>
      <t xml:space="preserve">ARGAMASSA, TRAÇO 1:7 (CIMENTO E AREIA), COM PREPARO
</t>
    </r>
    <r>
      <rPr>
        <sz val="5"/>
        <rFont val="Arial MT"/>
        <family val="2"/>
      </rPr>
      <t>MECANIZADO</t>
    </r>
  </si>
  <si>
    <r>
      <rPr>
        <sz val="5"/>
        <rFont val="Arial MT"/>
        <family val="2"/>
      </rPr>
      <t>PEDREIRO COM ENCARGOS COMPLEMENTARES</t>
    </r>
  </si>
  <si>
    <r>
      <rPr>
        <sz val="5"/>
        <rFont val="Arial MT"/>
        <family val="2"/>
      </rPr>
      <t>MATED-12370</t>
    </r>
  </si>
  <si>
    <r>
      <rPr>
        <sz val="5"/>
        <rFont val="Arial MT"/>
        <family val="2"/>
      </rPr>
      <t>TIJOLO CERÂMICO FURADO ( TIPO: VEDAÇÃO| QUANTIDADE DE FUROS: 12| LARGURA: 14CM| COMPRIMENTO: 29CM| ALTURA: 19CM)</t>
    </r>
  </si>
  <si>
    <r>
      <rPr>
        <b/>
        <sz val="5.5"/>
        <rFont val="Arial"/>
        <family val="2"/>
      </rPr>
      <t>3.1.2</t>
    </r>
  </si>
  <si>
    <r>
      <rPr>
        <sz val="5"/>
        <rFont val="Arial MT"/>
        <family val="2"/>
      </rPr>
      <t xml:space="preserve">VERGA PRÉ-MOLDADA PARA JANELAS COM MAIS DE 1,5 M DE VÃO.
</t>
    </r>
    <r>
      <rPr>
        <sz val="5"/>
        <rFont val="Arial MT"/>
        <family val="2"/>
      </rPr>
      <t>AF_03/2016</t>
    </r>
  </si>
  <si>
    <r>
      <rPr>
        <sz val="5"/>
        <rFont val="Arial MT"/>
        <family val="2"/>
      </rPr>
      <t xml:space="preserve">CONCRETO FCK = 20MPA, TRAÇO 1:2,7:3 (EM MASSA SECA DE CIMENTO/ AREIA MÉDIA/ BRITA 1) - PREPARO MECÂNICO COM BETONEIRA 600 L.
</t>
    </r>
    <r>
      <rPr>
        <sz val="5"/>
        <rFont val="Arial MT"/>
        <family val="2"/>
      </rPr>
      <t>AF_05/2021</t>
    </r>
  </si>
  <si>
    <r>
      <rPr>
        <sz val="5"/>
        <rFont val="Arial MT"/>
        <family val="2"/>
      </rPr>
      <t xml:space="preserve">FABRICAÇÃO DE FÔRMA PARA VIGAS, COM MADEIRA SERRADA, E = 25
</t>
    </r>
    <r>
      <rPr>
        <sz val="5"/>
        <rFont val="Arial MT"/>
        <family val="2"/>
      </rPr>
      <t>MM. AF_09/2020</t>
    </r>
  </si>
  <si>
    <r>
      <rPr>
        <sz val="5"/>
        <rFont val="Arial MT"/>
        <family val="2"/>
      </rPr>
      <t>CORTE E DOBRA DE AÇO CA-50, DIÂMETRO DE 8,0 MM. AF_06/2022</t>
    </r>
  </si>
  <si>
    <r>
      <rPr>
        <sz val="5"/>
        <rFont val="Arial MT"/>
        <family val="2"/>
      </rPr>
      <t>ARGAMASSA TRAÇO 1:2:9 (EM VOLUME DE CIMENTO, CAL E AREIA MÉDIA ÚMIDA) PARA EMBOÇO/MASSA ÚNICA/ASSENTAMENTO DE ALVENARIA DE VEDAÇÃO, PREPARO MECÂNICO COM BETONEIRA 600 L. AF_08/2019</t>
    </r>
  </si>
  <si>
    <r>
      <rPr>
        <sz val="5"/>
        <rFont val="Arial MT"/>
        <family val="2"/>
      </rPr>
      <t xml:space="preserve">DESMOLDANTE PROTETOR PARA FORMAS DE MADEIRA, DE BASE
</t>
    </r>
    <r>
      <rPr>
        <sz val="5"/>
        <rFont val="Arial MT"/>
        <family val="2"/>
      </rPr>
      <t>OLEOSA EMULSIONADA EM AGUA</t>
    </r>
  </si>
  <si>
    <r>
      <rPr>
        <sz val="5"/>
        <rFont val="Arial MT"/>
        <family val="2"/>
      </rPr>
      <t>L</t>
    </r>
  </si>
  <si>
    <r>
      <rPr>
        <sz val="5"/>
        <rFont val="Arial MT"/>
        <family val="2"/>
      </rPr>
      <t>ESPACADOR / DISTANCIADOR CIRCULAR COM ENTRADA LATERAL, EM PLASTICO, PARA VERGALHAO *4,2 A 12,5* MM, COBRIMENTO 20 MM</t>
    </r>
  </si>
  <si>
    <r>
      <rPr>
        <b/>
        <sz val="5.5"/>
        <rFont val="Arial"/>
        <family val="2"/>
      </rPr>
      <t>3.1.3</t>
    </r>
  </si>
  <si>
    <r>
      <rPr>
        <sz val="5"/>
        <rFont val="Arial MT"/>
        <family val="2"/>
      </rPr>
      <t xml:space="preserve">CONTRAVERGA PRÉ-MOLDADA PARA VÃOS DE MAIS DE 1,5 M DE
</t>
    </r>
    <r>
      <rPr>
        <sz val="5"/>
        <rFont val="Arial MT"/>
        <family val="2"/>
      </rPr>
      <t>COMPRIMENTO. AF_03/2016</t>
    </r>
  </si>
  <si>
    <r>
      <rPr>
        <sz val="5"/>
        <rFont val="Arial MT"/>
        <family val="2"/>
      </rPr>
      <t>CORTE E DOBRA DE AÇO CA-50, DIÂMETRO DE 6,3 MM. AF_06/2022</t>
    </r>
  </si>
  <si>
    <r>
      <rPr>
        <b/>
        <sz val="5"/>
        <rFont val="Arial"/>
        <family val="2"/>
      </rPr>
      <t>3.2</t>
    </r>
  </si>
  <si>
    <r>
      <rPr>
        <b/>
        <sz val="5"/>
        <rFont val="Arial"/>
        <family val="2"/>
      </rPr>
      <t>PLATIBANDA</t>
    </r>
  </si>
  <si>
    <r>
      <rPr>
        <b/>
        <sz val="5.5"/>
        <rFont val="Arial"/>
        <family val="2"/>
      </rPr>
      <t>3.2.1</t>
    </r>
  </si>
  <si>
    <r>
      <rPr>
        <sz val="5"/>
        <rFont val="Arial MT"/>
        <family val="2"/>
      </rPr>
      <t>FABRICAÇÃO DE FÔRMA PARA PILARES E ESTRUTURAS SIMILARES, EM CHAPA DE MADEIRA COMPENSADA RESINADA, E = 17 MM. AF_09/2020</t>
    </r>
  </si>
  <si>
    <r>
      <rPr>
        <sz val="5"/>
        <rFont val="Arial MT"/>
        <family val="2"/>
      </rPr>
      <t>SERRA CIRCULAR DE BANCADA COM MOTOR ELÉTRICO POTÊNCIA DE 5HP, COM COIFA PARA DISCO 10" - CHP DIURNO. AF_08/2015</t>
    </r>
  </si>
  <si>
    <r>
      <rPr>
        <sz val="5"/>
        <rFont val="Arial MT"/>
        <family val="2"/>
      </rPr>
      <t>CHOR - CUSTOS HORÁRIOS DE MÁQUINAS E EQUIPAMENTOS</t>
    </r>
  </si>
  <si>
    <r>
      <rPr>
        <sz val="5"/>
        <rFont val="Arial MT"/>
        <family val="2"/>
      </rPr>
      <t>CHP</t>
    </r>
  </si>
  <si>
    <r>
      <rPr>
        <sz val="5"/>
        <rFont val="Arial MT"/>
        <family val="2"/>
      </rPr>
      <t>CARPINTEIRO DE FORMAS COM ENCARGOS COMPLEMENTARES</t>
    </r>
  </si>
  <si>
    <r>
      <rPr>
        <sz val="5"/>
        <rFont val="Arial MT"/>
        <family val="2"/>
      </rPr>
      <t>SERRA CIRCULAR DE BANCADA COM MOTOR ELÉTRICO POTÊNCIA DE 5HP, COM COIFA PARA DISCO 10" - CHI DIURNO. AF_08/2015</t>
    </r>
  </si>
  <si>
    <r>
      <rPr>
        <sz val="5"/>
        <rFont val="Arial MT"/>
        <family val="2"/>
      </rPr>
      <t>CHI</t>
    </r>
  </si>
  <si>
    <r>
      <rPr>
        <sz val="5"/>
        <rFont val="Arial MT"/>
        <family val="2"/>
      </rPr>
      <t>AJUDANTE DE CARPINTEIRO COM ENCARGOS COMPLEMENTARES</t>
    </r>
  </si>
  <si>
    <r>
      <rPr>
        <sz val="5"/>
        <rFont val="Arial MT"/>
        <family val="2"/>
      </rPr>
      <t xml:space="preserve">SARRAFO *2,5 X 7,5* CM EM PINUS, MISTA OU EQUIVALENTE DA REGIAO -
</t>
    </r>
    <r>
      <rPr>
        <sz val="5"/>
        <rFont val="Arial MT"/>
        <family val="2"/>
      </rPr>
      <t>BRUTA</t>
    </r>
  </si>
  <si>
    <r>
      <rPr>
        <sz val="5"/>
        <rFont val="Arial MT"/>
        <family val="2"/>
      </rPr>
      <t xml:space="preserve">CHAPA/PAINEL DE MADEIRA COMPENSADA RESINADA (MADEIRITE
</t>
    </r>
    <r>
      <rPr>
        <sz val="5"/>
        <rFont val="Arial MT"/>
        <family val="2"/>
      </rPr>
      <t>RESINADO ROSA) PARA FORMA DE CONCRETO, DE 2200 x 1100 MM, E = 17 MM</t>
    </r>
  </si>
  <si>
    <r>
      <rPr>
        <sz val="5"/>
        <rFont val="Arial MT"/>
        <family val="2"/>
      </rPr>
      <t>PREGO DE ACO POLIDO COM CABECA 17 X 21 (2 X 11)</t>
    </r>
  </si>
  <si>
    <r>
      <rPr>
        <b/>
        <sz val="5.5"/>
        <rFont val="Arial"/>
        <family val="2"/>
      </rPr>
      <t>3.2.2</t>
    </r>
  </si>
  <si>
    <r>
      <rPr>
        <sz val="5"/>
        <rFont val="Arial MT"/>
        <family val="2"/>
      </rPr>
      <t>ARMAÇÃO DE PILAR OU VIGA DE UMA ESTRUTURA CONVENCIONAL DE CONCRETO ARMADO EM UMA EDIFICAÇÃO TÉRREA OU SOBRADO UTILIZANDO AÇO CA-60 DE 5,0 MM - MONTAGEM. AF_12/2015</t>
    </r>
  </si>
  <si>
    <r>
      <rPr>
        <sz val="5"/>
        <rFont val="Arial MT"/>
        <family val="2"/>
      </rPr>
      <t>AJUDANTE DE ARMADOR COM ENCARGOS COMPLEMENTARES</t>
    </r>
  </si>
  <si>
    <r>
      <rPr>
        <sz val="5"/>
        <rFont val="Arial MT"/>
        <family val="2"/>
      </rPr>
      <t>CORTE E DOBRA DE AÇO CA-60, DIÂMETRO DE 5,0 MM, UTILIZADO EM ESTRUTURAS DIVERSAS, EXCETO LAJES. AF_12/2015</t>
    </r>
  </si>
  <si>
    <r>
      <rPr>
        <sz val="5"/>
        <rFont val="Arial MT"/>
        <family val="2"/>
      </rPr>
      <t>ARMADOR COM ENCARGOS COMPLEMENTARES</t>
    </r>
  </si>
  <si>
    <r>
      <rPr>
        <sz val="5"/>
        <rFont val="Arial MT"/>
        <family val="2"/>
      </rPr>
      <t xml:space="preserve">ARAME RECOZIDO 16 BWG, D = 1,65 MM (0,016 KG/M) OU 18 BWG, D =
</t>
    </r>
    <r>
      <rPr>
        <sz val="5"/>
        <rFont val="Arial MT"/>
        <family val="2"/>
      </rPr>
      <t>1,25 MM (0,01 KG/M)</t>
    </r>
  </si>
  <si>
    <r>
      <rPr>
        <b/>
        <sz val="5.5"/>
        <rFont val="Arial"/>
        <family val="2"/>
      </rPr>
      <t>3.2.3</t>
    </r>
  </si>
  <si>
    <r>
      <rPr>
        <sz val="5"/>
        <rFont val="Arial MT"/>
        <family val="2"/>
      </rPr>
      <t xml:space="preserve">ARMAÇÃO DE PILAR OU VIGA DE ESTRUTURA CONVENCIONAL DE CONCRETO ARMADO UTILIZANDO AÇO CA-50 DE 10,0 MM - MONTAGEM.
</t>
    </r>
    <r>
      <rPr>
        <sz val="5"/>
        <rFont val="Arial MT"/>
        <family val="2"/>
      </rPr>
      <t>AF_06/2022</t>
    </r>
  </si>
  <si>
    <r>
      <rPr>
        <sz val="5"/>
        <rFont val="Arial MT"/>
        <family val="2"/>
      </rPr>
      <t>CORTE E DOBRA DE AÇO CA-50, DIÂMETRO DE 10,0 MM. AF_06/2022</t>
    </r>
  </si>
  <si>
    <r>
      <rPr>
        <b/>
        <sz val="5.5"/>
        <rFont val="Arial"/>
        <family val="2"/>
      </rPr>
      <t>3.2.4</t>
    </r>
  </si>
  <si>
    <r>
      <rPr>
        <sz val="5"/>
        <rFont val="Arial MT"/>
        <family val="2"/>
      </rPr>
      <t xml:space="preserve">CONCRETAGEM DE BLOCOS DE COROAMENTO E VIGAS BALDRAMES, FCK 30 MPA, COM USO DE BOMBA 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 xml:space="preserve">LANÇAMENTO, ADENSAMENTO E
</t>
    </r>
    <r>
      <rPr>
        <sz val="5"/>
        <rFont val="Arial MT"/>
        <family val="2"/>
      </rPr>
      <t>ACABAMENTO. AF_06/2017</t>
    </r>
  </si>
  <si>
    <r>
      <rPr>
        <sz val="5"/>
        <rFont val="Arial MT"/>
        <family val="2"/>
      </rPr>
      <t>VIBRADOR DE IMERSÃO, DIÂMETRO DE PONTEIRA 45MM, MOTOR ELÉTRICO TRIFÁSICO POTÊNCIA DE 2 CV - CHP DIURNO. AF_06/2015</t>
    </r>
  </si>
  <si>
    <r>
      <rPr>
        <sz val="5"/>
        <rFont val="Arial MT"/>
        <family val="2"/>
      </rPr>
      <t>VIBRADOR DE IMERSÃO, DIÂMETRO DE PONTEIRA 45MM, MOTOR ELÉTRICO TRIFÁSICO POTÊNCIA DE 2 CV - CHI DIURNO. AF_06/2015</t>
    </r>
  </si>
  <si>
    <r>
      <rPr>
        <sz val="5"/>
        <rFont val="Arial MT"/>
        <family val="2"/>
      </rPr>
      <t>CONCRETO USINADO BOMBEAVEL, CLASSE DE RESISTENCIA C30, BRITA 0 E 1, SLUMP = 100 +/- 20 MM, COM BOMBEAMENTO (DISPONIBILIZACAO DE BOMBA), SEM O LANCAMENTO (NBR 8953)</t>
    </r>
  </si>
  <si>
    <r>
      <rPr>
        <b/>
        <sz val="5"/>
        <rFont val="Arial"/>
        <family val="2"/>
      </rPr>
      <t>REVESTIMENTO</t>
    </r>
  </si>
  <si>
    <r>
      <rPr>
        <b/>
        <sz val="5.5"/>
        <rFont val="Arial"/>
        <family val="2"/>
      </rPr>
      <t>4.1</t>
    </r>
  </si>
  <si>
    <r>
      <rPr>
        <sz val="5"/>
        <rFont val="Arial MT"/>
        <family val="2"/>
      </rPr>
      <t>CHAPISCO APLICADO EM ALVENARIAS E ESTRUTURAS DE CONCRETO INTERNAS, COM COLHER DE PEDREIRO.  ARGAMASSA TRAÇO 1:3 COM PREPARO EM BETONEIRA 400L. AF_10/2022</t>
    </r>
  </si>
  <si>
    <r>
      <rPr>
        <sz val="5"/>
        <rFont val="Arial MT"/>
        <family val="2"/>
      </rPr>
      <t xml:space="preserve">ARGAMASSA TRAÇO 1:3 (EM VOLUME DE CIMENTO E AREIA GROSSA ÚMIDA) PARA CHAPISCO CONVENCIONAL, PREPARO MECÂNICO COM
</t>
    </r>
    <r>
      <rPr>
        <sz val="5"/>
        <rFont val="Arial MT"/>
        <family val="2"/>
      </rPr>
      <t>BETONEIRA 400 L. AF_08/2019</t>
    </r>
  </si>
  <si>
    <r>
      <rPr>
        <b/>
        <sz val="5.5"/>
        <rFont val="Arial"/>
        <family val="2"/>
      </rPr>
      <t>4.2</t>
    </r>
  </si>
  <si>
    <r>
      <rPr>
        <sz val="5"/>
        <rFont val="Arial MT"/>
        <family val="2"/>
      </rPr>
      <t>MASSA ÚNICA, PARA RECEBIMENTO DE PINTURA, EM ARGAMASSA TRAÇO 1:2:8, PREPARO MECÂNICO COM BETONEIRA 400L, APLICADA MANUALMENTE EM FACES INTERNAS DE PAREDES, ESPESSURA DE 20MM, COM EXECUÇÃO DE TALISCAS. AF_06/2014</t>
    </r>
  </si>
  <si>
    <r>
      <rPr>
        <sz val="5"/>
        <rFont val="Arial MT"/>
        <family val="2"/>
      </rPr>
      <t>ARGAMASSA TRAÇO 1:2:8 (EM VOLUME DE CIMENTO, CAL E AREIA MÉDIA ÚMIDA) PARA EMBOÇO/MASSA ÚNICA/ASSENTAMENTO DE ALVENARIA DE VEDAÇÃO, PREPARO MECÂNICO COM BETONEIRA 400 L. AF_08/2019</t>
    </r>
  </si>
  <si>
    <r>
      <rPr>
        <b/>
        <sz val="5.5"/>
        <rFont val="Arial"/>
        <family val="2"/>
      </rPr>
      <t>4.3</t>
    </r>
  </si>
  <si>
    <r>
      <rPr>
        <sz val="5"/>
        <rFont val="Arial MT"/>
        <family val="2"/>
      </rPr>
      <t>REVESTIMENTO CERÂMICO PARA PAREDES INTERNAS COM PLACAS TIPO ESMALTADA EXTRA DE DIMENSÕES 20X20 CM APLICADAS NA ALTURA INTEIRA DAS PAREDES.  AF_02/2023_PE</t>
    </r>
  </si>
  <si>
    <r>
      <rPr>
        <sz val="5"/>
        <rFont val="Arial MT"/>
        <family val="2"/>
      </rPr>
      <t>AZULEJISTA OU LADRILHISTA COM ENCARGOS COMPLEMENTARES</t>
    </r>
  </si>
  <si>
    <r>
      <rPr>
        <sz val="5"/>
        <rFont val="Arial MT"/>
        <family val="2"/>
      </rPr>
      <t>REJUNTE CIMENTICIO, QUALQUER COR</t>
    </r>
  </si>
  <si>
    <r>
      <rPr>
        <sz val="5"/>
        <rFont val="Arial MT"/>
        <family val="2"/>
      </rPr>
      <t>ARGAMASSA COLANTE AC I PARA CERAMICAS</t>
    </r>
  </si>
  <si>
    <r>
      <rPr>
        <sz val="5"/>
        <rFont val="Arial MT"/>
        <family val="2"/>
      </rPr>
      <t xml:space="preserve">REVESTIMENTO EM CERAMICA ESMALTADA EXTRA, PEI MENOR OU
</t>
    </r>
    <r>
      <rPr>
        <sz val="5"/>
        <rFont val="Arial MT"/>
        <family val="2"/>
      </rPr>
      <t>IGUAL A 3, FORMATO MENOR OU IGUAL A 2025 CM2</t>
    </r>
  </si>
  <si>
    <r>
      <rPr>
        <b/>
        <sz val="5.5"/>
        <rFont val="Arial"/>
        <family val="2"/>
      </rPr>
      <t>4.4</t>
    </r>
  </si>
  <si>
    <r>
      <rPr>
        <sz val="5"/>
        <rFont val="Arial MT"/>
        <family val="2"/>
      </rPr>
      <t>EMBOÇO, PARA RECEBIMENTO DE CERÂMICA, EM ARGAMASSA TRAÇO 1:2:8, PREPARO MANUAL, APLICADO MANUALMENTE EM FACES INTERNAS DE PAREDES, PARA AMBIENTE COM ÁREA ENTRE 5M2 E 10M2, ESPESSURA DE 10MM, COM EXECUÇÃO DE TALISCAS. AF_06/2014</t>
    </r>
  </si>
  <si>
    <r>
      <rPr>
        <sz val="5"/>
        <rFont val="Arial MT"/>
        <family val="2"/>
      </rPr>
      <t>ARGAMASSA TRAÇO 1:2:8 (EM VOLUME DE CIMENTO, CAL E AREIA MÉDIA ÚMIDA) PARA EMBOÇO/MASSA ÚNICA/ASSENTAMENTO DE ALVENARIA DE VEDAÇÃO, PREPARO MANUAL. AF_08/2019</t>
    </r>
  </si>
  <si>
    <r>
      <rPr>
        <b/>
        <sz val="5.5"/>
        <rFont val="Arial"/>
        <family val="2"/>
      </rPr>
      <t>4.5</t>
    </r>
  </si>
  <si>
    <r>
      <rPr>
        <sz val="5"/>
        <rFont val="Arial MT"/>
        <family val="2"/>
      </rPr>
      <t xml:space="preserve">FORRO EM PLACAS DE GESSO, PARA AMBIENTES RESIDENCIAIS.
</t>
    </r>
    <r>
      <rPr>
        <sz val="5"/>
        <rFont val="Arial MT"/>
        <family val="2"/>
      </rPr>
      <t>AF_05/2017_PS</t>
    </r>
  </si>
  <si>
    <r>
      <rPr>
        <sz val="5"/>
        <rFont val="Arial MT"/>
        <family val="2"/>
      </rPr>
      <t xml:space="preserve">REVE - REVESTIMENTO E
</t>
    </r>
    <r>
      <rPr>
        <sz val="5"/>
        <rFont val="Arial MT"/>
        <family val="2"/>
      </rPr>
      <t>TRATAMENTO DE SUPERFÍCIES</t>
    </r>
  </si>
  <si>
    <r>
      <rPr>
        <sz val="5"/>
        <rFont val="Arial MT"/>
        <family val="2"/>
      </rPr>
      <t>GESSEIRO COM ENCARGOS COMPLEMENTARES</t>
    </r>
  </si>
  <si>
    <r>
      <rPr>
        <sz val="5"/>
        <rFont val="Arial MT"/>
        <family val="2"/>
      </rPr>
      <t>SISAL EM FIBRA / ESTOPA SISAL PARA GESSO</t>
    </r>
  </si>
  <si>
    <r>
      <rPr>
        <sz val="5"/>
        <rFont val="Arial MT"/>
        <family val="2"/>
      </rPr>
      <t xml:space="preserve">GESSO EM PO PARA REVESTIMENTOS/MOLDURAS/SANCAS E USO
</t>
    </r>
    <r>
      <rPr>
        <sz val="5"/>
        <rFont val="Arial MT"/>
        <family val="2"/>
      </rPr>
      <t>GERAL</t>
    </r>
  </si>
  <si>
    <r>
      <rPr>
        <sz val="5"/>
        <rFont val="Arial MT"/>
        <family val="2"/>
      </rPr>
      <t>ARAME GALVANIZADO 18 BWG, D = 1,24MM (0,009 KG/M)</t>
    </r>
  </si>
  <si>
    <r>
      <rPr>
        <sz val="5"/>
        <rFont val="Arial MT"/>
        <family val="2"/>
      </rPr>
      <t xml:space="preserve">PLACA DE GESSO PARA FORRO, *60 X 60* CM, ESPESSURA DE 12 MM
</t>
    </r>
    <r>
      <rPr>
        <sz val="5"/>
        <rFont val="Arial MT"/>
        <family val="2"/>
      </rPr>
      <t>(SEM COLOCACAO)</t>
    </r>
  </si>
  <si>
    <r>
      <rPr>
        <sz val="5"/>
        <rFont val="Arial MT"/>
        <family val="2"/>
      </rPr>
      <t>PARAFUSO ZINCADO, AUTOBROCANTE, FLANGEADO, 4,2 MM X 19 MM</t>
    </r>
  </si>
  <si>
    <r>
      <rPr>
        <sz val="5"/>
        <rFont val="Arial MT"/>
        <family val="2"/>
      </rPr>
      <t>CENTO</t>
    </r>
  </si>
  <si>
    <r>
      <rPr>
        <b/>
        <sz val="5"/>
        <rFont val="Arial"/>
        <family val="2"/>
      </rPr>
      <t>PISO</t>
    </r>
  </si>
  <si>
    <r>
      <rPr>
        <b/>
        <sz val="5.5"/>
        <rFont val="Arial"/>
        <family val="2"/>
      </rPr>
      <t>5.1</t>
    </r>
  </si>
  <si>
    <r>
      <rPr>
        <sz val="5"/>
        <rFont val="Arial MT"/>
        <family val="2"/>
      </rPr>
      <t>CONTRAPISO EM ARGAMASSA TRAÇO 1:4 (CIMENTO E AREIA), PREPARO MANUAL, APLICADO EM ÁREAS SECAS SOBRE LAJE, ADERIDO, ACABAMENTO NÃO REFORÇADO, ESPESSURA 4CM. AF_07/2021</t>
    </r>
  </si>
  <si>
    <r>
      <rPr>
        <sz val="5"/>
        <rFont val="Arial MT"/>
        <family val="2"/>
      </rPr>
      <t>ARGAMASSA TRAÇO 1:4 (EM VOLUME DE CIMENTO E AREIA MÉDIA ÚMIDA) PARA CONTRAPISO, PREPARO MANUAL. AF_08/2019</t>
    </r>
  </si>
  <si>
    <r>
      <rPr>
        <sz val="5"/>
        <rFont val="Arial MT"/>
        <family val="2"/>
      </rPr>
      <t xml:space="preserve">ADITIVO ADESIVO LIQUIDO PARA ARGAMASSAS DE REVESTIMENTOS
</t>
    </r>
    <r>
      <rPr>
        <sz val="5"/>
        <rFont val="Arial MT"/>
        <family val="2"/>
      </rPr>
      <t>CIMENTICIOS</t>
    </r>
  </si>
  <si>
    <r>
      <rPr>
        <sz val="5"/>
        <rFont val="Arial MT"/>
        <family val="2"/>
      </rPr>
      <t>CIMENTO PORTLAND COMPOSTO CP II-32</t>
    </r>
  </si>
  <si>
    <r>
      <rPr>
        <b/>
        <sz val="5.5"/>
        <rFont val="Arial"/>
        <family val="2"/>
      </rPr>
      <t>5.2</t>
    </r>
  </si>
  <si>
    <r>
      <rPr>
        <sz val="5"/>
        <rFont val="Arial MT"/>
        <family val="2"/>
      </rPr>
      <t xml:space="preserve">REVESTIMENTO CERÂMICO PARA PISO COM PLACAS TIPO
</t>
    </r>
    <r>
      <rPr>
        <sz val="5"/>
        <rFont val="Arial MT"/>
        <family val="2"/>
      </rPr>
      <t>PORCELANATO DE DIMENSÕES 45X45 CM APLICADA EM AMBIENTES DE ÁREA MAIOR QUE 10 M². AF_02/2023_PE</t>
    </r>
  </si>
  <si>
    <r>
      <rPr>
        <sz val="5"/>
        <rFont val="Arial MT"/>
        <family val="2"/>
      </rPr>
      <t>ARGAMASSA COLANTE TIPO AC III</t>
    </r>
  </si>
  <si>
    <r>
      <rPr>
        <sz val="5"/>
        <rFont val="Arial MT"/>
        <family val="2"/>
      </rPr>
      <t xml:space="preserve">PISO EM PORCELANATO RETIFICADO EXTRA, FORMATO MENOR OU
</t>
    </r>
    <r>
      <rPr>
        <sz val="5"/>
        <rFont val="Arial MT"/>
        <family val="2"/>
      </rPr>
      <t>IGUAL A 2025 CM2</t>
    </r>
  </si>
  <si>
    <r>
      <rPr>
        <b/>
        <sz val="5.5"/>
        <rFont val="Arial"/>
        <family val="2"/>
      </rPr>
      <t>5.3</t>
    </r>
  </si>
  <si>
    <r>
      <rPr>
        <sz val="5"/>
        <rFont val="Arial MT"/>
        <family val="2"/>
      </rPr>
      <t>ED-50544</t>
    </r>
  </si>
  <si>
    <r>
      <rPr>
        <sz val="5"/>
        <rFont val="Arial MT"/>
        <family val="2"/>
      </rPr>
      <t>REVESTIMENTO COM CERÂMICA APLICADO EM PISO, ACABAMENTO ESMALTADO, AMBIENTE EXTERNO (ANTIDERRAPANTE), PADRÃO EXTRA, DIMENSÃO DA PEÇA ATÉ 2025 CM2, PEI IV, ASSENTAMENTO COM ARGAMASSA INDUSTRIALIZADA, INCLUSIVE REJUNTAMENTO</t>
    </r>
  </si>
  <si>
    <r>
      <rPr>
        <sz val="5"/>
        <rFont val="Arial MT"/>
        <family val="2"/>
      </rPr>
      <t>ED-50718</t>
    </r>
  </si>
  <si>
    <r>
      <rPr>
        <sz val="5"/>
        <rFont val="Arial MT"/>
        <family val="2"/>
      </rPr>
      <t xml:space="preserve">APLICAÇÃO DE REJUNTE CIMENTÍCIO COLORIDO INDUSTRIALIZADO PARA REVESTIMENTOS DE PAREDE/PISO COM JUNTAS DE ATÉ 3MM DE
</t>
    </r>
    <r>
      <rPr>
        <sz val="5"/>
        <rFont val="Arial MT"/>
        <family val="2"/>
      </rPr>
      <t>ESPESSURA</t>
    </r>
  </si>
  <si>
    <r>
      <rPr>
        <sz val="5"/>
        <rFont val="Arial MT"/>
        <family val="2"/>
      </rPr>
      <t>ED-50379</t>
    </r>
  </si>
  <si>
    <r>
      <rPr>
        <sz val="5"/>
        <rFont val="Arial MT"/>
        <family val="2"/>
      </rPr>
      <t>LADRILHISTA COM ENCARGOS COMPLEMENTARES</t>
    </r>
  </si>
  <si>
    <r>
      <rPr>
        <sz val="5"/>
        <rFont val="Arial MT"/>
        <family val="2"/>
      </rPr>
      <t>MATED-12352</t>
    </r>
  </si>
  <si>
    <r>
      <rPr>
        <sz val="5"/>
        <rFont val="Arial MT"/>
        <family val="2"/>
      </rPr>
      <t xml:space="preserve">ARGAMASSA COLANTE (TIPO : AC-III|UTILIZAÇÃO: AMBIENTES INTERNOS
</t>
    </r>
    <r>
      <rPr>
        <sz val="5"/>
        <rFont val="Arial MT"/>
        <family val="2"/>
      </rPr>
      <t>E EXTERNOS)</t>
    </r>
  </si>
  <si>
    <r>
      <rPr>
        <sz val="5"/>
        <rFont val="Arial MT"/>
        <family val="2"/>
      </rPr>
      <t>Kg</t>
    </r>
  </si>
  <si>
    <r>
      <rPr>
        <sz val="5"/>
        <rFont val="Arial MT"/>
        <family val="2"/>
      </rPr>
      <t>MATED-12642</t>
    </r>
  </si>
  <si>
    <r>
      <rPr>
        <sz val="5"/>
        <rFont val="Arial MT"/>
        <family val="2"/>
      </rPr>
      <t xml:space="preserve">REVESTIMENTO CERÂMICO ( PADRÃO: EXTRA| ACABAMENTO: ESMALTADO| APLICAÇÃO: PISO|PEI: IV| AMBIENTE: EXTERNO
</t>
    </r>
    <r>
      <rPr>
        <sz val="5"/>
        <rFont val="Arial MT"/>
        <family val="2"/>
      </rPr>
      <t>ANTIDERRAPANTE| DIMENSÃO: ÁREA ATÉ 2025CM2)</t>
    </r>
  </si>
  <si>
    <r>
      <rPr>
        <b/>
        <sz val="5.5"/>
        <rFont val="Arial"/>
        <family val="2"/>
      </rPr>
      <t>5.4</t>
    </r>
  </si>
  <si>
    <r>
      <rPr>
        <sz val="5"/>
        <rFont val="Arial MT"/>
        <family val="2"/>
      </rPr>
      <t xml:space="preserve">RODAPÉ CERÂMICO DE 7CM DE ALTURA COM PLACAS TIPO ESMALTADA
</t>
    </r>
    <r>
      <rPr>
        <sz val="5"/>
        <rFont val="Arial MT"/>
        <family val="2"/>
      </rPr>
      <t>EXTRA  DE DIMENSÕES 35X35CM. AF_02/2023</t>
    </r>
  </si>
  <si>
    <r>
      <rPr>
        <sz val="5"/>
        <rFont val="Arial MT"/>
        <family val="2"/>
      </rPr>
      <t xml:space="preserve">PISO EM CERAMICA ESMALTADA EXTRA, PEI MAIOR OU IGUAL A 4,
</t>
    </r>
    <r>
      <rPr>
        <sz val="5"/>
        <rFont val="Arial MT"/>
        <family val="2"/>
      </rPr>
      <t>FORMATO MENOR OU IGUAL A 2025 CM2</t>
    </r>
  </si>
  <si>
    <r>
      <rPr>
        <b/>
        <sz val="5.5"/>
        <rFont val="Arial"/>
        <family val="2"/>
      </rPr>
      <t>5.5</t>
    </r>
  </si>
  <si>
    <r>
      <rPr>
        <sz val="5"/>
        <rFont val="Arial MT"/>
        <family val="2"/>
      </rPr>
      <t>SOLEIRA EM GRANITO, LARGURA 15 CM, ESPESSURA 2,0 CM. AF_09/2020</t>
    </r>
  </si>
  <si>
    <r>
      <rPr>
        <sz val="5"/>
        <rFont val="Arial MT"/>
        <family val="2"/>
      </rPr>
      <t>MARMORISTA/GRANITEIRO COM ENCARGOS COMPLEMENTARES</t>
    </r>
  </si>
  <si>
    <r>
      <rPr>
        <sz val="5"/>
        <rFont val="Arial MT"/>
        <family val="2"/>
      </rPr>
      <t xml:space="preserve">SOLEIRA EM GRANITO, POLIDO, TIPO ANDORINHA/ QUARTZ/ CASTELO/ CORUMBA OU OUTROS EQUIVALENTES DA REGIAO, L= *15* CM, E=  *2,0*
</t>
    </r>
    <r>
      <rPr>
        <sz val="5"/>
        <rFont val="Arial MT"/>
        <family val="2"/>
      </rPr>
      <t>CM</t>
    </r>
  </si>
  <si>
    <r>
      <rPr>
        <b/>
        <sz val="5.5"/>
        <rFont val="Arial"/>
        <family val="2"/>
      </rPr>
      <t>5.6</t>
    </r>
  </si>
  <si>
    <r>
      <rPr>
        <sz val="5"/>
        <rFont val="Arial MT"/>
        <family val="2"/>
      </rPr>
      <t>PEITORIL LINEAR EM GRANITO OU MÁRMORE, L = 15CM, COMPRIMENTO DE ATÉ 2M, ASSENTADO COM ARGAMASSA 1:6 COM ADITIVO. AF_11/2020</t>
    </r>
  </si>
  <si>
    <r>
      <rPr>
        <sz val="5"/>
        <rFont val="Arial MT"/>
        <family val="2"/>
      </rPr>
      <t>ARGAMASSA TRAÇO 1:6 (EM VOLUME DE CIMENTO E AREIA MÉDIA ÚMIDA) COM ADIÇÃO DE PLASTIFICANTE PARA EMBOÇO/MASSA ÚNICA/ASSENTAMENTO DE ALVENARIA DE VEDAÇÃO, PREPARO MECÂNICO COM BETONEIRA 400 L. AF_08/2019</t>
    </r>
  </si>
  <si>
    <r>
      <rPr>
        <sz val="5"/>
        <rFont val="Arial MT"/>
        <family val="2"/>
      </rPr>
      <t xml:space="preserve">PEITORIL EM MARMORE, POLIDO, BRANCO COMUM, L= *15* CM, E=  *2,0*
</t>
    </r>
    <r>
      <rPr>
        <sz val="5"/>
        <rFont val="Arial MT"/>
        <family val="2"/>
      </rPr>
      <t>CM, COM PINGADEIRA</t>
    </r>
  </si>
  <si>
    <r>
      <rPr>
        <b/>
        <sz val="5"/>
        <rFont val="Arial"/>
        <family val="2"/>
      </rPr>
      <t>PINTURA</t>
    </r>
  </si>
  <si>
    <r>
      <rPr>
        <b/>
        <sz val="5.5"/>
        <rFont val="Arial"/>
        <family val="2"/>
      </rPr>
      <t>6.1</t>
    </r>
  </si>
  <si>
    <r>
      <rPr>
        <sz val="5"/>
        <rFont val="Arial MT"/>
        <family val="2"/>
      </rPr>
      <t xml:space="preserve">FUNDO SELADOR ACRÍLICO, APLICAÇÃO MANUAL EM PAREDE, UMA
</t>
    </r>
    <r>
      <rPr>
        <sz val="5"/>
        <rFont val="Arial MT"/>
        <family val="2"/>
      </rPr>
      <t>DEMÃO. AF_04/2023</t>
    </r>
  </si>
  <si>
    <r>
      <rPr>
        <sz val="5"/>
        <rFont val="Arial MT"/>
        <family val="2"/>
      </rPr>
      <t>PINTOR COM ENCARGOS COMPLEMENTARES</t>
    </r>
  </si>
  <si>
    <r>
      <rPr>
        <sz val="5"/>
        <rFont val="Arial MT"/>
        <family val="2"/>
      </rPr>
      <t>SELADOR ACRILICO OPACO PREMIUM INTERIOR/EXTERIOR</t>
    </r>
  </si>
  <si>
    <r>
      <rPr>
        <b/>
        <sz val="5.5"/>
        <rFont val="Arial"/>
        <family val="2"/>
      </rPr>
      <t>6.2</t>
    </r>
  </si>
  <si>
    <r>
      <rPr>
        <sz val="5"/>
        <rFont val="Arial MT"/>
        <family val="2"/>
      </rPr>
      <t xml:space="preserve">FUNDO SELADOR ACRÍLICO, APLICAÇÃO MANUAL EM TETO, UMA
</t>
    </r>
    <r>
      <rPr>
        <sz val="5"/>
        <rFont val="Arial MT"/>
        <family val="2"/>
      </rPr>
      <t>DEMÃO. AF_04/2023</t>
    </r>
  </si>
  <si>
    <r>
      <rPr>
        <b/>
        <sz val="5.5"/>
        <rFont val="Arial"/>
        <family val="2"/>
      </rPr>
      <t>6.3</t>
    </r>
  </si>
  <si>
    <r>
      <rPr>
        <sz val="5"/>
        <rFont val="Arial MT"/>
        <family val="2"/>
      </rPr>
      <t xml:space="preserve">PINTURA LÁTEX ACRÍLICA PREMIUM, APLICAÇÃO MANUAL EM TETO,
</t>
    </r>
    <r>
      <rPr>
        <sz val="5"/>
        <rFont val="Arial MT"/>
        <family val="2"/>
      </rPr>
      <t>DUAS DEMÃOS. AF_04/2023</t>
    </r>
  </si>
  <si>
    <r>
      <rPr>
        <sz val="5"/>
        <rFont val="Arial MT"/>
        <family val="2"/>
      </rPr>
      <t>TINTA LATEX ACRILICA PREMIUM, COR BRANCO FOSCO</t>
    </r>
  </si>
  <si>
    <r>
      <rPr>
        <b/>
        <sz val="5.5"/>
        <rFont val="Arial"/>
        <family val="2"/>
      </rPr>
      <t>6.4</t>
    </r>
  </si>
  <si>
    <r>
      <rPr>
        <b/>
        <sz val="5.5"/>
        <rFont val="Arial"/>
        <family val="2"/>
      </rPr>
      <t>6.5</t>
    </r>
  </si>
  <si>
    <r>
      <rPr>
        <sz val="5"/>
        <rFont val="Arial MT"/>
        <family val="2"/>
      </rPr>
      <t>ED-50520</t>
    </r>
  </si>
  <si>
    <r>
      <rPr>
        <sz val="5"/>
        <rFont val="Arial MT"/>
        <family val="2"/>
      </rPr>
      <t xml:space="preserve">PINTURA COM TEXTURA ACRÍLICA COM ROLO, EXCLUSIVE SELADOR
</t>
    </r>
    <r>
      <rPr>
        <sz val="5"/>
        <rFont val="Arial MT"/>
        <family val="2"/>
      </rPr>
      <t>ACRÍLICO/FUNDO PREPARADOR</t>
    </r>
  </si>
  <si>
    <r>
      <rPr>
        <sz val="5"/>
        <rFont val="Arial MT"/>
        <family val="2"/>
      </rPr>
      <t>ED-50365</t>
    </r>
  </si>
  <si>
    <r>
      <rPr>
        <sz val="5"/>
        <rFont val="Arial MT"/>
        <family val="2"/>
      </rPr>
      <t>AJUDANTE DE PINTOR COM ENCARGOS COMPLEMENTARES</t>
    </r>
  </si>
  <si>
    <r>
      <rPr>
        <sz val="5"/>
        <rFont val="Arial MT"/>
        <family val="2"/>
      </rPr>
      <t>MATED-12758</t>
    </r>
  </si>
  <si>
    <r>
      <rPr>
        <sz val="5"/>
        <rFont val="Arial MT"/>
        <family val="2"/>
      </rPr>
      <t xml:space="preserve">TEXTURA ACRÍLICA (TIPO: PREMIUM|ACABAMENTO: LISO OU
</t>
    </r>
    <r>
      <rPr>
        <sz val="5"/>
        <rFont val="Arial MT"/>
        <family val="2"/>
      </rPr>
      <t>SUAVE|APLICAÇÃO: USO INTERNO E EXTERNO)</t>
    </r>
  </si>
  <si>
    <r>
      <rPr>
        <sz val="5"/>
        <rFont val="Arial MT"/>
        <family val="2"/>
      </rPr>
      <t>MATED-11445</t>
    </r>
  </si>
  <si>
    <r>
      <rPr>
        <sz val="5"/>
        <rFont val="Arial MT"/>
        <family val="2"/>
      </rPr>
      <t xml:space="preserve">LIXA PARA SUPERFÍCIE MADEIRA/MASSA EM FOLHA ( GRÃO:
</t>
    </r>
    <r>
      <rPr>
        <sz val="5"/>
        <rFont val="Arial MT"/>
        <family val="2"/>
      </rPr>
      <t>100|DIMENSÃO: 225X275MM)</t>
    </r>
  </si>
  <si>
    <r>
      <rPr>
        <b/>
        <sz val="5.5"/>
        <rFont val="Arial"/>
        <family val="2"/>
      </rPr>
      <t>6.6</t>
    </r>
  </si>
  <si>
    <r>
      <rPr>
        <sz val="5"/>
        <rFont val="Arial MT"/>
        <family val="2"/>
      </rPr>
      <t xml:space="preserve">EMASSAMENTO COM MASSA LÁTEX, APLICAÇÃO EM PAREDE, DUAS
</t>
    </r>
    <r>
      <rPr>
        <sz val="5"/>
        <rFont val="Arial MT"/>
        <family val="2"/>
      </rPr>
      <t>DEMÃOS, LIXAMENTO MANUAL. AF_04/2023</t>
    </r>
  </si>
  <si>
    <r>
      <rPr>
        <sz val="5"/>
        <rFont val="Arial MT"/>
        <family val="2"/>
      </rPr>
      <t>MASSA CORRIDA PARA SUPERFICIES DE AMBIENTES INTERNOS</t>
    </r>
  </si>
  <si>
    <r>
      <rPr>
        <sz val="5"/>
        <rFont val="Arial MT"/>
        <family val="2"/>
      </rPr>
      <t xml:space="preserve">LIXA EM FOLHA PARA PAREDE OU MADEIRA, NUMERO 120, COR
</t>
    </r>
    <r>
      <rPr>
        <sz val="5"/>
        <rFont val="Arial MT"/>
        <family val="2"/>
      </rPr>
      <t>VERMELHA</t>
    </r>
  </si>
  <si>
    <r>
      <rPr>
        <b/>
        <sz val="5.5"/>
        <rFont val="Arial"/>
        <family val="2"/>
      </rPr>
      <t>6.7</t>
    </r>
  </si>
  <si>
    <r>
      <rPr>
        <sz val="5"/>
        <rFont val="Arial MT"/>
        <family val="2"/>
      </rPr>
      <t>17.25.04</t>
    </r>
  </si>
  <si>
    <r>
      <rPr>
        <sz val="5"/>
        <rFont val="Arial MT"/>
        <family val="2"/>
      </rPr>
      <t>SUDECAP</t>
    </r>
  </si>
  <si>
    <r>
      <rPr>
        <sz val="5"/>
        <rFont val="Arial MT"/>
        <family val="2"/>
      </rPr>
      <t>ACETINADO S/ MASSA EM PAREDE S/ SELADOR ACRILICO</t>
    </r>
  </si>
  <si>
    <r>
      <rPr>
        <sz val="5"/>
        <rFont val="Arial MT"/>
        <family val="2"/>
      </rPr>
      <t>PINTURA ESMALTE SINTETICO</t>
    </r>
  </si>
  <si>
    <r>
      <rPr>
        <sz val="5"/>
        <rFont val="Arial MT"/>
        <family val="2"/>
      </rPr>
      <t>TINTA ESMALTE SINTETICO PREMIUM ACETINADO</t>
    </r>
  </si>
  <si>
    <r>
      <rPr>
        <sz val="5"/>
        <rFont val="Arial MT"/>
        <family val="2"/>
      </rPr>
      <t>GL</t>
    </r>
  </si>
  <si>
    <r>
      <rPr>
        <sz val="5"/>
        <rFont val="Arial MT"/>
        <family val="2"/>
      </rPr>
      <t>75.25.05</t>
    </r>
  </si>
  <si>
    <r>
      <rPr>
        <sz val="5"/>
        <rFont val="Arial MT"/>
        <family val="2"/>
      </rPr>
      <t>SOLVENTE DILUENTE A BASE DE AGUARRAS - 0,9 LITROS</t>
    </r>
  </si>
  <si>
    <r>
      <rPr>
        <sz val="5"/>
        <rFont val="Arial MT"/>
        <family val="2"/>
      </rPr>
      <t>LATA</t>
    </r>
  </si>
  <si>
    <r>
      <rPr>
        <sz val="5"/>
        <rFont val="Arial MT"/>
        <family val="2"/>
      </rPr>
      <t>75.50.05</t>
    </r>
  </si>
  <si>
    <r>
      <rPr>
        <sz val="5"/>
        <rFont val="Arial MT"/>
        <family val="2"/>
      </rPr>
      <t>LIXA D'AGUA EM FOLHA, GRAO 100</t>
    </r>
  </si>
  <si>
    <r>
      <rPr>
        <sz val="5"/>
        <rFont val="Arial MT"/>
        <family val="2"/>
      </rPr>
      <t>AJUDANTE</t>
    </r>
  </si>
  <si>
    <r>
      <rPr>
        <sz val="5"/>
        <rFont val="Arial MT"/>
        <family val="2"/>
      </rPr>
      <t>Mão de Obra</t>
    </r>
  </si>
  <si>
    <r>
      <rPr>
        <b/>
        <sz val="5"/>
        <rFont val="Arial"/>
        <family val="2"/>
      </rPr>
      <t>COBERTURA</t>
    </r>
  </si>
  <si>
    <r>
      <rPr>
        <b/>
        <sz val="5.5"/>
        <rFont val="Arial"/>
        <family val="2"/>
      </rPr>
      <t>7.1</t>
    </r>
  </si>
  <si>
    <r>
      <rPr>
        <sz val="5"/>
        <rFont val="Arial MT"/>
        <family val="2"/>
      </rPr>
      <t xml:space="preserve">TRAMA DE AÇO COMPOSTA POR TERÇAS PARA TELHADOS DE ATÉ 2 ÁGUAS PARA TELHA ONDULADA DE FIBROCIMENTO, METÁLICA, PLÁSTICA OU TERMOACÚSTICA, INCLUSO TRANSPORTE VERTICAL.
</t>
    </r>
    <r>
      <rPr>
        <sz val="5"/>
        <rFont val="Arial MT"/>
        <family val="2"/>
      </rPr>
      <t>AF_07/2019</t>
    </r>
  </si>
  <si>
    <r>
      <rPr>
        <sz val="5"/>
        <rFont val="Arial MT"/>
        <family val="2"/>
      </rPr>
      <t>GUINCHO ELÉTRICO DE COLUNA, CAPACIDADE 400 KG, COM MOTO FREIO, MOTOR TRIFÁSICO DE 1,25 CV - CHP DIURNO. AF_03/2016</t>
    </r>
  </si>
  <si>
    <r>
      <rPr>
        <sz val="5"/>
        <rFont val="Arial MT"/>
        <family val="2"/>
      </rPr>
      <t xml:space="preserve">MONTADOR DE ESTRUTURA METÁLICA COM ENCARGOS
</t>
    </r>
    <r>
      <rPr>
        <sz val="5"/>
        <rFont val="Arial MT"/>
        <family val="2"/>
      </rPr>
      <t>COMPLEMENTARES</t>
    </r>
  </si>
  <si>
    <r>
      <rPr>
        <sz val="5"/>
        <rFont val="Arial MT"/>
        <family val="2"/>
      </rPr>
      <t>GUINCHO ELÉTRICO DE COLUNA, CAPACIDADE 400 KG, COM MOTO FREIO, MOTOR TRIFÁSICO DE 1,25 CV - CHI DIURNO. AF_03/2016</t>
    </r>
  </si>
  <si>
    <r>
      <rPr>
        <sz val="5"/>
        <rFont val="Arial MT"/>
        <family val="2"/>
      </rPr>
      <t xml:space="preserve">PARAFUSO, COMUM, ASTM A307, SEXTAVADO, DIAMETRO 1/2" (12,7 MM),
</t>
    </r>
    <r>
      <rPr>
        <sz val="5"/>
        <rFont val="Arial MT"/>
        <family val="2"/>
      </rPr>
      <t>COMPRIMENTO 1" (25,4 MM)</t>
    </r>
  </si>
  <si>
    <r>
      <rPr>
        <sz val="5"/>
        <rFont val="Arial MT"/>
        <family val="2"/>
      </rPr>
      <t>PERFIL "U" ENRIJECIDO DE ACO GALVANIZADO, DOBRADO, 150 X 60 X 20 MM, E = 3,00 MM OU 200 X 75 X 25 MM, E = 3,75 MM</t>
    </r>
  </si>
  <si>
    <r>
      <rPr>
        <b/>
        <sz val="5.5"/>
        <rFont val="Arial"/>
        <family val="2"/>
      </rPr>
      <t>7.2</t>
    </r>
  </si>
  <si>
    <r>
      <rPr>
        <sz val="5"/>
        <rFont val="Arial MT"/>
        <family val="2"/>
      </rPr>
      <t>TELHADISTA COM ENCARGOS COMPLEMENTARES</t>
    </r>
  </si>
  <si>
    <r>
      <rPr>
        <sz val="5"/>
        <rFont val="Arial MT"/>
        <family val="2"/>
      </rPr>
      <t xml:space="preserve">PARAFUSO ZINCADO ROSCA SOBERBA, CABECA SEXTAVADA, 5/16 " X
</t>
    </r>
    <r>
      <rPr>
        <sz val="5"/>
        <rFont val="Arial MT"/>
        <family val="2"/>
      </rPr>
      <t>250 MM, PARA FIXACAO DE TELHA EM MADEIRA</t>
    </r>
  </si>
  <si>
    <r>
      <rPr>
        <b/>
        <sz val="5.5"/>
        <rFont val="Arial"/>
        <family val="2"/>
      </rPr>
      <t>7.3</t>
    </r>
  </si>
  <si>
    <r>
      <rPr>
        <sz val="5"/>
        <rFont val="Arial MT"/>
        <family val="2"/>
      </rPr>
      <t xml:space="preserve">RUFO EM CHAPA DE AÇO GALVANIZADO NÚMERO 24, CORTE DE 25 CM,
</t>
    </r>
    <r>
      <rPr>
        <sz val="5"/>
        <rFont val="Arial MT"/>
        <family val="2"/>
      </rPr>
      <t>INCLUSO TRANSPORTE VERTICAL. AF_07/2019</t>
    </r>
  </si>
  <si>
    <r>
      <rPr>
        <sz val="5"/>
        <rFont val="Arial MT"/>
        <family val="2"/>
      </rPr>
      <t>PREGO DE ACO POLIDO COM CABECA 18 X 27 (2 1/2 X 10)</t>
    </r>
  </si>
  <si>
    <r>
      <rPr>
        <sz val="5"/>
        <rFont val="Arial MT"/>
        <family val="2"/>
      </rPr>
      <t xml:space="preserve">REBITE DE ALUMINIO VAZADO DE REPUXO, 3,2 X 8 MM (1KG = 1025
</t>
    </r>
    <r>
      <rPr>
        <sz val="5"/>
        <rFont val="Arial MT"/>
        <family val="2"/>
      </rPr>
      <t>UNIDADES)</t>
    </r>
  </si>
  <si>
    <r>
      <rPr>
        <sz val="5"/>
        <rFont val="Arial MT"/>
        <family val="2"/>
      </rPr>
      <t xml:space="preserve">SELANTE ELASTICO MONOCOMPONENTE A BASE DE POLIURETANO (PU)
</t>
    </r>
    <r>
      <rPr>
        <sz val="5"/>
        <rFont val="Arial MT"/>
        <family val="2"/>
      </rPr>
      <t>PARA JUNTAS DIVERSAS</t>
    </r>
  </si>
  <si>
    <r>
      <rPr>
        <sz val="5"/>
        <rFont val="Arial MT"/>
        <family val="2"/>
      </rPr>
      <t>310ML</t>
    </r>
  </si>
  <si>
    <r>
      <rPr>
        <sz val="5"/>
        <rFont val="Arial MT"/>
        <family val="2"/>
      </rPr>
      <t>SOLDA EM BARRA DE ESTANHO-CHUMBO 50/50</t>
    </r>
  </si>
  <si>
    <r>
      <rPr>
        <sz val="5"/>
        <rFont val="Arial MT"/>
        <family val="2"/>
      </rPr>
      <t xml:space="preserve">RUFO INTERNO/EXTERNO DE CHAPA DE ACO GALVANIZADA NUM 24,
</t>
    </r>
    <r>
      <rPr>
        <sz val="5"/>
        <rFont val="Arial MT"/>
        <family val="2"/>
      </rPr>
      <t>CORTE 25 CM</t>
    </r>
  </si>
  <si>
    <r>
      <rPr>
        <b/>
        <sz val="5.5"/>
        <rFont val="Arial"/>
        <family val="2"/>
      </rPr>
      <t>7.4</t>
    </r>
  </si>
  <si>
    <r>
      <rPr>
        <sz val="5"/>
        <rFont val="Arial MT"/>
        <family val="2"/>
      </rPr>
      <t>ED-50667</t>
    </r>
  </si>
  <si>
    <r>
      <rPr>
        <sz val="5"/>
        <rFont val="Arial MT"/>
        <family val="2"/>
      </rPr>
      <t xml:space="preserve">CHAPIM EM CHAPA GALVANIZADA, COM PINGADEIRA, ESP. 0,65MM (GSG- 24), COM DESENVOLVIMENTO DE 35CM, INCLUSIVE IÇAMENTO MANUAL
</t>
    </r>
    <r>
      <rPr>
        <sz val="5"/>
        <rFont val="Arial MT"/>
        <family val="2"/>
      </rPr>
      <t>VERTICAL</t>
    </r>
  </si>
  <si>
    <r>
      <rPr>
        <sz val="5"/>
        <rFont val="Arial MT"/>
        <family val="2"/>
      </rPr>
      <t>ED-25185</t>
    </r>
  </si>
  <si>
    <r>
      <rPr>
        <sz val="5"/>
        <rFont val="Arial MT"/>
        <family val="2"/>
      </rPr>
      <t xml:space="preserve">CALHA, RUFO/CONTRARRUFO E CHAPIM EM CHAPA GALVANIZADA, ESP. 0,65MM (GSG-24), EXCLUSIVE SERVIÇO DE MONTAGEM/INSTALAÇÃO
</t>
    </r>
    <r>
      <rPr>
        <sz val="5"/>
        <rFont val="Arial MT"/>
        <family val="2"/>
      </rPr>
      <t>(FABRICAÇÃO)</t>
    </r>
  </si>
  <si>
    <r>
      <rPr>
        <sz val="5"/>
        <rFont val="Arial MT"/>
        <family val="2"/>
      </rPr>
      <t>MATED-9529</t>
    </r>
  </si>
  <si>
    <r>
      <rPr>
        <sz val="5"/>
        <rFont val="Arial MT"/>
        <family val="2"/>
      </rPr>
      <t xml:space="preserve">SILICONE ACÉTICO (COR: INCOLOR|APLICAÇÃO: USO GERAL|REFIL:
</t>
    </r>
    <r>
      <rPr>
        <sz val="5"/>
        <rFont val="Arial MT"/>
        <family val="2"/>
      </rPr>
      <t>9"|DENSIDADE:  0,99 G/ML OU 990 KG/M3)</t>
    </r>
  </si>
  <si>
    <r>
      <rPr>
        <sz val="5"/>
        <rFont val="Arial MT"/>
        <family val="2"/>
      </rPr>
      <t>MATED-11337</t>
    </r>
  </si>
  <si>
    <r>
      <rPr>
        <sz val="5"/>
        <rFont val="Arial MT"/>
        <family val="2"/>
      </rPr>
      <t>BUCHA DE NYLON COM PARAFUSO AUTO ATARRAXANTE CABEÇA PANELA, FENDA SIMPLES ( COMPRIMENTO: 50MM| DIÂMETRO NOMINAL DO PARAFUSO: 4,8MM| DIÂMETRO NOMINAL DA BUCHA: 8MM)</t>
    </r>
  </si>
  <si>
    <r>
      <rPr>
        <b/>
        <sz val="5.5"/>
        <rFont val="Arial"/>
        <family val="2"/>
      </rPr>
      <t>7.5</t>
    </r>
  </si>
  <si>
    <r>
      <rPr>
        <sz val="5"/>
        <rFont val="Arial MT"/>
        <family val="2"/>
      </rPr>
      <t>ED-50658</t>
    </r>
  </si>
  <si>
    <r>
      <rPr>
        <sz val="5"/>
        <rFont val="Arial MT"/>
        <family val="2"/>
      </rPr>
      <t>CALHA EM CHAPA GALVANIZADA, ESP. 0,65MM (GSG-24), COM DESENVOLVIMENTO DE 66CM, INCLUSIVE IÇAMENTO MANUAL VERTICAL</t>
    </r>
  </si>
  <si>
    <r>
      <rPr>
        <sz val="5"/>
        <rFont val="Arial MT"/>
        <family val="2"/>
      </rPr>
      <t>ED-22249</t>
    </r>
  </si>
  <si>
    <r>
      <rPr>
        <sz val="5"/>
        <rFont val="Arial MT"/>
        <family val="2"/>
      </rPr>
      <t xml:space="preserve">CHAPA FINA (MATERIAL: AÇO GALVANIZADO| ESPESSURA: GSG-24 OU 0,65MM|MASSA: 5,20KG/M2) - FORNECIMENTO, EXCLUSIVE SERVIÇO DE
</t>
    </r>
    <r>
      <rPr>
        <sz val="5"/>
        <rFont val="Arial MT"/>
        <family val="2"/>
      </rPr>
      <t>MONTAGEM/INSTALAÇÃO</t>
    </r>
  </si>
  <si>
    <r>
      <rPr>
        <sz val="5"/>
        <rFont val="Arial MT"/>
        <family val="2"/>
      </rPr>
      <t>ED-50364</t>
    </r>
  </si>
  <si>
    <r>
      <rPr>
        <sz val="5"/>
        <rFont val="Arial MT"/>
        <family val="2"/>
      </rPr>
      <t>AJUDANTE DE TELHADISTA COM ENCARGOS COMPLEMENTARES</t>
    </r>
  </si>
  <si>
    <r>
      <rPr>
        <sz val="5"/>
        <rFont val="Arial MT"/>
        <family val="2"/>
      </rPr>
      <t>MATED-17667</t>
    </r>
  </si>
  <si>
    <r>
      <rPr>
        <sz val="5"/>
        <rFont val="Arial MT"/>
        <family val="2"/>
      </rPr>
      <t xml:space="preserve">REBITE DE REPUXO ( DIÂMETRO: 3,2MM| COMPRIMENTO: 10MM|
</t>
    </r>
    <r>
      <rPr>
        <sz val="5"/>
        <rFont val="Arial MT"/>
        <family val="2"/>
      </rPr>
      <t>MATERIAL: ALUMÍNIO| ACABAMENTO: NATURAL)</t>
    </r>
  </si>
  <si>
    <r>
      <rPr>
        <sz val="5"/>
        <rFont val="Arial MT"/>
        <family val="2"/>
      </rPr>
      <t>MATED-8151</t>
    </r>
  </si>
  <si>
    <r>
      <rPr>
        <sz val="5"/>
        <rFont val="Arial MT"/>
        <family val="2"/>
      </rPr>
      <t>ADESIVO/SELANTE ELÁSTICO MONOCOMPONENTE ( APLICAÇÃO: USO GERAL| BASE: POLIURETANO| EMBALAGEM: 310ML| DENSIDADE*: 1,35G/CM3)* VALORES REFERENCIAIS APROXIMADOS</t>
    </r>
  </si>
  <si>
    <r>
      <rPr>
        <b/>
        <sz val="5.5"/>
        <rFont val="Arial"/>
        <family val="2"/>
      </rPr>
      <t>7.6</t>
    </r>
  </si>
  <si>
    <r>
      <rPr>
        <sz val="5"/>
        <rFont val="Arial MT"/>
        <family val="2"/>
      </rPr>
      <t>CUMEEIRA PARA TELHA DE FIBROCIMENTO ONDULADA E = 6 MM, INCLUSO ACESSÓRIOS DE FIXAÇÃO E IÇAMENTO. AF_07/2019</t>
    </r>
  </si>
  <si>
    <r>
      <rPr>
        <sz val="5"/>
        <rFont val="Arial MT"/>
        <family val="2"/>
      </rPr>
      <t>CUMEEIRA UNIVERSAL PARA TELHA ONDULADA DE FIBROCIMENTO, E = 6 MM, ABA 210 MM, COMPRIMENTO 1100 MM (SEM AMIANTO)</t>
    </r>
  </si>
  <si>
    <r>
      <rPr>
        <b/>
        <sz val="5.5"/>
        <rFont val="Arial"/>
        <family val="2"/>
      </rPr>
      <t>7.7</t>
    </r>
  </si>
  <si>
    <r>
      <rPr>
        <sz val="5"/>
        <rFont val="Arial MT"/>
        <family val="2"/>
      </rPr>
      <t>ED-50923</t>
    </r>
  </si>
  <si>
    <r>
      <rPr>
        <sz val="5"/>
        <rFont val="Arial MT"/>
        <family val="2"/>
      </rPr>
      <t>ALÇAPÃO (60X60)CM COM QUADRO DE CANTONEIRA METÁLICA 1"X 1/8", TAMPA EM CANTONEIRA 7/8"X 1/8" E CHAPA METÁLICA Nº18 VINCADA, INCLUSIVE FERROLHO, CADEADO E PINTURA ANTICORROSIVA</t>
    </r>
  </si>
  <si>
    <r>
      <rPr>
        <sz val="5"/>
        <rFont val="Arial MT"/>
        <family val="2"/>
      </rPr>
      <t>ED-50532</t>
    </r>
  </si>
  <si>
    <r>
      <rPr>
        <sz val="5"/>
        <rFont val="Arial MT"/>
        <family val="2"/>
      </rPr>
      <t>PINTURA ANTICORROSIVA A BASE DE ÓXIDO DE FERRO (ZARCÃO) EM ESQUADRIA E SUPERFÍCIE METÁLICA, UMA (1) DEMÃO</t>
    </r>
  </si>
  <si>
    <r>
      <rPr>
        <sz val="5"/>
        <rFont val="Arial MT"/>
        <family val="2"/>
      </rPr>
      <t>ED-31427</t>
    </r>
  </si>
  <si>
    <r>
      <rPr>
        <sz val="5"/>
        <rFont val="Arial MT"/>
        <family val="2"/>
      </rPr>
      <t xml:space="preserve">ALÇAPÃO (60X60)CM COM QUADRO DE CANTONEIRA METÁLICA 1"X1/8", TAMPA EM CANTONEIRA 7/8"X 1/8" E CHAPA METÁLICA Nº18 VINCADA,
</t>
    </r>
    <r>
      <rPr>
        <sz val="5"/>
        <rFont val="Arial MT"/>
        <family val="2"/>
      </rPr>
      <t>INCLUSIVE FERROLHO, PORTA</t>
    </r>
  </si>
  <si>
    <r>
      <rPr>
        <sz val="5"/>
        <rFont val="Arial MT"/>
        <family val="2"/>
      </rPr>
      <t>ED-50934</t>
    </r>
  </si>
  <si>
    <r>
      <rPr>
        <sz val="5"/>
        <rFont val="Arial MT"/>
        <family val="2"/>
      </rPr>
      <t>ASSENTAMENTO DE PORTA DE METÁLICA UMA (1) OU DUAS (2) FOLHAS</t>
    </r>
  </si>
  <si>
    <r>
      <rPr>
        <sz val="5"/>
        <rFont val="Arial MT"/>
        <family val="2"/>
      </rPr>
      <t>MATED-12451</t>
    </r>
  </si>
  <si>
    <r>
      <rPr>
        <sz val="5"/>
        <rFont val="Arial MT"/>
        <family val="2"/>
      </rPr>
      <t xml:space="preserve">CADEADO SIMPLES EM LATAO MACIÇO (LARGURA: 50MM|COR:
</t>
    </r>
    <r>
      <rPr>
        <sz val="5"/>
        <rFont val="Arial MT"/>
        <family val="2"/>
      </rPr>
      <t>DOURADO|HASTE : AÇO CEMENTADO|Nº CHAVES: 2)</t>
    </r>
  </si>
  <si>
    <r>
      <rPr>
        <b/>
        <sz val="5"/>
        <rFont val="Arial"/>
        <family val="2"/>
      </rPr>
      <t>ESQUADRIAS</t>
    </r>
  </si>
  <si>
    <r>
      <rPr>
        <b/>
        <sz val="5"/>
        <rFont val="Arial"/>
        <family val="2"/>
      </rPr>
      <t>8.1</t>
    </r>
  </si>
  <si>
    <r>
      <rPr>
        <b/>
        <sz val="5"/>
        <rFont val="Arial"/>
        <family val="2"/>
      </rPr>
      <t>MADEIRA</t>
    </r>
  </si>
  <si>
    <r>
      <rPr>
        <b/>
        <sz val="5.5"/>
        <rFont val="Arial"/>
        <family val="2"/>
      </rPr>
      <t>8.1.1</t>
    </r>
  </si>
  <si>
    <r>
      <rPr>
        <sz val="5"/>
        <rFont val="Arial MT"/>
        <family val="2"/>
      </rPr>
      <t>KIT DE PORTA DE MADEIRA PARA PINTURA, SEMI-OCA (LEVE OU MÉDIA), PADRÃO MÉDIO, 80X210CM, ESPESSURA DE 3,5CM, ITENS INCLUSOS: DOBRADIÇAS, MONTAGEM E INSTALAÇÃO DO BATENTE, FECHADURA COM EXECUÇÃO DO FURO - FORNECIMENTO E INSTALAÇÃO. AF_12/2019</t>
    </r>
  </si>
  <si>
    <r>
      <rPr>
        <sz val="5"/>
        <rFont val="Arial MT"/>
        <family val="2"/>
      </rPr>
      <t xml:space="preserve">FECHADURA DE EMBUTIR COM CILINDRO, EXTERNA, COMPLETA, ACABAMENTO PADRÃO MÉDIO, INCLUSO EXECUÇÃO DE FURO -
</t>
    </r>
    <r>
      <rPr>
        <sz val="5"/>
        <rFont val="Arial MT"/>
        <family val="2"/>
      </rPr>
      <t>FORNECIMENTO E INSTALAÇÃO. AF_12/2019</t>
    </r>
  </si>
  <si>
    <r>
      <rPr>
        <sz val="5"/>
        <rFont val="Arial MT"/>
        <family val="2"/>
      </rPr>
      <t xml:space="preserve">ALIZAR DE 5X1,5CM PARA PORTA FIXADO COM PREGOS, PADRÃO MÉDIO
</t>
    </r>
    <r>
      <rPr>
        <sz val="5"/>
        <rFont val="Arial MT"/>
        <family val="2"/>
      </rPr>
      <t>- FORNECIMENTO E INSTALAÇÃO. AF_12/2019</t>
    </r>
  </si>
  <si>
    <r>
      <rPr>
        <sz val="5"/>
        <rFont val="Arial MT"/>
        <family val="2"/>
      </rPr>
      <t xml:space="preserve">PORTA DE MADEIRA PARA PINTURA, SEMI-OCA (LEVE OU MÉDIA),
</t>
    </r>
    <r>
      <rPr>
        <sz val="5"/>
        <rFont val="Arial MT"/>
        <family val="2"/>
      </rPr>
      <t>80X210CM, ESPESSURA DE 3,5CM, INCLUSO DOBRADIÇAS - FORNECIMENTO E INSTALAÇÃO. AF_12/2019</t>
    </r>
  </si>
  <si>
    <r>
      <rPr>
        <sz val="5"/>
        <rFont val="Arial MT"/>
        <family val="2"/>
      </rPr>
      <t xml:space="preserve">ESQV -
</t>
    </r>
    <r>
      <rPr>
        <sz val="5"/>
        <rFont val="Arial MT"/>
        <family val="2"/>
      </rPr>
      <t>ESQUADRIAS/FERRAGENS/VIDR OS</t>
    </r>
  </si>
  <si>
    <r>
      <rPr>
        <sz val="5"/>
        <rFont val="Arial MT"/>
        <family val="2"/>
      </rPr>
      <t>BATENTE PARA PORTA DE MADEIRA, FIXAÇÃO COM ARGAMASSA, PADRÃO MÉDIO - FORNECIMENTO E INSTALAÇÃO. AF_12/2019</t>
    </r>
  </si>
  <si>
    <r>
      <rPr>
        <b/>
        <sz val="5.5"/>
        <rFont val="Arial"/>
        <family val="2"/>
      </rPr>
      <t>8.1.2</t>
    </r>
  </si>
  <si>
    <r>
      <rPr>
        <sz val="5"/>
        <rFont val="Arial MT"/>
        <family val="2"/>
      </rPr>
      <t>KIT DE PORTA DE MADEIRA PARA PINTURA, SEMI-OCA (LEVE OU MÉDIA), PADRÃO MÉDIO, 90X210CM, ESPESSURA DE 3,5CM, ITENS INCLUSOS: DOBRADIÇAS, MONTAGEM E INSTALAÇÃO DO BATENTE, FECHADURA COM EXECUÇÃO DO FURO - FORNECIMENTO E INSTALAÇÃO. AF_12/2019</t>
    </r>
  </si>
  <si>
    <r>
      <rPr>
        <sz val="5"/>
        <rFont val="Arial MT"/>
        <family val="2"/>
      </rPr>
      <t xml:space="preserve">FECHADURA DE EMBUTIR COM CILINDRO, EXTERNA, COMPLETA,
</t>
    </r>
    <r>
      <rPr>
        <sz val="5"/>
        <rFont val="Arial MT"/>
        <family val="2"/>
      </rPr>
      <t>ACABAMENTO PADRÃO MÉDIO, INCLUSO EXECUÇÃO DE FURO - FORNECIMENTO E INSTALAÇÃO. AF_12/2019</t>
    </r>
  </si>
  <si>
    <r>
      <rPr>
        <sz val="5"/>
        <rFont val="Arial MT"/>
        <family val="2"/>
      </rPr>
      <t xml:space="preserve">PORTA DE MADEIRA PARA PINTURA, SEMI-OCA (LEVE OU MÉDIA), 90X210CM, ESPESSURA DE 3,5CM, INCLUSO DOBRADIÇAS -
</t>
    </r>
    <r>
      <rPr>
        <sz val="5"/>
        <rFont val="Arial MT"/>
        <family val="2"/>
      </rPr>
      <t>FORNECIMENTO E INSTALAÇÃO. AF_12/2019</t>
    </r>
  </si>
  <si>
    <r>
      <rPr>
        <b/>
        <sz val="5.5"/>
        <rFont val="Arial"/>
        <family val="2"/>
      </rPr>
      <t>8.1.3</t>
    </r>
  </si>
  <si>
    <r>
      <rPr>
        <sz val="5"/>
        <rFont val="Arial MT"/>
        <family val="2"/>
      </rPr>
      <t>CP0012</t>
    </r>
  </si>
  <si>
    <r>
      <rPr>
        <sz val="5"/>
        <rFont val="Arial MT"/>
        <family val="2"/>
      </rPr>
      <t xml:space="preserve">KIT DE PORTA DE MADEIRA DE CORRER PARA PINTURA, SEMI-OCA
</t>
    </r>
    <r>
      <rPr>
        <sz val="5"/>
        <rFont val="Arial MT"/>
        <family val="2"/>
      </rPr>
      <t>(LEVE OU MÉDIA), PADRÃO MÉDIO, 90X210CM, ESPESSURA DE 3,5CM,</t>
    </r>
  </si>
  <si>
    <r>
      <rPr>
        <sz val="5"/>
        <rFont val="Arial MT"/>
        <family val="2"/>
      </rPr>
      <t xml:space="preserve">ESQV -
</t>
    </r>
    <r>
      <rPr>
        <sz val="5"/>
        <rFont val="Arial MT"/>
        <family val="2"/>
      </rPr>
      <t>ESQUADRIAS/FERRAGENS/VIDR</t>
    </r>
  </si>
  <si>
    <r>
      <rPr>
        <sz val="5"/>
        <rFont val="Arial MT"/>
        <family val="2"/>
      </rPr>
      <t>ED-13911</t>
    </r>
  </si>
  <si>
    <r>
      <rPr>
        <sz val="5"/>
        <rFont val="Arial MT"/>
        <family val="2"/>
      </rPr>
      <t>FERRAGENS PARA PORTA METÁLICA, DE CORRER, COM UMA (1) FOLHA, BATENTE COM ALTURA MÁXIMA DE 2,3M, INCLUSIVE FECHADURA, MODELO BICO PAPAGAIO, ROLDANA INFERIOR E SUPERIOR, MODELO TIPO U, COM CAPACIDADE PARA 360KG, FORNECIMENTO, ACESSÓRIOS E INSTALAÇÃO, EXCLUSIVE PORTA METÁLICA</t>
    </r>
  </si>
  <si>
    <r>
      <rPr>
        <sz val="5"/>
        <rFont val="Arial MT"/>
        <family val="2"/>
      </rPr>
      <t xml:space="preserve">TRILHO PANTOGRAFICO CONCAVO, TIPO U, EM ALUMINIO, COM
</t>
    </r>
    <r>
      <rPr>
        <sz val="5"/>
        <rFont val="Arial MT"/>
        <family val="2"/>
      </rPr>
      <t>DIMENSOES DE APROX *35 X 35* MM, PARA ROLDANA DE PORTA DE CORRER</t>
    </r>
  </si>
  <si>
    <r>
      <rPr>
        <sz val="5"/>
        <rFont val="Arial MT"/>
        <family val="2"/>
      </rPr>
      <t>PORTA DE MADEIRA, FOLHA MEDIA (NBR 15930) DE 900 X 2100 MM, DE 35 MM A 40 MM DE ESPESSURA, NUCLEO SEMI-SOLIDO (SARRAFEADO), CAPA LISA EM HDF, ACABAMENTO EM PRIMER PARA PINTURA</t>
    </r>
  </si>
  <si>
    <r>
      <rPr>
        <sz val="5"/>
        <rFont val="Arial MT"/>
        <family val="2"/>
      </rPr>
      <t xml:space="preserve">PARAFUSO ROSCA SOBERBA ZINCADO CABECA CHATA FENDA SIMPLES
</t>
    </r>
    <r>
      <rPr>
        <sz val="5"/>
        <rFont val="Arial MT"/>
        <family val="2"/>
      </rPr>
      <t>3,5 X 25 MM (1 ")</t>
    </r>
  </si>
  <si>
    <r>
      <rPr>
        <sz val="5"/>
        <rFont val="Arial MT"/>
        <family val="2"/>
      </rPr>
      <t xml:space="preserve">PINO GUIA RETO, EM LATAO, CHAPA COM 3 MM DE ESPESSURA E GUIA
</t>
    </r>
    <r>
      <rPr>
        <sz val="5"/>
        <rFont val="Arial MT"/>
        <family val="2"/>
      </rPr>
      <t>COM ROLETE DE 9 MM</t>
    </r>
  </si>
  <si>
    <r>
      <rPr>
        <b/>
        <sz val="5.5"/>
        <rFont val="Arial"/>
        <family val="2"/>
      </rPr>
      <t>8.1.4</t>
    </r>
  </si>
  <si>
    <r>
      <rPr>
        <sz val="5"/>
        <rFont val="Arial MT"/>
        <family val="2"/>
      </rPr>
      <t>CP0013</t>
    </r>
  </si>
  <si>
    <r>
      <rPr>
        <sz val="5"/>
        <rFont val="Arial MT"/>
        <family val="2"/>
      </rPr>
      <t xml:space="preserve">KIT DE PORTA DE MADEIRA PARA PINTURA, SEMI-OCA (LEVE OU MÉDIA),
</t>
    </r>
    <r>
      <rPr>
        <sz val="5"/>
        <rFont val="Arial MT"/>
        <family val="2"/>
      </rPr>
      <t>PADRÃO MÉDIO, 100X210CM, ESPESSURA DE 3,5CM, ITENS INCLUSOS:</t>
    </r>
  </si>
  <si>
    <r>
      <rPr>
        <sz val="5"/>
        <rFont val="Arial MT"/>
        <family val="2"/>
      </rPr>
      <t xml:space="preserve">PINTURA TINTA DE ACABAMENTO (PIGMENTADA) A ÓLEO EM MADEIRA, 2
</t>
    </r>
    <r>
      <rPr>
        <sz val="5"/>
        <rFont val="Arial MT"/>
        <family val="2"/>
      </rPr>
      <t>DEMÃOS. AF_01/2021</t>
    </r>
  </si>
  <si>
    <r>
      <rPr>
        <sz val="5"/>
        <rFont val="Arial MT"/>
        <family val="2"/>
      </rPr>
      <t xml:space="preserve">PORTA DE ABRIR / GIRO, DE MADEIRA FOLHA MEDIA (NBR 15930) DE 1000 X 2100 MM, DE 35 MM A 40 MM DE ESPESSURA, NUCLEO SEMI-SOLIDO (SARRAFEADO), CAPA LISA EM HDF, ACABAMENTO EM PRIMER PARA
</t>
    </r>
    <r>
      <rPr>
        <sz val="5"/>
        <rFont val="Arial MT"/>
        <family val="2"/>
      </rPr>
      <t>PINTURA</t>
    </r>
  </si>
  <si>
    <r>
      <rPr>
        <b/>
        <sz val="5"/>
        <rFont val="Arial"/>
        <family val="2"/>
      </rPr>
      <t>8.2</t>
    </r>
  </si>
  <si>
    <r>
      <rPr>
        <b/>
        <sz val="5"/>
        <rFont val="Arial"/>
        <family val="2"/>
      </rPr>
      <t>ALUMINIO</t>
    </r>
  </si>
  <si>
    <r>
      <rPr>
        <b/>
        <sz val="5.5"/>
        <rFont val="Arial"/>
        <family val="2"/>
      </rPr>
      <t>8.2.1</t>
    </r>
  </si>
  <si>
    <r>
      <rPr>
        <sz val="5"/>
        <rFont val="Arial MT"/>
        <family val="2"/>
      </rPr>
      <t>CP0055</t>
    </r>
  </si>
  <si>
    <r>
      <rPr>
        <sz val="5"/>
        <rFont val="Arial MT"/>
        <family val="2"/>
      </rPr>
      <t>JANELA DE ALUMÍNIO TIPO MAXIM-AR, COM VIDROS 4 MM, BATENTE E FERRAGENS. EXCLUSIVE ALIZAR, ACABAMENTO E CONTRAMARCO. FORNECIMENTO E INSTALAÇÃO.  100 X 80 CM</t>
    </r>
  </si>
  <si>
    <r>
      <rPr>
        <sz val="5"/>
        <rFont val="Arial MT"/>
        <family val="2"/>
      </rPr>
      <t xml:space="preserve">JANELA MAXIM AR, EM ALUMINIO PERFIL 25, 60 X 80 CM (A X L),
</t>
    </r>
    <r>
      <rPr>
        <sz val="5"/>
        <rFont val="Arial MT"/>
        <family val="2"/>
      </rPr>
      <t>ACABAMENTO BRANCO OU BRILHANTE, BATENTE DE 4 A 5 CM, COM VIDRO 4 MM, SEM GUARNICAO/ALIZAR</t>
    </r>
  </si>
  <si>
    <r>
      <rPr>
        <sz val="5"/>
        <rFont val="Arial MT"/>
        <family val="2"/>
      </rPr>
      <t>PARAFUSO DE ACO ZINCADO COM ROSCA SOBERBA, CABECA CHATA E FENDA SIMPLES, DIAMETRO 4,2 MM, COMPRIMENTO * 32 * MM</t>
    </r>
  </si>
  <si>
    <r>
      <rPr>
        <sz val="5"/>
        <rFont val="Arial MT"/>
        <family val="2"/>
      </rPr>
      <t>SILICONE ACETICO USO GERAL INCOLOR 280 G</t>
    </r>
  </si>
  <si>
    <r>
      <rPr>
        <b/>
        <sz val="5.5"/>
        <rFont val="Arial"/>
        <family val="2"/>
      </rPr>
      <t>8.2.2</t>
    </r>
  </si>
  <si>
    <r>
      <rPr>
        <sz val="5"/>
        <rFont val="Arial MT"/>
        <family val="2"/>
      </rPr>
      <t>CP0056</t>
    </r>
  </si>
  <si>
    <r>
      <rPr>
        <sz val="5"/>
        <rFont val="Arial MT"/>
        <family val="2"/>
      </rPr>
      <t>JANELA DE ALUMÍNIO TIPO MAXIM-AR, COM VIDROS 4 MM, BATENTE E FERRAGENS. EXCLUSIVE ALIZAR, ACABAMENTO E CONTRAMARCO. FORNECIMENTO E INSTALAÇÃO.  200 X 80 CM</t>
    </r>
  </si>
  <si>
    <r>
      <rPr>
        <sz val="5"/>
        <rFont val="Arial MT"/>
        <family val="2"/>
      </rPr>
      <t xml:space="preserve">JANELA MAXIM AR, EM ALUMINIO PERFIL 25, 60 X 80 CM (A X L), ACABAMENTO BRANCO OU BRILHANTE, BATENTE DE 4 A 5 CM, COM
</t>
    </r>
    <r>
      <rPr>
        <sz val="5"/>
        <rFont val="Arial MT"/>
        <family val="2"/>
      </rPr>
      <t>VIDRO 4 MM, SEM GUARNICAO/ALIZAR</t>
    </r>
  </si>
  <si>
    <r>
      <rPr>
        <b/>
        <sz val="5.5"/>
        <rFont val="Arial"/>
        <family val="2"/>
      </rPr>
      <t>8.2.3</t>
    </r>
  </si>
  <si>
    <r>
      <rPr>
        <sz val="5"/>
        <rFont val="Arial MT"/>
        <family val="2"/>
      </rPr>
      <t>CP0057</t>
    </r>
  </si>
  <si>
    <r>
      <rPr>
        <sz val="5"/>
        <rFont val="Arial MT"/>
        <family val="2"/>
      </rPr>
      <t>JANELA DE ALUMÍNIO TIPO MAXIM-AR, COM VIDROS 4 MM, BATENTE E FERRAGENS. EXCLUSIVE ALIZAR, ACABAMENTO E CONTRAMARCO. FORNECIMENTO E INSTALAÇÃO.  195 X 220 CM</t>
    </r>
  </si>
  <si>
    <r>
      <rPr>
        <b/>
        <sz val="5.5"/>
        <rFont val="Arial"/>
        <family val="2"/>
      </rPr>
      <t>8.2.4</t>
    </r>
  </si>
  <si>
    <r>
      <rPr>
        <sz val="5"/>
        <rFont val="Arial MT"/>
        <family val="2"/>
      </rPr>
      <t>CP0058</t>
    </r>
  </si>
  <si>
    <r>
      <rPr>
        <sz val="5"/>
        <rFont val="Arial MT"/>
        <family val="2"/>
      </rPr>
      <t>JANELA DE ALUMÍNIO TIPO MAXIM-AR, COM VIDROS 4 MM, BATENTE E FERRAGENS. EXCLUSIVE ALIZAR, ACABAMENTO E CONTRAMARCO. FORNECIMENTO E INSTALAÇÃO.  145 X 80 CM</t>
    </r>
  </si>
  <si>
    <r>
      <rPr>
        <b/>
        <sz val="5.5"/>
        <rFont val="Arial"/>
        <family val="2"/>
      </rPr>
      <t>8.2.5</t>
    </r>
  </si>
  <si>
    <r>
      <rPr>
        <sz val="5"/>
        <rFont val="Arial MT"/>
        <family val="2"/>
      </rPr>
      <t>CP0059</t>
    </r>
  </si>
  <si>
    <r>
      <rPr>
        <sz val="5"/>
        <rFont val="Arial MT"/>
        <family val="2"/>
      </rPr>
      <t>JANELA DE ALUMÍNIO TIPO MAXIM-AR, COM VIDROS 4 MM, BATENTE E FERRAGENS. EXCLUSIVE ALIZAR, ACABAMENTO E CONTRAMARCO. FORNECIMENTO E INSTALAÇÃO.  195 X 80 CM</t>
    </r>
  </si>
  <si>
    <r>
      <rPr>
        <b/>
        <sz val="5.5"/>
        <rFont val="Arial"/>
        <family val="2"/>
      </rPr>
      <t>8.2.6</t>
    </r>
  </si>
  <si>
    <r>
      <rPr>
        <sz val="5"/>
        <rFont val="Arial MT"/>
        <family val="2"/>
      </rPr>
      <t>CP0060</t>
    </r>
  </si>
  <si>
    <r>
      <rPr>
        <sz val="5"/>
        <rFont val="Arial MT"/>
        <family val="2"/>
      </rPr>
      <t>JANELA DE ALUMÍNIO TIPO MAXIM-AR, COM VIDROS 4 MM, BATENTE E FERRAGENS. EXCLUSIVE ALIZAR, ACABAMENTO E CONTRAMARCO. FORNECIMENTO E INSTALAÇÃO.  70 X 80 CM</t>
    </r>
  </si>
  <si>
    <r>
      <rPr>
        <b/>
        <sz val="5.5"/>
        <rFont val="Arial"/>
        <family val="2"/>
      </rPr>
      <t>8.2.7</t>
    </r>
  </si>
  <si>
    <r>
      <rPr>
        <sz val="5"/>
        <rFont val="Arial MT"/>
        <family val="2"/>
      </rPr>
      <t>ED-50961</t>
    </r>
  </si>
  <si>
    <r>
      <rPr>
        <sz val="5"/>
        <rFont val="Arial MT"/>
        <family val="2"/>
      </rPr>
      <t xml:space="preserve">FORNECIMENTO E ASSENTAMENTO DE JANELA DE ALUMÍNIO, LINHA SUPREMA ACABAMENTO ANODIZADO, TIPO BASCULA COM CONTRAMARCO, INCLUSIVE FORNECIMENTO DE VIDRO LISO DE 4MM,
</t>
    </r>
    <r>
      <rPr>
        <sz val="5"/>
        <rFont val="Arial MT"/>
        <family val="2"/>
      </rPr>
      <t>FERRAGENS E ACESSÓRIOS</t>
    </r>
  </si>
  <si>
    <r>
      <rPr>
        <sz val="5"/>
        <rFont val="Arial MT"/>
        <family val="2"/>
      </rPr>
      <t>ED-48302</t>
    </r>
  </si>
  <si>
    <r>
      <rPr>
        <sz val="5"/>
        <rFont val="Arial MT"/>
        <family val="2"/>
      </rPr>
      <t xml:space="preserve">ARGAMASSA, TRAÇO 1:3 (CIMENTO E AREIA), COM PREPARO
</t>
    </r>
    <r>
      <rPr>
        <sz val="5"/>
        <rFont val="Arial MT"/>
        <family val="2"/>
      </rPr>
      <t>MECANIZADO</t>
    </r>
  </si>
  <si>
    <r>
      <rPr>
        <sz val="5"/>
        <rFont val="Arial MT"/>
        <family val="2"/>
      </rPr>
      <t>MATED-12722</t>
    </r>
  </si>
  <si>
    <r>
      <rPr>
        <sz val="5"/>
        <rFont val="Arial MT"/>
        <family val="2"/>
      </rPr>
      <t xml:space="preserve">JANELA DE ALUMINIO SOB ENCOMENDA, ACABAMENTO TIPO NATURAL, BASCULA COM CONTRAMARCOS, INCLUSIVE FORNECIMENTO VIDRO
</t>
    </r>
    <r>
      <rPr>
        <sz val="5"/>
        <rFont val="Arial MT"/>
        <family val="2"/>
      </rPr>
      <t>LISO DE 4MM</t>
    </r>
  </si>
  <si>
    <r>
      <rPr>
        <b/>
        <sz val="5.5"/>
        <rFont val="Arial"/>
        <family val="2"/>
      </rPr>
      <t>8.2.8</t>
    </r>
  </si>
  <si>
    <r>
      <rPr>
        <sz val="5"/>
        <rFont val="Arial MT"/>
        <family val="2"/>
      </rPr>
      <t>CP0061</t>
    </r>
  </si>
  <si>
    <r>
      <rPr>
        <sz val="5"/>
        <rFont val="Arial MT"/>
        <family val="2"/>
      </rPr>
      <t>FECHAMENTO EM VIDRO TEMPERADO 10 MM - 5,10X2,56</t>
    </r>
  </si>
  <si>
    <r>
      <rPr>
        <sz val="5"/>
        <rFont val="Arial MT"/>
        <family val="2"/>
      </rPr>
      <t xml:space="preserve">MOLA HIDRAULICA DE PISO PARA PORTA DE VIDRO TEMPERADO.
</t>
    </r>
    <r>
      <rPr>
        <sz val="5"/>
        <rFont val="Arial MT"/>
        <family val="2"/>
      </rPr>
      <t>AF_01/2021</t>
    </r>
  </si>
  <si>
    <r>
      <rPr>
        <sz val="5"/>
        <rFont val="Arial MT"/>
        <family val="2"/>
      </rPr>
      <t xml:space="preserve">JOGO DE FERRAGENS CROMADAS PARA PORTA DE VIDRO TEMPERADO, UMA FOLHA COMPOSTO DE DOBRADICAS SUPERIOR E INFERIOR, TRINCO, FECHADURA, CONTRA FECHADURA COM CAPUCHINHO SEM
</t>
    </r>
    <r>
      <rPr>
        <sz val="5"/>
        <rFont val="Arial MT"/>
        <family val="2"/>
      </rPr>
      <t>MOLA E PUXADOR. AF_01/2021</t>
    </r>
  </si>
  <si>
    <r>
      <rPr>
        <sz val="5"/>
        <rFont val="Arial MT"/>
        <family val="2"/>
      </rPr>
      <t xml:space="preserve">INSTALAÇÃO DE VIDRO TEMPERADO, E = 10 MM, ENCAIXADO EM PERFIL
</t>
    </r>
    <r>
      <rPr>
        <sz val="5"/>
        <rFont val="Arial MT"/>
        <family val="2"/>
      </rPr>
      <t>U. AF_01/2021_PS</t>
    </r>
  </si>
  <si>
    <r>
      <rPr>
        <b/>
        <sz val="5.5"/>
        <rFont val="Arial"/>
        <family val="2"/>
      </rPr>
      <t>8.2.9</t>
    </r>
  </si>
  <si>
    <r>
      <rPr>
        <sz val="5"/>
        <rFont val="Arial MT"/>
        <family val="2"/>
      </rPr>
      <t>CP0062</t>
    </r>
  </si>
  <si>
    <r>
      <rPr>
        <sz val="5"/>
        <rFont val="Arial MT"/>
        <family val="2"/>
      </rPr>
      <t>FECHAMENTO EM VIDRO TEMPERADO 10 MM - 7,30X2,92</t>
    </r>
  </si>
  <si>
    <r>
      <rPr>
        <sz val="5"/>
        <rFont val="Arial MT"/>
        <family val="2"/>
      </rPr>
      <t>CP0063</t>
    </r>
  </si>
  <si>
    <r>
      <rPr>
        <sz val="5"/>
        <rFont val="Arial MT"/>
        <family val="2"/>
      </rPr>
      <t>FECHAMENTO EM VIDRO TEMPERADO 10 MM - 1,80X2,10</t>
    </r>
  </si>
  <si>
    <r>
      <rPr>
        <sz val="5"/>
        <rFont val="Arial MT"/>
        <family val="2"/>
      </rPr>
      <t>PINTURA TINTA DE ACABAMENTO (PIGMENTADA) ESMALTE SINTÉTICO ACETINADO EM MADEIRA, 2 DEMÃOS. AF_01/2021</t>
    </r>
  </si>
  <si>
    <r>
      <rPr>
        <sz val="5"/>
        <rFont val="Arial MT"/>
        <family val="2"/>
      </rPr>
      <t>DILUENTE AGUARRAS</t>
    </r>
  </si>
  <si>
    <r>
      <rPr>
        <sz val="5"/>
        <rFont val="Arial MT"/>
        <family val="2"/>
      </rPr>
      <t>CP0064</t>
    </r>
  </si>
  <si>
    <r>
      <rPr>
        <sz val="5"/>
        <rFont val="Arial MT"/>
        <family val="2"/>
      </rPr>
      <t xml:space="preserve">PORTA EM ALUMÍNIO DE ABRIR TIPO VENEZIANA COM GUARNIÇÃO, FIXAÇÃO COM PARAFUSOS - FORNECIMENTO E INSTALAÇÃO.
</t>
    </r>
    <r>
      <rPr>
        <sz val="5"/>
        <rFont val="Arial MT"/>
        <family val="2"/>
      </rPr>
      <t>AF_12/2019 - 0,70 X 2,10M - PA-01</t>
    </r>
  </si>
  <si>
    <r>
      <rPr>
        <sz val="5"/>
        <rFont val="Arial MT"/>
        <family val="2"/>
      </rPr>
      <t xml:space="preserve">PORTA EM ALUMÍNIO DE ABRIR TIPO VENEZIANA COM GUARNIÇÃO, FIXAÇÃO COM PARAFUSOS - FORNECIMENTO E INSTALAÇÃO.
</t>
    </r>
    <r>
      <rPr>
        <sz val="5"/>
        <rFont val="Arial MT"/>
        <family val="2"/>
      </rPr>
      <t>AF_12/2019</t>
    </r>
  </si>
  <si>
    <r>
      <rPr>
        <sz val="5"/>
        <rFont val="Arial MT"/>
        <family val="2"/>
      </rPr>
      <t>CP00149</t>
    </r>
  </si>
  <si>
    <r>
      <rPr>
        <sz val="5"/>
        <rFont val="Arial MT"/>
        <family val="2"/>
      </rPr>
      <t xml:space="preserve">PORTA EM ALUMÍNIO DE ABRIR TIPO VENEZIANA COM GUARNIÇÃO, FIXAÇÃO COM PARAFUSOS - FORNECIMENTO E INSTALAÇÃO.
</t>
    </r>
    <r>
      <rPr>
        <sz val="5"/>
        <rFont val="Arial MT"/>
        <family val="2"/>
      </rPr>
      <t>AF_12/2019 - 0,90 X 2,10 M - PA-02</t>
    </r>
  </si>
  <si>
    <r>
      <rPr>
        <sz val="5"/>
        <rFont val="Arial MT"/>
        <family val="2"/>
      </rPr>
      <t xml:space="preserve">PORTA EM ALUMÍNIO DE ABRIR TIPO VENEZIANA COM GUARNIÇÃO,
</t>
    </r>
    <r>
      <rPr>
        <sz val="5"/>
        <rFont val="Arial MT"/>
        <family val="2"/>
      </rPr>
      <t>FIXAÇÃO COM PARAFUSOS - FORNECIMENTO E INSTALAÇÃO. AF_12/2019</t>
    </r>
  </si>
  <si>
    <r>
      <rPr>
        <sz val="5"/>
        <rFont val="Arial MT"/>
        <family val="2"/>
      </rPr>
      <t>CP0065</t>
    </r>
  </si>
  <si>
    <r>
      <rPr>
        <sz val="5"/>
        <rFont val="Arial MT"/>
        <family val="2"/>
      </rPr>
      <t xml:space="preserve">PORTA EM ALUMÍNIO DE ABRIR TIPO VENEZIANA COM GUARNIÇÃO, FIXAÇÃO COM PARAFUSOS - FORNECIMENTO E INSTALAÇÃO.
</t>
    </r>
    <r>
      <rPr>
        <sz val="5"/>
        <rFont val="Arial MT"/>
        <family val="2"/>
      </rPr>
      <t>AF_12/2019 - 1,20 X 1,00 M - PA-03</t>
    </r>
  </si>
  <si>
    <r>
      <rPr>
        <sz val="5"/>
        <rFont val="Arial MT"/>
        <family val="2"/>
      </rPr>
      <t>CP00150</t>
    </r>
  </si>
  <si>
    <r>
      <rPr>
        <sz val="5"/>
        <rFont val="Arial MT"/>
        <family val="2"/>
      </rPr>
      <t xml:space="preserve">PORTA EM ALUMÍNIO DE ABRIR TIPO VENEZIANA COM GUARNIÇÃO, FIXAÇÃO COM PARAFUSOS - FORNECIMENTO E INSTALAÇÃO.
</t>
    </r>
    <r>
      <rPr>
        <sz val="5"/>
        <rFont val="Arial MT"/>
        <family val="2"/>
      </rPr>
      <t>AF_12/2019 - 1,10 X 2,10 M - PA-04</t>
    </r>
  </si>
  <si>
    <r>
      <rPr>
        <sz val="5"/>
        <rFont val="Arial MT"/>
        <family val="2"/>
      </rPr>
      <t>CP0066</t>
    </r>
  </si>
  <si>
    <r>
      <rPr>
        <sz val="5"/>
        <rFont val="Arial MT"/>
        <family val="2"/>
      </rPr>
      <t xml:space="preserve">PORTA EM ALUMÍNIO DE ABRIR TIPO VENEZIANA COM GUARNIÇÃO, FIXAÇÃO COM PARAFUSOS - FORNECIMENTO E INSTALAÇÃO.
</t>
    </r>
    <r>
      <rPr>
        <sz val="5"/>
        <rFont val="Arial MT"/>
        <family val="2"/>
      </rPr>
      <t>AF_12/2019 - 0,80 X 1,50 M - PA-05</t>
    </r>
  </si>
  <si>
    <r>
      <rPr>
        <sz val="5"/>
        <rFont val="Arial MT"/>
        <family val="2"/>
      </rPr>
      <t>CP00151</t>
    </r>
  </si>
  <si>
    <r>
      <rPr>
        <sz val="5"/>
        <rFont val="Arial MT"/>
        <family val="2"/>
      </rPr>
      <t>PORTA EM ALUMÍNIO DE CORRER COM 2 FOLHAS (120X210)CM COMPLETA, LINHA 25/SUPREMA, ACABAMENTO ANODIZADO NATURAL, INCLUSIVE PERFIS, VIDRO, FERRAGENS E INSTALAÇÃO - PV -01</t>
    </r>
  </si>
  <si>
    <r>
      <rPr>
        <sz val="5"/>
        <rFont val="Arial MT"/>
        <family val="2"/>
      </rPr>
      <t>ED-29455</t>
    </r>
  </si>
  <si>
    <r>
      <rPr>
        <sz val="5"/>
        <rFont val="Arial MT"/>
        <family val="2"/>
      </rPr>
      <t>ASSENTAMENTO DE ESQUADRIA DE ALUMÍNIO, INCLUSIVE FIXAÇÃO DO CONTRAMARCO, EXCLUSIVE FORNECIMENTO DA ESQUADRIA</t>
    </r>
  </si>
  <si>
    <r>
      <rPr>
        <sz val="5"/>
        <rFont val="Arial MT"/>
        <family val="2"/>
      </rPr>
      <t>ED-29521</t>
    </r>
  </si>
  <si>
    <r>
      <rPr>
        <sz val="5"/>
        <rFont val="Arial MT"/>
        <family val="2"/>
      </rPr>
      <t>PORTA EM ALUMÍNIO DE CORRER COM 2 FOLHAS ( 120X210)CM COMPLETA, LINHA 25/SUPREMA, ACABAMENTO ANODIZADO, INCLUSIVE PERFIS, EXCLUSIVE VIDRO E ACESSÓRIOS (</t>
    </r>
  </si>
  <si>
    <r>
      <rPr>
        <sz val="5"/>
        <rFont val="Arial MT"/>
        <family val="2"/>
      </rPr>
      <t>ED-29454</t>
    </r>
  </si>
  <si>
    <r>
      <rPr>
        <sz val="5"/>
        <rFont val="Arial MT"/>
        <family val="2"/>
      </rPr>
      <t>FERRAGENS PARA PORTA DE ALUMÍNIO PARA CONJUNTO DE DUAS (2) FOLHAS DE CORRER, INCLUSIVE ROLDANAS E ACESSÓRIOS, FORNECIMENTO E INSTALAÇÃO, EXCLUSIVE PORTA</t>
    </r>
  </si>
  <si>
    <r>
      <rPr>
        <sz val="5"/>
        <rFont val="Arial MT"/>
        <family val="2"/>
      </rPr>
      <t>H.07.000.0370</t>
    </r>
  </si>
  <si>
    <r>
      <rPr>
        <sz val="5"/>
        <rFont val="Arial MT"/>
        <family val="2"/>
      </rPr>
      <t xml:space="preserve">CPOS/CDH
</t>
    </r>
    <r>
      <rPr>
        <sz val="5"/>
        <rFont val="Arial MT"/>
        <family val="2"/>
      </rPr>
      <t>U</t>
    </r>
  </si>
  <si>
    <r>
      <rPr>
        <sz val="5"/>
        <rFont val="Arial MT"/>
        <family val="2"/>
      </rPr>
      <t>Vidro liso laminado jateado de 6 mm - material</t>
    </r>
  </si>
  <si>
    <r>
      <rPr>
        <sz val="5"/>
        <rFont val="Arial MT"/>
        <family val="2"/>
      </rPr>
      <t>ORSE</t>
    </r>
  </si>
  <si>
    <r>
      <rPr>
        <sz val="5"/>
        <rFont val="Arial MT"/>
        <family val="2"/>
      </rPr>
      <t xml:space="preserve">JANELA EM ALUMÍNIO, COR N/P/B, MOLDURA-VIDRO, TIPO GUILHOTINA,
</t>
    </r>
    <r>
      <rPr>
        <sz val="5"/>
        <rFont val="Arial MT"/>
        <family val="2"/>
      </rPr>
      <t>EXCLUSIVE VIDRO</t>
    </r>
  </si>
  <si>
    <r>
      <rPr>
        <sz val="5"/>
        <rFont val="Arial MT"/>
        <family val="2"/>
      </rPr>
      <t>Esquadrias de Alumínio</t>
    </r>
  </si>
  <si>
    <r>
      <rPr>
        <sz val="5"/>
        <rFont val="Arial MT"/>
        <family val="2"/>
      </rPr>
      <t>Argamassa cimento e areia traço t-1 (1:3) - 1 saco cimento 50kg / 3 padiolas areia dim. 0.35 x 0.45 x 0.23 m - Confecção mecânica e transporte</t>
    </r>
  </si>
  <si>
    <r>
      <rPr>
        <sz val="5"/>
        <rFont val="Arial MT"/>
        <family val="2"/>
      </rPr>
      <t>Argamassas</t>
    </r>
  </si>
  <si>
    <r>
      <rPr>
        <sz val="5"/>
        <rFont val="Arial MT"/>
        <family val="2"/>
      </rPr>
      <t>SERVENTE DE OBRAS</t>
    </r>
  </si>
  <si>
    <r>
      <rPr>
        <sz val="5"/>
        <rFont val="Arial MT"/>
        <family val="2"/>
      </rPr>
      <t>Janela em alumínio, cor N/P/B, moldura-vidro, tipo guilhotina, exclusive vidro Janela em alumínio, cor N/P/B, moldura-vidro, tipo guilhotina, exclusive vidro liso m2</t>
    </r>
  </si>
  <si>
    <r>
      <rPr>
        <sz val="5"/>
        <rFont val="Arial MT"/>
        <family val="2"/>
      </rPr>
      <t>Chapa de acrilico m2</t>
    </r>
  </si>
  <si>
    <r>
      <rPr>
        <sz val="5"/>
        <rFont val="Arial MT"/>
        <family val="2"/>
      </rPr>
      <t>PEDREIRO (HORISTA)</t>
    </r>
  </si>
  <si>
    <r>
      <rPr>
        <b/>
        <sz val="5"/>
        <rFont val="Arial"/>
        <family val="2"/>
      </rPr>
      <t>INSTALAÇÃO HIDROSANITÁRIA</t>
    </r>
  </si>
  <si>
    <r>
      <rPr>
        <b/>
        <sz val="5"/>
        <rFont val="Arial"/>
        <family val="2"/>
      </rPr>
      <t>9.1</t>
    </r>
  </si>
  <si>
    <r>
      <rPr>
        <b/>
        <sz val="5"/>
        <rFont val="Arial"/>
        <family val="2"/>
      </rPr>
      <t>ALIMENTAÇÃO</t>
    </r>
  </si>
  <si>
    <r>
      <rPr>
        <b/>
        <sz val="5.5"/>
        <rFont val="Arial"/>
        <family val="2"/>
      </rPr>
      <t>9.1.1</t>
    </r>
  </si>
  <si>
    <r>
      <rPr>
        <sz val="5"/>
        <rFont val="Arial MT"/>
        <family val="2"/>
      </rPr>
      <t xml:space="preserve">REGISTRO DE ESFERA, PVC, SOLDÁVEL, COM VOLANTE, DN  25 MM -
</t>
    </r>
    <r>
      <rPr>
        <sz val="5"/>
        <rFont val="Arial MT"/>
        <family val="2"/>
      </rPr>
      <t>FORNECIMENTO E INSTALAÇÃO. AF_08/2021</t>
    </r>
  </si>
  <si>
    <r>
      <rPr>
        <sz val="5"/>
        <rFont val="Arial MT"/>
        <family val="2"/>
      </rPr>
      <t xml:space="preserve">ENCANADOR OU BOMBEIRO HIDRÁULICO COM ENCARGOS
</t>
    </r>
    <r>
      <rPr>
        <sz val="5"/>
        <rFont val="Arial MT"/>
        <family val="2"/>
      </rPr>
      <t>COMPLEMENTARES</t>
    </r>
  </si>
  <si>
    <r>
      <rPr>
        <sz val="5"/>
        <rFont val="Arial MT"/>
        <family val="2"/>
      </rPr>
      <t xml:space="preserve">AUXILIAR DE ENCANADOR OU BOMBEIRO HIDRÁULICO COM ENCARGOS
</t>
    </r>
    <r>
      <rPr>
        <sz val="5"/>
        <rFont val="Arial MT"/>
        <family val="2"/>
      </rPr>
      <t>COMPLEMENTARES</t>
    </r>
  </si>
  <si>
    <r>
      <rPr>
        <sz val="5"/>
        <rFont val="Arial MT"/>
        <family val="2"/>
      </rPr>
      <t>ADESIVO PLASTICO PARA PVC, FRASCO COM 175 GR</t>
    </r>
  </si>
  <si>
    <r>
      <rPr>
        <sz val="5"/>
        <rFont val="Arial MT"/>
        <family val="2"/>
      </rPr>
      <t xml:space="preserve">REGISTRO DE ESFERA, PVC, COM VOLANTE, VS, SOLDAVEL, DN 25 MM,
</t>
    </r>
    <r>
      <rPr>
        <sz val="5"/>
        <rFont val="Arial MT"/>
        <family val="2"/>
      </rPr>
      <t>COM CORPO DIVIDIDO</t>
    </r>
  </si>
  <si>
    <r>
      <rPr>
        <sz val="5"/>
        <rFont val="Arial MT"/>
        <family val="2"/>
      </rPr>
      <t xml:space="preserve">SOLUCAO PREPARADORA / LIMPADORA PARA PVC, FRASCO COM 1000
</t>
    </r>
    <r>
      <rPr>
        <sz val="5"/>
        <rFont val="Arial MT"/>
        <family val="2"/>
      </rPr>
      <t>CM3</t>
    </r>
  </si>
  <si>
    <r>
      <rPr>
        <b/>
        <sz val="5.5"/>
        <rFont val="Arial"/>
        <family val="2"/>
      </rPr>
      <t>9.1.2</t>
    </r>
  </si>
  <si>
    <r>
      <rPr>
        <sz val="5"/>
        <rFont val="Arial MT"/>
        <family val="2"/>
      </rPr>
      <t>JOELHO 90 GRAUS, PVC, SOLDÁVEL, DN 25MM, INSTALADO EM RAMAL OU SUB-RAMAL DE ÁGUA - FORNECIMENTO E INSTALAÇÃO. AF_06/2022</t>
    </r>
  </si>
  <si>
    <r>
      <rPr>
        <sz val="5"/>
        <rFont val="Arial MT"/>
        <family val="2"/>
      </rPr>
      <t>ADESIVO PLASTICO PARA PVC, FRASCO COM *850* GR</t>
    </r>
  </si>
  <si>
    <r>
      <rPr>
        <sz val="5"/>
        <rFont val="Arial MT"/>
        <family val="2"/>
      </rPr>
      <t xml:space="preserve">JOELHO PVC, SOLDAVEL, 90 GRAUS, 25 MM, COR MARROM, PARA AGUA
</t>
    </r>
    <r>
      <rPr>
        <sz val="5"/>
        <rFont val="Arial MT"/>
        <family val="2"/>
      </rPr>
      <t>FRIA PREDIAL</t>
    </r>
  </si>
  <si>
    <r>
      <rPr>
        <b/>
        <sz val="5.5"/>
        <rFont val="Arial"/>
        <family val="2"/>
      </rPr>
      <t>9.1.3</t>
    </r>
  </si>
  <si>
    <r>
      <rPr>
        <sz val="5"/>
        <rFont val="Arial MT"/>
        <family val="2"/>
      </rPr>
      <t>TUBO, PVC, SOLDÁVEL, DN 25MM, INSTALADO EM RAMAL DE DISTRIBUIÇÃO DE ÁGUA - FORNECIMENTO E INSTALAÇÃO. AF_06/2022</t>
    </r>
  </si>
  <si>
    <r>
      <rPr>
        <sz val="5"/>
        <rFont val="Arial MT"/>
        <family val="2"/>
      </rPr>
      <t>TUBO PVC, SOLDAVEL, DE 25 MM, AGUA FRIA (NBR-5648)</t>
    </r>
  </si>
  <si>
    <r>
      <rPr>
        <b/>
        <sz val="5.5"/>
        <rFont val="Arial"/>
        <family val="2"/>
      </rPr>
      <t>9.1.4</t>
    </r>
  </si>
  <si>
    <r>
      <rPr>
        <sz val="5"/>
        <rFont val="Arial MT"/>
        <family val="2"/>
      </rPr>
      <t>TE, PVC, SOLDÁVEL, DN 25MM, INSTALADO EM RAMAL OU SUB-RAMAL DE ÁGUA - FORNECIMENTO E INSTALAÇÃO. AF_06/2022</t>
    </r>
  </si>
  <si>
    <r>
      <rPr>
        <sz val="5"/>
        <rFont val="Arial MT"/>
        <family val="2"/>
      </rPr>
      <t xml:space="preserve">TE SOLDAVEL, PVC, 90 GRAUS, 25 MM, PARA AGUA FRIA PREDIAL (NBR
</t>
    </r>
    <r>
      <rPr>
        <sz val="5"/>
        <rFont val="Arial MT"/>
        <family val="2"/>
      </rPr>
      <t>5648)</t>
    </r>
  </si>
  <si>
    <r>
      <rPr>
        <b/>
        <sz val="5.5"/>
        <rFont val="Arial"/>
        <family val="2"/>
      </rPr>
      <t>9.1.5</t>
    </r>
  </si>
  <si>
    <r>
      <rPr>
        <b/>
        <sz val="5"/>
        <rFont val="Arial"/>
        <family val="2"/>
      </rPr>
      <t>9.2</t>
    </r>
  </si>
  <si>
    <r>
      <rPr>
        <b/>
        <sz val="5"/>
        <rFont val="Arial"/>
        <family val="2"/>
      </rPr>
      <t>ESGOTO</t>
    </r>
  </si>
  <si>
    <r>
      <rPr>
        <b/>
        <sz val="5.5"/>
        <rFont val="Arial"/>
        <family val="2"/>
      </rPr>
      <t>9.2.1</t>
    </r>
  </si>
  <si>
    <r>
      <rPr>
        <sz val="5"/>
        <rFont val="Arial MT"/>
        <family val="2"/>
      </rPr>
      <t xml:space="preserve">CAIXA SIFONADA, PVC, DN 100 X 100 X 50 MM, JUNTA ELÁSTICA,
</t>
    </r>
    <r>
      <rPr>
        <sz val="5"/>
        <rFont val="Arial MT"/>
        <family val="2"/>
      </rPr>
      <t>FORNECIDA E INSTALADA EM RAMAL DE DESCARGA OU EM RAMAL DE ESGOTO SANITÁRIO. AF_08/2022</t>
    </r>
  </si>
  <si>
    <r>
      <rPr>
        <sz val="5"/>
        <rFont val="Arial MT"/>
        <family val="2"/>
      </rPr>
      <t xml:space="preserve">CAIXA SIFONADA PVC, 100 X 100 X 50 MM, COM GRELHA REDONDA,
</t>
    </r>
    <r>
      <rPr>
        <sz val="5"/>
        <rFont val="Arial MT"/>
        <family val="2"/>
      </rPr>
      <t>BRANCA</t>
    </r>
  </si>
  <si>
    <r>
      <rPr>
        <b/>
        <sz val="5.5"/>
        <rFont val="Arial"/>
        <family val="2"/>
      </rPr>
      <t>9.2.2</t>
    </r>
  </si>
  <si>
    <r>
      <rPr>
        <sz val="5"/>
        <rFont val="Arial MT"/>
        <family val="2"/>
      </rPr>
      <t>P/ LAVATORIO 1601 FABRIMAR OU EQUIVALENTE</t>
    </r>
  </si>
  <si>
    <r>
      <rPr>
        <sz val="5"/>
        <rFont val="Arial MT"/>
        <family val="2"/>
      </rPr>
      <t>VALVULA</t>
    </r>
  </si>
  <si>
    <r>
      <rPr>
        <sz val="5"/>
        <rFont val="Arial MT"/>
        <family val="2"/>
      </rPr>
      <t>73.52.05</t>
    </r>
  </si>
  <si>
    <r>
      <rPr>
        <sz val="5"/>
        <rFont val="Arial MT"/>
        <family val="2"/>
      </rPr>
      <t>VALVULA P/ LAVATORIO 1601 FABRIMAR OU EQUIVALENTE</t>
    </r>
  </si>
  <si>
    <r>
      <rPr>
        <sz val="5"/>
        <rFont val="Arial MT"/>
        <family val="2"/>
      </rPr>
      <t>73.80.12</t>
    </r>
  </si>
  <si>
    <r>
      <rPr>
        <sz val="5"/>
        <rFont val="Arial MT"/>
        <family val="2"/>
      </rPr>
      <t>FITA VEDA ROSCA 1/2" ROLO 50 M</t>
    </r>
  </si>
  <si>
    <r>
      <rPr>
        <b/>
        <sz val="5.5"/>
        <rFont val="Arial"/>
        <family val="2"/>
      </rPr>
      <t>9.2.3</t>
    </r>
  </si>
  <si>
    <r>
      <rPr>
        <sz val="5"/>
        <rFont val="Arial MT"/>
        <family val="2"/>
      </rPr>
      <t>VÁLVULA EM METAL CROMADO 1.1/2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X 1.1/2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 xml:space="preserve">PARA TANQUE OU LAVATÓRIO, COM OU SEM LADRÃO - FORNECIMENTO E INSTALAÇÃO.
</t>
    </r>
    <r>
      <rPr>
        <sz val="5"/>
        <rFont val="Arial MT"/>
        <family val="2"/>
      </rPr>
      <t>AF_01/2020</t>
    </r>
  </si>
  <si>
    <r>
      <rPr>
        <sz val="5"/>
        <rFont val="Arial MT"/>
        <family val="2"/>
      </rPr>
      <t xml:space="preserve">VALVULA DE ESCOAMENTO PARA TANQUE, EM METAL CROMADO, 1.1/2 ",
</t>
    </r>
    <r>
      <rPr>
        <sz val="5"/>
        <rFont val="Arial MT"/>
        <family val="2"/>
      </rPr>
      <t>SEM LADRAO, COM TAMPAO PLASTICO</t>
    </r>
  </si>
  <si>
    <r>
      <rPr>
        <sz val="5"/>
        <rFont val="Arial MT"/>
        <family val="2"/>
      </rPr>
      <t>FITA VEDA ROSCA EM ROLOS DE 18 MM X 10 M (L X C)</t>
    </r>
  </si>
  <si>
    <r>
      <rPr>
        <b/>
        <sz val="5.5"/>
        <rFont val="Arial"/>
        <family val="2"/>
      </rPr>
      <t>9.2.4</t>
    </r>
  </si>
  <si>
    <r>
      <rPr>
        <sz val="5"/>
        <rFont val="Arial MT"/>
        <family val="2"/>
      </rPr>
      <t>JOELHO 45 GRAUS, PVC, SERIE NORMAL, ESGOTO PREDIAL, DN 75 MM, JUNTA ELÁSTICA, FORNECIDO E INSTALADO EM RAMAL DE DESCARGA OU RAMAL DE ESGOTO SANITÁRIO. AF_08/2022</t>
    </r>
  </si>
  <si>
    <r>
      <rPr>
        <sz val="5"/>
        <rFont val="Arial MT"/>
        <family val="2"/>
      </rPr>
      <t xml:space="preserve">JOELHO PVC, SOLDAVEL, PB, 45 GRAUS, DN 75 MM, PARA ESGOTO
</t>
    </r>
    <r>
      <rPr>
        <sz val="5"/>
        <rFont val="Arial MT"/>
        <family val="2"/>
      </rPr>
      <t>PREDIAL</t>
    </r>
  </si>
  <si>
    <r>
      <rPr>
        <sz val="5"/>
        <rFont val="Arial MT"/>
        <family val="2"/>
      </rPr>
      <t>ANEL BORRACHA PARA TUBO ESGOTO PREDIAL, DN 75 MM (NBR 5688)</t>
    </r>
  </si>
  <si>
    <r>
      <rPr>
        <sz val="5"/>
        <rFont val="Arial MT"/>
        <family val="2"/>
      </rPr>
      <t>PASTA LUBRIFICANTE PARA TUBOS E CONEXOES COM JUNTA ELASTICA, EMBALAGEM DE *400* GR (USO EM PVC, ACO, POLIETILENO E OUTROS)</t>
    </r>
  </si>
  <si>
    <r>
      <rPr>
        <b/>
        <sz val="5.5"/>
        <rFont val="Arial"/>
        <family val="2"/>
      </rPr>
      <t>9.2.5</t>
    </r>
  </si>
  <si>
    <r>
      <rPr>
        <sz val="5"/>
        <rFont val="Arial MT"/>
        <family val="2"/>
      </rPr>
      <t>JUNÇÃO SIMPLES, PVC, SERIE NORMAL, ESGOTO PREDIAL, DN 50 X 50 MM, JUNTA ELÁSTICA, FORNECIDO E INSTALADO EM RAMAL DE DESCARGA OU RAMAL DE ESGOTO SANITÁRIO. AF_08/2022</t>
    </r>
  </si>
  <si>
    <r>
      <rPr>
        <sz val="5"/>
        <rFont val="Arial MT"/>
        <family val="2"/>
      </rPr>
      <t>ANEL BORRACHA PARA TUBO ESGOTO PREDIAL, DN 50 MM (NBR 5688)</t>
    </r>
  </si>
  <si>
    <r>
      <rPr>
        <sz val="5"/>
        <rFont val="Arial MT"/>
        <family val="2"/>
      </rPr>
      <t xml:space="preserve">JUNCAO SIMPLES, PVC, 45 GRAUS, DN 50 X 50 MM, SERIE NORMAL PARA
</t>
    </r>
    <r>
      <rPr>
        <sz val="5"/>
        <rFont val="Arial MT"/>
        <family val="2"/>
      </rPr>
      <t>ESGOTO PREDIAL</t>
    </r>
  </si>
  <si>
    <r>
      <rPr>
        <b/>
        <sz val="5.5"/>
        <rFont val="Arial"/>
        <family val="2"/>
      </rPr>
      <t>9.2.6</t>
    </r>
  </si>
  <si>
    <r>
      <rPr>
        <sz val="5"/>
        <rFont val="Arial MT"/>
        <family val="2"/>
      </rPr>
      <t>LUVA DE CORRER, PVC, SERIE NORMAL, ESGOTO PREDIAL, DN 50 MM, JUNTA ELÁSTICA, FORNECIDO E INSTALADO EM RAMAL DE DESCARGA OU RAMAL DE ESGOTO SANITÁRIO. AF_08/2022</t>
    </r>
  </si>
  <si>
    <r>
      <rPr>
        <sz val="5"/>
        <rFont val="Arial MT"/>
        <family val="2"/>
      </rPr>
      <t>LUVA DE CORRER, PVC, DN 50 MM, PARA ESGOTO PREDIAL</t>
    </r>
  </si>
  <si>
    <r>
      <rPr>
        <b/>
        <sz val="5.5"/>
        <rFont val="Arial"/>
        <family val="2"/>
      </rPr>
      <t>9.2.7</t>
    </r>
  </si>
  <si>
    <r>
      <rPr>
        <sz val="5"/>
        <rFont val="Arial MT"/>
        <family val="2"/>
      </rPr>
      <t xml:space="preserve">TUBO PVC, SERIE NORMAL, ESGOTO PREDIAL, DN 75 MM, FORNECIDO E INSTALADO EM RAMAL DE DESCARGA OU RAMAL DE ESGOTO
</t>
    </r>
    <r>
      <rPr>
        <sz val="5"/>
        <rFont val="Arial MT"/>
        <family val="2"/>
      </rPr>
      <t>SANITÁRIO. AF_08/2022</t>
    </r>
  </si>
  <si>
    <r>
      <rPr>
        <sz val="5"/>
        <rFont val="Arial MT"/>
        <family val="2"/>
      </rPr>
      <t xml:space="preserve">TUBO PVC SERIE NORMAL, DN 75 MM, PARA ESGOTO PREDIAL (NBR
</t>
    </r>
    <r>
      <rPr>
        <sz val="5"/>
        <rFont val="Arial MT"/>
        <family val="2"/>
      </rPr>
      <t>5688)</t>
    </r>
  </si>
  <si>
    <r>
      <rPr>
        <b/>
        <sz val="5"/>
        <rFont val="Arial"/>
        <family val="2"/>
      </rPr>
      <t>9.3</t>
    </r>
  </si>
  <si>
    <r>
      <rPr>
        <b/>
        <sz val="5"/>
        <rFont val="Arial"/>
        <family val="2"/>
      </rPr>
      <t>PLUVIAL</t>
    </r>
  </si>
  <si>
    <r>
      <rPr>
        <b/>
        <sz val="5.5"/>
        <rFont val="Arial"/>
        <family val="2"/>
      </rPr>
      <t>9.3.1</t>
    </r>
  </si>
  <si>
    <r>
      <rPr>
        <sz val="5"/>
        <rFont val="Arial MT"/>
        <family val="2"/>
      </rPr>
      <t>ED-49915</t>
    </r>
  </si>
  <si>
    <r>
      <rPr>
        <sz val="5"/>
        <rFont val="Arial MT"/>
        <family val="2"/>
      </rPr>
      <t xml:space="preserve">CAIXA DE DRENAGEM DE INSPEÇÃO/PASSAGEM EM ALVENARIA (60X60X60CM), REVESTIMENTO EM ARGAMASSA COM ADITIVO IMPERMEABILIZANTE, COM TAMPA EM GRELHA, INCLUSIVE ESCAVAÇÃO, REATERRO E TRANSPORTE E RETIRADA DO MATERIAL ESCAVADO (EM
</t>
    </r>
    <r>
      <rPr>
        <sz val="5"/>
        <rFont val="Arial MT"/>
        <family val="2"/>
      </rPr>
      <t>CAÇAMBA)</t>
    </r>
  </si>
  <si>
    <r>
      <rPr>
        <sz val="5"/>
        <rFont val="Arial MT"/>
        <family val="2"/>
      </rPr>
      <t>ED-51093</t>
    </r>
  </si>
  <si>
    <r>
      <rPr>
        <sz val="5"/>
        <rFont val="Arial MT"/>
        <family val="2"/>
      </rPr>
      <t xml:space="preserve">APILOAMENTO MANUAL EM FUNDO DE VALA COM SOQUETE, EXCLUSIVE
</t>
    </r>
    <r>
      <rPr>
        <sz val="5"/>
        <rFont val="Arial MT"/>
        <family val="2"/>
      </rPr>
      <t>ESCAVAÇÃO</t>
    </r>
  </si>
  <si>
    <r>
      <rPr>
        <sz val="5"/>
        <rFont val="Arial MT"/>
        <family val="2"/>
      </rPr>
      <t>ED-51120</t>
    </r>
  </si>
  <si>
    <r>
      <rPr>
        <sz val="5"/>
        <rFont val="Arial MT"/>
        <family val="2"/>
      </rPr>
      <t xml:space="preserve">REATERRO MANUAL DE VALA, INCLUSIVE ESPALHAMENTO E
</t>
    </r>
    <r>
      <rPr>
        <sz val="5"/>
        <rFont val="Arial MT"/>
        <family val="2"/>
      </rPr>
      <t>COMPACTAÇÃO MANUAL COM SOQUETE</t>
    </r>
  </si>
  <si>
    <r>
      <rPr>
        <sz val="5"/>
        <rFont val="Arial MT"/>
        <family val="2"/>
      </rPr>
      <t>ED-50760</t>
    </r>
  </si>
  <si>
    <r>
      <rPr>
        <sz val="5"/>
        <rFont val="Arial MT"/>
        <family val="2"/>
      </rPr>
      <t xml:space="preserve">REBOCO COM ARGAMASSA, TRAÇO 1:2:9 (CIMENTO, CAL E AREIA), COM ADITIVO IMPERMEABILIZANTE, ESP. 20MM, APLICAÇÃO MANUAL, INCLUSIVE ARGAMASSA COM PREPARO MECANIZADO, EXCLUSIVE
</t>
    </r>
    <r>
      <rPr>
        <sz val="5"/>
        <rFont val="Arial MT"/>
        <family val="2"/>
      </rPr>
      <t>CHAPISCO</t>
    </r>
  </si>
  <si>
    <r>
      <rPr>
        <sz val="5"/>
        <rFont val="Arial MT"/>
        <family val="2"/>
      </rPr>
      <t>ED-51125</t>
    </r>
  </si>
  <si>
    <r>
      <rPr>
        <sz val="5"/>
        <rFont val="Arial MT"/>
        <family val="2"/>
      </rPr>
      <t xml:space="preserve">TRANSPORTE DE MATERIAL DEMOLIDO EM CAÇAMBA, EXCLUSIVE
</t>
    </r>
    <r>
      <rPr>
        <sz val="5"/>
        <rFont val="Arial MT"/>
        <family val="2"/>
      </rPr>
      <t>CARGA MANUAL OU MECÂNICA</t>
    </r>
  </si>
  <si>
    <r>
      <rPr>
        <sz val="5"/>
        <rFont val="Arial MT"/>
        <family val="2"/>
      </rPr>
      <t>ED-48227</t>
    </r>
  </si>
  <si>
    <r>
      <rPr>
        <sz val="5"/>
        <rFont val="Arial MT"/>
        <family val="2"/>
      </rPr>
      <t xml:space="preserve">ALVENARIA DE VEDAÇÃO COM TIJOLO MACIÇO REQUEIMADO, ESP. 10CM, PARA REVESTIMENTO, INCLUSIVE ARGAMASSA PARA
</t>
    </r>
    <r>
      <rPr>
        <sz val="5"/>
        <rFont val="Arial MT"/>
        <family val="2"/>
      </rPr>
      <t>ASSENTAMENTO</t>
    </r>
  </si>
  <si>
    <r>
      <rPr>
        <sz val="5"/>
        <rFont val="Arial MT"/>
        <family val="2"/>
      </rPr>
      <t>ED-48314</t>
    </r>
  </si>
  <si>
    <r>
      <rPr>
        <sz val="5"/>
        <rFont val="Arial MT"/>
        <family val="2"/>
      </rPr>
      <t xml:space="preserve">CONCRETO NÃO ESTRUTURAL, PREPARADO EM OBRA COM BETONEIRA, CONTROLE "B", COM FCK 13,5MPA, BRITA Nº (1 E 2), CONSISTÊNCIA
</t>
    </r>
    <r>
      <rPr>
        <sz val="5"/>
        <rFont val="Arial MT"/>
        <family val="2"/>
      </rPr>
      <t>PARA VIBRAÇÃO (FABRICAÇÃO)</t>
    </r>
  </si>
  <si>
    <r>
      <rPr>
        <sz val="5"/>
        <rFont val="Arial MT"/>
        <family val="2"/>
      </rPr>
      <t>ED-51107</t>
    </r>
  </si>
  <si>
    <r>
      <rPr>
        <sz val="5"/>
        <rFont val="Arial MT"/>
        <family val="2"/>
      </rPr>
      <t xml:space="preserve">ESCAVAÇÃO MANUAL DE VALA COM PROFUNDIDADE MENOR OU IGUAL
</t>
    </r>
    <r>
      <rPr>
        <sz val="5"/>
        <rFont val="Arial MT"/>
        <family val="2"/>
      </rPr>
      <t>A 1,5M, INCLUSIVE DESCARGA LATERAL</t>
    </r>
  </si>
  <si>
    <r>
      <rPr>
        <sz val="5"/>
        <rFont val="Arial MT"/>
        <family val="2"/>
      </rPr>
      <t>ED-14505</t>
    </r>
  </si>
  <si>
    <r>
      <rPr>
        <sz val="5"/>
        <rFont val="Arial MT"/>
        <family val="2"/>
      </rPr>
      <t xml:space="preserve">GRELHA PARA CAIXA COLETORA DE ÁGUA PLUVIAL EM BARRA CHATA 3/4"X1/8" COM REQUADRO EM CANTONEIRA 7/8"X1/8", INCLUSIVE UMA (1)
</t>
    </r>
    <r>
      <rPr>
        <sz val="5"/>
        <rFont val="Arial MT"/>
        <family val="2"/>
      </rPr>
      <t>DEMÃO DE FUNDO</t>
    </r>
  </si>
  <si>
    <r>
      <rPr>
        <sz val="5"/>
        <rFont val="Arial MT"/>
        <family val="2"/>
      </rPr>
      <t>ED-48324</t>
    </r>
  </si>
  <si>
    <r>
      <rPr>
        <sz val="5"/>
        <rFont val="Arial MT"/>
        <family val="2"/>
      </rPr>
      <t>TRANSPORTE, LANÇAMENTO E ADENSAMENTO DE CONCRETO EM RADIER, PISO OU ELEMENTO PRÉ-MOLDADO, INCLUSIVE ACABAMENTO</t>
    </r>
  </si>
  <si>
    <r>
      <rPr>
        <b/>
        <sz val="5.5"/>
        <rFont val="Arial"/>
        <family val="2"/>
      </rPr>
      <t>9.3.2</t>
    </r>
  </si>
  <si>
    <r>
      <rPr>
        <sz val="5"/>
        <rFont val="Arial MT"/>
        <family val="2"/>
      </rPr>
      <t xml:space="preserve">JOELHO 45 GRAUS, PVC, SERIE R, ÁGUA PLUVIAL, DN 100 MM, JUNTA ELÁSTICA, FORNECIDO E INSTALADO EM RAMAL DE ENCAMINHAMENTO.
</t>
    </r>
    <r>
      <rPr>
        <sz val="5"/>
        <rFont val="Arial MT"/>
        <family val="2"/>
      </rPr>
      <t>AF_06/2022</t>
    </r>
  </si>
  <si>
    <r>
      <rPr>
        <sz val="5"/>
        <rFont val="Arial MT"/>
        <family val="2"/>
      </rPr>
      <t xml:space="preserve">ANEL BORRACHA, DN 100 MM, PARA TUBO SERIE REFORCADA ESGOTO
</t>
    </r>
    <r>
      <rPr>
        <sz val="5"/>
        <rFont val="Arial MT"/>
        <family val="2"/>
      </rPr>
      <t>PREDIAL</t>
    </r>
  </si>
  <si>
    <r>
      <rPr>
        <sz val="5"/>
        <rFont val="Arial MT"/>
        <family val="2"/>
      </rPr>
      <t>JOELHO, PVC SERIE R, 45 GRAUS, DN 100 MM, PARA ESGOTO PREDIAL</t>
    </r>
  </si>
  <si>
    <r>
      <rPr>
        <b/>
        <sz val="5.5"/>
        <rFont val="Arial"/>
        <family val="2"/>
      </rPr>
      <t>9.3.3</t>
    </r>
  </si>
  <si>
    <r>
      <rPr>
        <sz val="5"/>
        <rFont val="Arial MT"/>
        <family val="2"/>
      </rPr>
      <t>CURVA CURTA 90 GRAUS, PVC, SERIE NORMAL, ESGOTO PREDIAL, DN 100 MM, JUNTA ELÁSTICA, FORNECIDO E INSTALADO EM PRUMADA DE ESGOTO SANITÁRIO OU VENTILAÇÃO. AF_08/2022</t>
    </r>
  </si>
  <si>
    <r>
      <rPr>
        <sz val="5"/>
        <rFont val="Arial MT"/>
        <family val="2"/>
      </rPr>
      <t>ANEL BORRACHA PARA TUBO ESGOTO PREDIAL, DN 100 MM (NBR 5688)</t>
    </r>
  </si>
  <si>
    <r>
      <rPr>
        <sz val="5"/>
        <rFont val="Arial MT"/>
        <family val="2"/>
      </rPr>
      <t>CURVA PVC CURTA 90 GRAUS, DN 100 MM, PARA ESGOTO PREDIAL</t>
    </r>
  </si>
  <si>
    <r>
      <rPr>
        <b/>
        <sz val="5.5"/>
        <rFont val="Arial"/>
        <family val="2"/>
      </rPr>
      <t>9.3.4</t>
    </r>
  </si>
  <si>
    <r>
      <rPr>
        <sz val="5"/>
        <rFont val="Arial MT"/>
        <family val="2"/>
      </rPr>
      <t xml:space="preserve">JUNÇÃO SIMPLES, PVC, SERIE R, ÁGUA PLUVIAL, DN 100 X 100 MM, JUNTA ELÁSTICA, FORNECIDO E INSTALADO EM RAMAL DE
</t>
    </r>
    <r>
      <rPr>
        <sz val="5"/>
        <rFont val="Arial MT"/>
        <family val="2"/>
      </rPr>
      <t>ENCAMINHAMENTO. AF_06/2022</t>
    </r>
  </si>
  <si>
    <r>
      <rPr>
        <sz val="5"/>
        <rFont val="Arial MT"/>
        <family val="2"/>
      </rPr>
      <t xml:space="preserve">JUNCAO SIMPLES, PVC SERIE R, DN 100 X 100 MM, PARA ESGOTO
</t>
    </r>
    <r>
      <rPr>
        <sz val="5"/>
        <rFont val="Arial MT"/>
        <family val="2"/>
      </rPr>
      <t>PREDIAL</t>
    </r>
  </si>
  <si>
    <r>
      <rPr>
        <b/>
        <sz val="5.5"/>
        <rFont val="Arial"/>
        <family val="2"/>
      </rPr>
      <t>9.3.5</t>
    </r>
  </si>
  <si>
    <r>
      <rPr>
        <sz val="5"/>
        <rFont val="Arial MT"/>
        <family val="2"/>
      </rPr>
      <t>TUBO PVC, SÉRIE R, ÁGUA PLUVIAL, DN 100 MM, FORNECIDO E INSTALADO EM RAMAL DE ENCAMINHAMENTO. AF_06/2022</t>
    </r>
  </si>
  <si>
    <r>
      <rPr>
        <sz val="5"/>
        <rFont val="Arial MT"/>
        <family val="2"/>
      </rPr>
      <t xml:space="preserve">TUBO PVC, SERIE R, DN 100 MM, PARA ESGOTO OU AGUAS PLUVIAIS
</t>
    </r>
    <r>
      <rPr>
        <sz val="5"/>
        <rFont val="Arial MT"/>
        <family val="2"/>
      </rPr>
      <t>PREDIAL (NBR 5688)</t>
    </r>
  </si>
  <si>
    <r>
      <rPr>
        <b/>
        <sz val="5.5"/>
        <rFont val="Arial"/>
        <family val="2"/>
      </rPr>
      <t>9.3.6</t>
    </r>
  </si>
  <si>
    <r>
      <rPr>
        <sz val="5"/>
        <rFont val="Arial MT"/>
        <family val="2"/>
      </rPr>
      <t xml:space="preserve">TUBO PVC, SÉRIE R, ÁGUA PLUVIAL, DN 150 MM, FORNECIDO E INSTALADO EM CONDUTORES VERTICAIS DE ÁGUAS PLUVIAIS.
</t>
    </r>
    <r>
      <rPr>
        <sz val="5"/>
        <rFont val="Arial MT"/>
        <family val="2"/>
      </rPr>
      <t>AF_06/2022</t>
    </r>
  </si>
  <si>
    <r>
      <rPr>
        <sz val="5"/>
        <rFont val="Arial MT"/>
        <family val="2"/>
      </rPr>
      <t xml:space="preserve">TUBO PVC, SERIE R, DN 150 MM, PARA ESGOTO OU AGUAS PLUVIAIS
</t>
    </r>
    <r>
      <rPr>
        <sz val="5"/>
        <rFont val="Arial MT"/>
        <family val="2"/>
      </rPr>
      <t>PREDIAL (NBR 5688)</t>
    </r>
  </si>
  <si>
    <r>
      <rPr>
        <b/>
        <sz val="5"/>
        <rFont val="Arial"/>
        <family val="2"/>
      </rPr>
      <t>9.4</t>
    </r>
  </si>
  <si>
    <r>
      <rPr>
        <b/>
        <sz val="5"/>
        <rFont val="Arial"/>
        <family val="2"/>
      </rPr>
      <t>VENTILAÇÃO</t>
    </r>
  </si>
  <si>
    <r>
      <rPr>
        <b/>
        <sz val="5.5"/>
        <rFont val="Arial"/>
        <family val="2"/>
      </rPr>
      <t>9.4.1</t>
    </r>
  </si>
  <si>
    <r>
      <rPr>
        <sz val="5"/>
        <rFont val="Arial MT"/>
        <family val="2"/>
      </rPr>
      <t>JUNÇÃO SIMPLES, PVC, SERIE NORMAL, ESGOTO PREDIAL, DN 50 X 50 MM, JUNTA ELÁSTICA, FORNECIDO E INSTALADO EM PRUMADA DE ESGOTO SANITÁRIO OU VENTILAÇÃO. AF_08/2022</t>
    </r>
  </si>
  <si>
    <r>
      <rPr>
        <b/>
        <sz val="5.5"/>
        <rFont val="Arial"/>
        <family val="2"/>
      </rPr>
      <t>9.4.2</t>
    </r>
  </si>
  <si>
    <r>
      <rPr>
        <sz val="5"/>
        <rFont val="Arial MT"/>
        <family val="2"/>
      </rPr>
      <t>LUVA DE CORRER, PVC, SERIE NORMAL, ESGOTO PREDIAL, DN 50 MM, JUNTA ELÁSTICA, FORNECIDO E INSTALADO EM PRUMADA DE ESGOTO SANITÁRIO OU VENTILAÇÃO. AF_08/2022</t>
    </r>
  </si>
  <si>
    <r>
      <rPr>
        <b/>
        <sz val="5.5"/>
        <rFont val="Arial"/>
        <family val="2"/>
      </rPr>
      <t>9.4.3</t>
    </r>
  </si>
  <si>
    <r>
      <rPr>
        <sz val="5"/>
        <rFont val="Arial MT"/>
        <family val="2"/>
      </rPr>
      <t>10.48.40</t>
    </r>
  </si>
  <si>
    <r>
      <rPr>
        <sz val="5"/>
        <rFont val="Arial MT"/>
        <family val="2"/>
      </rPr>
      <t>TERMINAL DE VENTILAÇAO PVC D= 50MM</t>
    </r>
  </si>
  <si>
    <r>
      <rPr>
        <sz val="5"/>
        <rFont val="Arial MT"/>
        <family val="2"/>
      </rPr>
      <t>COMPLEMENTO</t>
    </r>
  </si>
  <si>
    <r>
      <rPr>
        <sz val="5"/>
        <rFont val="Arial MT"/>
        <family val="2"/>
      </rPr>
      <t>73.57.40</t>
    </r>
  </si>
  <si>
    <r>
      <rPr>
        <sz val="5"/>
        <rFont val="Arial MT"/>
        <family val="2"/>
      </rPr>
      <t>TERMINAL DE VENTILAÇAO PVC D= 50 MM</t>
    </r>
  </si>
  <si>
    <r>
      <rPr>
        <b/>
        <sz val="5.5"/>
        <rFont val="Arial"/>
        <family val="2"/>
      </rPr>
      <t>9.4.4</t>
    </r>
  </si>
  <si>
    <r>
      <rPr>
        <sz val="5"/>
        <rFont val="Arial MT"/>
        <family val="2"/>
      </rPr>
      <t xml:space="preserve">TUBO PVC, SERIE NORMAL, ESGOTO PREDIAL, DN 50 MM, FORNECIDO E INSTALADO EM PRUMADA DE ESGOTO SANITÁRIO OU VENTILAÇÃO.
</t>
    </r>
    <r>
      <rPr>
        <sz val="5"/>
        <rFont val="Arial MT"/>
        <family val="2"/>
      </rPr>
      <t>AF_08/2022</t>
    </r>
  </si>
  <si>
    <r>
      <rPr>
        <sz val="5"/>
        <rFont val="Arial MT"/>
        <family val="2"/>
      </rPr>
      <t xml:space="preserve">TUBO PVC SERIE NORMAL, DN 50 MM, PARA ESGOTO PREDIAL (NBR
</t>
    </r>
    <r>
      <rPr>
        <sz val="5"/>
        <rFont val="Arial MT"/>
        <family val="2"/>
      </rPr>
      <t>5688)</t>
    </r>
  </si>
  <si>
    <r>
      <rPr>
        <b/>
        <sz val="5.5"/>
        <rFont val="Arial"/>
        <family val="2"/>
      </rPr>
      <t>9.4.5</t>
    </r>
  </si>
  <si>
    <r>
      <rPr>
        <sz val="5"/>
        <rFont val="Arial MT"/>
        <family val="2"/>
      </rPr>
      <t>CP0075</t>
    </r>
  </si>
  <si>
    <r>
      <rPr>
        <sz val="5"/>
        <rFont val="Arial MT"/>
        <family val="2"/>
      </rPr>
      <t xml:space="preserve">TE, PVC, SERIE NORMAL, ESGOTO PREDIAL, DN 100 X 50 MM, JUNTA ELÁSTICA, FORNECIDO E INSTALADO EM PRUMADA DE ESGOTO
</t>
    </r>
    <r>
      <rPr>
        <sz val="5"/>
        <rFont val="Arial MT"/>
        <family val="2"/>
      </rPr>
      <t>SANITÁRIO OU VENTILAÇÃO.</t>
    </r>
  </si>
  <si>
    <r>
      <rPr>
        <sz val="5"/>
        <rFont val="Arial MT"/>
        <family val="2"/>
      </rPr>
      <t xml:space="preserve">TE SANITARIO DE REDUCAO, PVC, DN 100 X 50 MM, SERIE NORMAL,
</t>
    </r>
    <r>
      <rPr>
        <sz val="5"/>
        <rFont val="Arial MT"/>
        <family val="2"/>
      </rPr>
      <t>PARA ESGOTO PREDIAL</t>
    </r>
  </si>
  <si>
    <r>
      <rPr>
        <b/>
        <sz val="5.5"/>
        <rFont val="Arial"/>
        <family val="2"/>
      </rPr>
      <t>9.4.6</t>
    </r>
  </si>
  <si>
    <r>
      <rPr>
        <sz val="5"/>
        <rFont val="Arial MT"/>
        <family val="2"/>
      </rPr>
      <t xml:space="preserve">TE, PVC, SERIE NORMAL, ESGOTO PREDIAL, DN 50 X 50 MM, JUNTA
</t>
    </r>
    <r>
      <rPr>
        <sz val="5"/>
        <rFont val="Arial MT"/>
        <family val="2"/>
      </rPr>
      <t>ELÁSTICA, FORNECIDO E INSTALADO EM PRUMADA DE ESGOTO SANITÁRIO OU VENTILAÇÃO. AF_08/2022</t>
    </r>
  </si>
  <si>
    <r>
      <rPr>
        <sz val="5"/>
        <rFont val="Arial MT"/>
        <family val="2"/>
      </rPr>
      <t xml:space="preserve">TE SANITARIO, PVC, DN 50 X 50 MM, SERIE NORMAL, PARA ESGOTO
</t>
    </r>
    <r>
      <rPr>
        <sz val="5"/>
        <rFont val="Arial MT"/>
        <family val="2"/>
      </rPr>
      <t>PREDIAL</t>
    </r>
  </si>
  <si>
    <r>
      <rPr>
        <b/>
        <sz val="5"/>
        <rFont val="Arial"/>
        <family val="2"/>
      </rPr>
      <t>9.5</t>
    </r>
  </si>
  <si>
    <r>
      <rPr>
        <b/>
        <sz val="5"/>
        <rFont val="Arial"/>
        <family val="2"/>
      </rPr>
      <t>ÁGUA FRIA</t>
    </r>
  </si>
  <si>
    <r>
      <rPr>
        <b/>
        <sz val="5.5"/>
        <rFont val="Arial"/>
        <family val="2"/>
      </rPr>
      <t>9.5.1</t>
    </r>
  </si>
  <si>
    <r>
      <rPr>
        <sz val="5"/>
        <rFont val="Arial MT"/>
        <family val="2"/>
      </rPr>
      <t>ED-50323</t>
    </r>
  </si>
  <si>
    <r>
      <rPr>
        <sz val="5"/>
        <rFont val="Arial MT"/>
        <family val="2"/>
      </rPr>
      <t xml:space="preserve">TORNEIRA METÁLICA PARA IRRIGAÇÃO/JARDIM, ACABAMENTO CROMADO, APLICAÇÃO DE PAREDE, INCLUSIVE FORNECIMENTO E
</t>
    </r>
    <r>
      <rPr>
        <sz val="5"/>
        <rFont val="Arial MT"/>
        <family val="2"/>
      </rPr>
      <t>INSTALAÇÃO</t>
    </r>
  </si>
  <si>
    <r>
      <rPr>
        <sz val="5"/>
        <rFont val="Arial MT"/>
        <family val="2"/>
      </rPr>
      <t>ED-50363</t>
    </r>
  </si>
  <si>
    <r>
      <rPr>
        <sz val="5"/>
        <rFont val="Arial MT"/>
        <family val="2"/>
      </rPr>
      <t xml:space="preserve">AJUDANTE DE BOMBEIRO/ENCANADOR COM ENCARGOS
</t>
    </r>
    <r>
      <rPr>
        <sz val="5"/>
        <rFont val="Arial MT"/>
        <family val="2"/>
      </rPr>
      <t>COMPLEMENTARES</t>
    </r>
  </si>
  <si>
    <r>
      <rPr>
        <sz val="5"/>
        <rFont val="Arial MT"/>
        <family val="2"/>
      </rPr>
      <t>MATED-11624</t>
    </r>
  </si>
  <si>
    <r>
      <rPr>
        <sz val="5"/>
        <rFont val="Arial MT"/>
        <family val="2"/>
      </rPr>
      <t xml:space="preserve">FITA VEDA ROSCA (LARGURA : 12MM|APLICAÇÃO: VEDAÇÃO PARA
</t>
    </r>
    <r>
      <rPr>
        <sz val="5"/>
        <rFont val="Arial MT"/>
        <family val="2"/>
      </rPr>
      <t>TUBOS E CONEXÕES ROSCÁVEIS)</t>
    </r>
  </si>
  <si>
    <r>
      <rPr>
        <sz val="5"/>
        <rFont val="Arial MT"/>
        <family val="2"/>
      </rPr>
      <t>MATED-12191</t>
    </r>
  </si>
  <si>
    <r>
      <rPr>
        <sz val="5"/>
        <rFont val="Arial MT"/>
        <family val="2"/>
      </rPr>
      <t xml:space="preserve">TORNEIRA METÁLICA ( APLICAÇÃO: JARDIM|BICO: ROSCA|ABERTURA: 1/2 VOLTA|ACABAMENTO: CROMADO|BITOLA: 1/2"| INSTALAÇÃO: PAREDE|
</t>
    </r>
    <r>
      <rPr>
        <sz val="5"/>
        <rFont val="Arial MT"/>
        <family val="2"/>
      </rPr>
      <t>REFERÊNCIA: 1130)</t>
    </r>
  </si>
  <si>
    <r>
      <rPr>
        <b/>
        <sz val="5.5"/>
        <rFont val="Arial"/>
        <family val="2"/>
      </rPr>
      <t>9.5.2</t>
    </r>
  </si>
  <si>
    <r>
      <rPr>
        <sz val="5"/>
        <rFont val="Arial MT"/>
        <family val="2"/>
      </rPr>
      <t>TORNEIRA CROMADA TUBO MÓVEL, DE MESA, 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OU 3/4,</t>
    </r>
    <r>
      <rPr>
        <sz val="4.5"/>
        <rFont val="Microsoft Sans Serif"/>
        <family val="2"/>
      </rPr>
      <t xml:space="preserve">  </t>
    </r>
    <r>
      <rPr>
        <sz val="5"/>
        <rFont val="Arial MT"/>
        <family val="2"/>
      </rPr>
      <t>PARA PIA DE COZINHA, PADRÃO ALTO - FORNECIMENTO E INSTALAÇÃO. AF_01/2020</t>
    </r>
  </si>
  <si>
    <r>
      <rPr>
        <sz val="5"/>
        <rFont val="Arial MT"/>
        <family val="2"/>
      </rPr>
      <t>TORNEIRA METALICA CROMADA, DE MESA/BANCADA, PARA COZINHA, BICA MOVEL, COM AREJADOR, 1/2 " OU 3/4 " (REF 1167 / 1168)</t>
    </r>
  </si>
  <si>
    <r>
      <rPr>
        <b/>
        <sz val="5.5"/>
        <rFont val="Arial"/>
        <family val="2"/>
      </rPr>
      <t>9.5.3</t>
    </r>
  </si>
  <si>
    <r>
      <rPr>
        <sz val="5"/>
        <rFont val="Arial MT"/>
        <family val="2"/>
      </rPr>
      <t>TORNEIRA CROMADA 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OU 3/4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 xml:space="preserve">PARA TANQUE, PADRÃO MÉDIO -
</t>
    </r>
    <r>
      <rPr>
        <sz val="5"/>
        <rFont val="Arial MT"/>
        <family val="2"/>
      </rPr>
      <t>FORNECIMENTO E INSTALAÇÃO. AF_01/2020</t>
    </r>
  </si>
  <si>
    <r>
      <rPr>
        <sz val="5"/>
        <rFont val="Arial MT"/>
        <family val="2"/>
      </rPr>
      <t xml:space="preserve">TORNEIRA METALICA CROMADA CANO CURTO, SEM BICO, SEM
</t>
    </r>
    <r>
      <rPr>
        <sz val="5"/>
        <rFont val="Arial MT"/>
        <family val="2"/>
      </rPr>
      <t>AREJADOR, DE PAREDE, PARA TANQUE E USO GERAL, 1/2 " OU 3/4 " (REF 1143)</t>
    </r>
  </si>
  <si>
    <r>
      <rPr>
        <b/>
        <sz val="5.5"/>
        <rFont val="Arial"/>
        <family val="2"/>
      </rPr>
      <t>9.5.4</t>
    </r>
  </si>
  <si>
    <r>
      <rPr>
        <sz val="5"/>
        <rFont val="Arial MT"/>
        <family val="2"/>
      </rPr>
      <t xml:space="preserve">REGISTRO DE GAVETA BRUTO, LATÃO, ROSCÁVEL, 3/4", COM ACABAMENTO E CANOPLA CROMADOS - FORNECIMENTO E
</t>
    </r>
    <r>
      <rPr>
        <sz val="5"/>
        <rFont val="Arial MT"/>
        <family val="2"/>
      </rPr>
      <t>INSTALAÇÃO. AF_08/2021</t>
    </r>
  </si>
  <si>
    <r>
      <rPr>
        <sz val="5"/>
        <rFont val="Arial MT"/>
        <family val="2"/>
      </rPr>
      <t xml:space="preserve">REGISTRO GAVETA COM ACABAMENTO E CANOPLA CROMADOS,
</t>
    </r>
    <r>
      <rPr>
        <sz val="5"/>
        <rFont val="Arial MT"/>
        <family val="2"/>
      </rPr>
      <t>SIMPLES, BITOLA 3/4 " (REF 1509)</t>
    </r>
  </si>
  <si>
    <r>
      <rPr>
        <sz val="5"/>
        <rFont val="Arial MT"/>
        <family val="2"/>
      </rPr>
      <t>FITA VEDA ROSCA EM ROLOS DE 18 MM X 50 M (L X C)</t>
    </r>
  </si>
  <si>
    <r>
      <rPr>
        <b/>
        <sz val="5.5"/>
        <rFont val="Arial"/>
        <family val="2"/>
      </rPr>
      <t>9.5.5</t>
    </r>
  </si>
  <si>
    <r>
      <rPr>
        <sz val="5"/>
        <rFont val="Arial MT"/>
        <family val="2"/>
      </rPr>
      <t>ED-50329</t>
    </r>
  </si>
  <si>
    <r>
      <rPr>
        <sz val="5"/>
        <rFont val="Arial MT"/>
        <family val="2"/>
      </rPr>
      <t xml:space="preserve">TORNEIRA METÁLICA PARA LAVATÓRIO, FECHAMENTO AUTOMÁTICO, ACABAMENTO CROMADO, COM AREJADOR, APLICAÇÃO DE MESA, INCLUSIVE ENGATE FLEXÍVEL METÁLICO, FORNECIMENTO E
</t>
    </r>
    <r>
      <rPr>
        <sz val="5"/>
        <rFont val="Arial MT"/>
        <family val="2"/>
      </rPr>
      <t>INSTALAÇÃO</t>
    </r>
  </si>
  <si>
    <r>
      <rPr>
        <sz val="5"/>
        <rFont val="Arial MT"/>
        <family val="2"/>
      </rPr>
      <t>MATED-12565</t>
    </r>
  </si>
  <si>
    <r>
      <rPr>
        <sz val="5"/>
        <rFont val="Arial MT"/>
        <family val="2"/>
      </rPr>
      <t>ENGATE FLEXÍVEL METÁLICO (APLICAÇÃO: ENTRADA DE ÁGUA|COMPRIMENTO: 40CM| DIÂMETRO DA SEÇÃO: 1/2"[ 20MM])</t>
    </r>
  </si>
  <si>
    <r>
      <rPr>
        <sz val="5"/>
        <rFont val="Arial MT"/>
        <family val="2"/>
      </rPr>
      <t>MATED-12194</t>
    </r>
  </si>
  <si>
    <r>
      <rPr>
        <sz val="5"/>
        <rFont val="Arial MT"/>
        <family val="2"/>
      </rPr>
      <t>TORNEIRA METÁLICA DE FECHAMENTO AUTOMÁTICO (APLICAÇÃO: LAVATÓRIO| BICO: AREJADOR|ABERTURA: PRESSÃO|ACABAMENTO: CROMADO|BITOLA: 1/2"| INSTALAÇÃO: MESA| REFERÊNCIA: 1170/1173)</t>
    </r>
  </si>
  <si>
    <r>
      <rPr>
        <b/>
        <sz val="5.5"/>
        <rFont val="Arial"/>
        <family val="2"/>
      </rPr>
      <t>9.5.6</t>
    </r>
  </si>
  <si>
    <r>
      <rPr>
        <sz val="5"/>
        <rFont val="Arial MT"/>
        <family val="2"/>
      </rPr>
      <t xml:space="preserve">REGISTRO DE ESFERA, PVC, SOLDÁVEL, COM VOLANTE, DN  32 MM -
</t>
    </r>
    <r>
      <rPr>
        <sz val="5"/>
        <rFont val="Arial MT"/>
        <family val="2"/>
      </rPr>
      <t>FORNECIMENTO E INSTALAÇÃO. AF_08/2021</t>
    </r>
  </si>
  <si>
    <r>
      <rPr>
        <sz val="5"/>
        <rFont val="Arial MT"/>
        <family val="2"/>
      </rPr>
      <t xml:space="preserve">REGISTRO DE ESFERA, PVC, COM VOLANTE, VS, SOLDAVEL, DN 32 MM,
</t>
    </r>
    <r>
      <rPr>
        <sz val="5"/>
        <rFont val="Arial MT"/>
        <family val="2"/>
      </rPr>
      <t>COM CORPO DIVIDIDO</t>
    </r>
  </si>
  <si>
    <r>
      <rPr>
        <b/>
        <sz val="5.5"/>
        <rFont val="Arial"/>
        <family val="2"/>
      </rPr>
      <t>9.5.7</t>
    </r>
  </si>
  <si>
    <r>
      <rPr>
        <sz val="5"/>
        <rFont val="Arial MT"/>
        <family val="2"/>
      </rPr>
      <t xml:space="preserve">REGISTRO DE ESFERA, PVC, SOLDÁVEL, COM VOLANTE, DN  60 MM -
</t>
    </r>
    <r>
      <rPr>
        <sz val="5"/>
        <rFont val="Arial MT"/>
        <family val="2"/>
      </rPr>
      <t>FORNECIMENTO E INSTALAÇÃO. AF_08/2021</t>
    </r>
  </si>
  <si>
    <r>
      <rPr>
        <sz val="5"/>
        <rFont val="Arial MT"/>
        <family val="2"/>
      </rPr>
      <t xml:space="preserve">REGISTRO DE ESFERA, PVC, COM VOLANTE, VS, SOLDAVEL, DN 60 MM,
</t>
    </r>
    <r>
      <rPr>
        <sz val="5"/>
        <rFont val="Arial MT"/>
        <family val="2"/>
      </rPr>
      <t>COM CORPO DIVIDIDO</t>
    </r>
  </si>
  <si>
    <r>
      <rPr>
        <b/>
        <sz val="5.5"/>
        <rFont val="Arial"/>
        <family val="2"/>
      </rPr>
      <t>9.5.8</t>
    </r>
  </si>
  <si>
    <r>
      <rPr>
        <sz val="5"/>
        <rFont val="Arial MT"/>
        <family val="2"/>
      </rPr>
      <t>ENGATE FLEXÍVEL EM PLÁSTICO BRANCO, 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 xml:space="preserve">X 30CM - FORNECIMENTO
</t>
    </r>
    <r>
      <rPr>
        <sz val="5"/>
        <rFont val="Arial MT"/>
        <family val="2"/>
      </rPr>
      <t>E INSTALAÇÃO. AF_01/2020</t>
    </r>
  </si>
  <si>
    <r>
      <rPr>
        <sz val="5"/>
        <rFont val="Arial MT"/>
        <family val="2"/>
      </rPr>
      <t xml:space="preserve">ENGATE/RABICHO FLEXIVEL PLASTICO (PVC OU ABS) BRANCO 1/2 " X 30
</t>
    </r>
    <r>
      <rPr>
        <sz val="5"/>
        <rFont val="Arial MT"/>
        <family val="2"/>
      </rPr>
      <t>CM</t>
    </r>
  </si>
  <si>
    <r>
      <rPr>
        <b/>
        <sz val="5.5"/>
        <rFont val="Arial"/>
        <family val="2"/>
      </rPr>
      <t>9.5.9</t>
    </r>
  </si>
  <si>
    <r>
      <rPr>
        <sz val="5"/>
        <rFont val="Arial MT"/>
        <family val="2"/>
      </rPr>
      <t xml:space="preserve">ADAPTADOR CURTO COM BOLSA E ROSCA PARA REGISTRO, PVC, SOLDÁVEL, DN 60MM X 2 , INSTALADO EM PRUMADA DE ÁGUA -
</t>
    </r>
    <r>
      <rPr>
        <sz val="5"/>
        <rFont val="Arial MT"/>
        <family val="2"/>
      </rPr>
      <t>FORNECIMENTO E INSTALAÇÃO. AF_06/2022</t>
    </r>
  </si>
  <si>
    <r>
      <rPr>
        <sz val="5"/>
        <rFont val="Arial MT"/>
        <family val="2"/>
      </rPr>
      <t xml:space="preserve">ADAPTADOR PVC SOLDAVEL CURTO COM BOLSA E ROSCA, 60 MM X 2",
</t>
    </r>
    <r>
      <rPr>
        <sz val="5"/>
        <rFont val="Arial MT"/>
        <family val="2"/>
      </rPr>
      <t>PARA AGUA FRIA</t>
    </r>
  </si>
  <si>
    <r>
      <rPr>
        <sz val="5"/>
        <rFont val="Arial MT"/>
        <family val="2"/>
      </rPr>
      <t>ADAPTADOR CURTO COM BOLSA E ROSCA PARA REGISTRO, PVC, SOLDÁVEL, DN 50MM X 1.1/4 , INSTALADO EM PRUMADA DE ÁGUA - FORNECIMENTO E INSTALAÇÃO. AF_06/2022</t>
    </r>
  </si>
  <si>
    <r>
      <rPr>
        <sz val="5"/>
        <rFont val="Arial MT"/>
        <family val="2"/>
      </rPr>
      <t xml:space="preserve">ADAPTADOR PVC SOLDAVEL CURTO COM BOLSA E ROSCA, 50 MM X 1
</t>
    </r>
    <r>
      <rPr>
        <sz val="5"/>
        <rFont val="Arial MT"/>
        <family val="2"/>
      </rPr>
      <t>1/4", PARA AGUA FRIA</t>
    </r>
  </si>
  <si>
    <r>
      <rPr>
        <sz val="5"/>
        <rFont val="Arial MT"/>
        <family val="2"/>
      </rPr>
      <t>CP0077</t>
    </r>
  </si>
  <si>
    <r>
      <rPr>
        <sz val="5"/>
        <rFont val="Arial MT"/>
        <family val="2"/>
      </rPr>
      <t xml:space="preserve">BUCHA DE REDUÇÃO DE PVC, SOLDÁVEL, CURTA, COM 60 X 50 MM,
</t>
    </r>
    <r>
      <rPr>
        <sz val="5"/>
        <rFont val="Arial MT"/>
        <family val="2"/>
      </rPr>
      <t>PARA ÁGUA FRIA PREDIAL</t>
    </r>
  </si>
  <si>
    <r>
      <rPr>
        <sz val="5"/>
        <rFont val="Arial MT"/>
        <family val="2"/>
      </rPr>
      <t xml:space="preserve">BUCHA DE REDUCAO DE PVC, SOLDAVEL, CURTA, COM 60 X 50 MM,
</t>
    </r>
    <r>
      <rPr>
        <sz val="5"/>
        <rFont val="Arial MT"/>
        <family val="2"/>
      </rPr>
      <t>PARA AGUA FRIA PREDIAL</t>
    </r>
  </si>
  <si>
    <r>
      <rPr>
        <sz val="5"/>
        <rFont val="Arial MT"/>
        <family val="2"/>
      </rPr>
      <t>CP0078</t>
    </r>
  </si>
  <si>
    <r>
      <rPr>
        <sz val="5"/>
        <rFont val="Arial MT"/>
        <family val="2"/>
      </rPr>
      <t xml:space="preserve">BUCHA DE REDUÇÃO DE PVC, SOLDÁVEL, LONGA, COM 50 X 32 MM,
</t>
    </r>
    <r>
      <rPr>
        <sz val="5"/>
        <rFont val="Arial MT"/>
        <family val="2"/>
      </rPr>
      <t>PARA ÁGUA FRIA PREDIAL</t>
    </r>
  </si>
  <si>
    <r>
      <rPr>
        <sz val="5"/>
        <rFont val="Arial MT"/>
        <family val="2"/>
      </rPr>
      <t xml:space="preserve">BUCHA DE REDUCAO DE PVC, SOLDAVEL, LONGA, COM 50 X 32 MM,
</t>
    </r>
    <r>
      <rPr>
        <sz val="5"/>
        <rFont val="Arial MT"/>
        <family val="2"/>
      </rPr>
      <t>PARA AGUA FRIA PREDIAL</t>
    </r>
  </si>
  <si>
    <r>
      <rPr>
        <sz val="5"/>
        <rFont val="Arial MT"/>
        <family val="2"/>
      </rPr>
      <t>CP0079</t>
    </r>
  </si>
  <si>
    <r>
      <rPr>
        <sz val="5"/>
        <rFont val="Arial MT"/>
        <family val="2"/>
      </rPr>
      <t xml:space="preserve">BUCHA DE REDUCAO DE PVC, SOLDAVEL, LONGA, COM 60 X 25 MM,
</t>
    </r>
    <r>
      <rPr>
        <sz val="5"/>
        <rFont val="Arial MT"/>
        <family val="2"/>
      </rPr>
      <t>PARA AGUA FRIA PREDIAL</t>
    </r>
  </si>
  <si>
    <r>
      <rPr>
        <sz val="5"/>
        <rFont val="Arial MT"/>
        <family val="2"/>
      </rPr>
      <t xml:space="preserve">JOELHO 90 GRAUS, PPR, DN 20 MM, CLASSE PN 25,  INSTALADO EM RESERVAÇÃO DE ÁGUA DE EDIFICAÇÃO QUE POSSUA RESERVATÓRIO DE FIBRA/FIBROCIMENTO 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FORNECIMENTO E INSTALAÇÃO. AF_06/2016</t>
    </r>
  </si>
  <si>
    <r>
      <rPr>
        <sz val="5"/>
        <rFont val="Arial MT"/>
        <family val="2"/>
      </rPr>
      <t xml:space="preserve">JOELHO PPR, 90 GRAUS, SOLDAVEL, F/F, DN 20 MM, PARA AGUA QUENTE
</t>
    </r>
    <r>
      <rPr>
        <sz val="5"/>
        <rFont val="Arial MT"/>
        <family val="2"/>
      </rPr>
      <t>PREDIAL</t>
    </r>
  </si>
  <si>
    <r>
      <rPr>
        <sz val="5"/>
        <rFont val="Arial MT"/>
        <family val="2"/>
      </rPr>
      <t>JOELHO 90 GRAUS, PVC, SOLDÁVEL, DN 32MM, INSTALADO EM RAMAL OU SUB-RAMAL DE ÁGUA - FORNECIMENTO E INSTALAÇÃO. AF_06/2022</t>
    </r>
  </si>
  <si>
    <r>
      <rPr>
        <sz val="5"/>
        <rFont val="Arial MT"/>
        <family val="2"/>
      </rPr>
      <t xml:space="preserve">JOELHO PVC, SOLDAVEL, 90 GRAUS, 32 MM, COR MARROM, PARA AGUA
</t>
    </r>
    <r>
      <rPr>
        <sz val="5"/>
        <rFont val="Arial MT"/>
        <family val="2"/>
      </rPr>
      <t>FRIA PREDIAL</t>
    </r>
  </si>
  <si>
    <r>
      <rPr>
        <sz val="5"/>
        <rFont val="Arial MT"/>
        <family val="2"/>
      </rPr>
      <t>JOELHO 90 GRAUS, PVC, SOLDÁVEL, DN 60MM, INSTALADO EM PRUMADA DE ÁGUA - FORNECIMENTO E INSTALAÇÃO. AF_06/2022</t>
    </r>
  </si>
  <si>
    <r>
      <rPr>
        <sz val="5"/>
        <rFont val="Arial MT"/>
        <family val="2"/>
      </rPr>
      <t xml:space="preserve">JOELHO PVC, SOLDAVEL, 90 GRAUS, 60 MM, COR MARROM, PARA AGUA
</t>
    </r>
    <r>
      <rPr>
        <sz val="5"/>
        <rFont val="Arial MT"/>
        <family val="2"/>
      </rPr>
      <t>FRIA PREDIAL</t>
    </r>
  </si>
  <si>
    <r>
      <rPr>
        <sz val="5"/>
        <rFont val="Arial MT"/>
        <family val="2"/>
      </rPr>
      <t>TUBO, PVC, SOLDÁVEL, DN 32MM, INSTALADO EM RAMAL DE DISTRIBUIÇÃO DE ÁGUA - FORNECIMENTO E INSTALAÇÃO. AF_06/2022</t>
    </r>
  </si>
  <si>
    <r>
      <rPr>
        <sz val="5"/>
        <rFont val="Arial MT"/>
        <family val="2"/>
      </rPr>
      <t>TUBO PVC, SOLDAVEL, DE 32 MM, AGUA FRIA (NBR-5648)</t>
    </r>
  </si>
  <si>
    <r>
      <rPr>
        <sz val="5"/>
        <rFont val="Arial MT"/>
        <family val="2"/>
      </rPr>
      <t xml:space="preserve">TUBO, PVC, SOLDÁVEL, DN 50MM, INSTALADO EM PRUMADA DE ÁGUA -
</t>
    </r>
    <r>
      <rPr>
        <sz val="5"/>
        <rFont val="Arial MT"/>
        <family val="2"/>
      </rPr>
      <t>FORNECIMENTO E INSTALAÇÃO. AF_06/2022</t>
    </r>
  </si>
  <si>
    <r>
      <rPr>
        <sz val="5"/>
        <rFont val="Arial MT"/>
        <family val="2"/>
      </rPr>
      <t>TUBO PVC, SOLDAVEL, DE 50 MM, AGUA FRIA (NBR-5648)</t>
    </r>
  </si>
  <si>
    <r>
      <rPr>
        <sz val="5"/>
        <rFont val="Arial MT"/>
        <family val="2"/>
      </rPr>
      <t xml:space="preserve">TUBO, PVC, SOLDÁVEL, DN 60MM, INSTALADO EM PRUMADA DE ÁGUA -
</t>
    </r>
    <r>
      <rPr>
        <sz val="5"/>
        <rFont val="Arial MT"/>
        <family val="2"/>
      </rPr>
      <t>FORNECIMENTO E INSTALAÇÃO. AF_06/2022</t>
    </r>
  </si>
  <si>
    <r>
      <rPr>
        <sz val="5"/>
        <rFont val="Arial MT"/>
        <family val="2"/>
      </rPr>
      <t>TUBO PVC, SOLDAVEL, DE 60 MM, AGUA FRIA (NBR-5648)</t>
    </r>
  </si>
  <si>
    <r>
      <rPr>
        <sz val="5"/>
        <rFont val="Arial MT"/>
        <family val="2"/>
      </rPr>
      <t xml:space="preserve">TE, PVC, SOLDÁVEL, DN 60MM, INSTALADO EM PRUMADA DE ÁGUA -
</t>
    </r>
    <r>
      <rPr>
        <sz val="5"/>
        <rFont val="Arial MT"/>
        <family val="2"/>
      </rPr>
      <t>FORNECIMENTO E INSTALAÇÃO. AF_06/2022</t>
    </r>
  </si>
  <si>
    <r>
      <rPr>
        <sz val="5"/>
        <rFont val="Arial MT"/>
        <family val="2"/>
      </rPr>
      <t xml:space="preserve">TE SOLDAVEL, PVC, 90 GRAUS, 60 MM, PARA AGUA FRIA PREDIAL (NBR
</t>
    </r>
    <r>
      <rPr>
        <sz val="5"/>
        <rFont val="Arial MT"/>
        <family val="2"/>
      </rPr>
      <t>5648)</t>
    </r>
  </si>
  <si>
    <r>
      <rPr>
        <sz val="5"/>
        <rFont val="Arial MT"/>
        <family val="2"/>
      </rPr>
      <t>CP0080</t>
    </r>
  </si>
  <si>
    <r>
      <rPr>
        <sz val="5"/>
        <rFont val="Arial MT"/>
        <family val="2"/>
      </rPr>
      <t>TÊ DE REDUÇÃO, PVC, SOLDÁVEL, DN 50MM X 32MM, INSTALADO EM PRUMADA DE ÁGUA - FORNECIMENTO E INSTALAÇÃO.</t>
    </r>
  </si>
  <si>
    <r>
      <rPr>
        <sz val="5"/>
        <rFont val="Arial MT"/>
        <family val="2"/>
      </rPr>
      <t xml:space="preserve">TE DE REDUCAO, PVC, SOLDAVEL, 90 GRAUS, 50 MM X 32 MM, PARA
</t>
    </r>
    <r>
      <rPr>
        <sz val="5"/>
        <rFont val="Arial MT"/>
        <family val="2"/>
      </rPr>
      <t>AGUA FRIA PREDIAL</t>
    </r>
  </si>
  <si>
    <r>
      <rPr>
        <sz val="5"/>
        <rFont val="Arial MT"/>
        <family val="2"/>
      </rPr>
      <t>ADESIVO PARA TUBOS CPVC, *75* G</t>
    </r>
  </si>
  <si>
    <r>
      <rPr>
        <sz val="5"/>
        <rFont val="Arial MT"/>
        <family val="2"/>
      </rPr>
      <t>CP0081</t>
    </r>
  </si>
  <si>
    <r>
      <rPr>
        <sz val="5"/>
        <rFont val="Arial MT"/>
        <family val="2"/>
      </rPr>
      <t xml:space="preserve">CAIXA D'ÁGUA  DE FIBRA DE VIDRO 5000 L - FORNECIMENTO E
</t>
    </r>
    <r>
      <rPr>
        <sz val="5"/>
        <rFont val="Arial MT"/>
        <family val="2"/>
      </rPr>
      <t>INSTALAÇÃO</t>
    </r>
  </si>
  <si>
    <r>
      <rPr>
        <sz val="5"/>
        <rFont val="Arial MT"/>
        <family val="2"/>
      </rPr>
      <t xml:space="preserve">ADAPTADOR PVC SOLDAVEL, COM FLANGES LIVRES, 32 MM X 1", PARA
</t>
    </r>
    <r>
      <rPr>
        <sz val="5"/>
        <rFont val="Arial MT"/>
        <family val="2"/>
      </rPr>
      <t>CAIXA D' AGUA</t>
    </r>
  </si>
  <si>
    <r>
      <rPr>
        <sz val="5"/>
        <rFont val="Arial MT"/>
        <family val="2"/>
      </rPr>
      <t xml:space="preserve">TE SOLDAVEL, PVC, 90 GRAUS, 32 MM, PARA AGUA FRIA PREDIAL (NBR
</t>
    </r>
    <r>
      <rPr>
        <sz val="5"/>
        <rFont val="Arial MT"/>
        <family val="2"/>
      </rPr>
      <t>5648)</t>
    </r>
  </si>
  <si>
    <r>
      <rPr>
        <sz val="5"/>
        <rFont val="Arial MT"/>
        <family val="2"/>
      </rPr>
      <t xml:space="preserve">ADAPTADOR PVC SOLDAVEL, LONGO, COM FLANGE LIVRE,  25 MM X 3/4",
</t>
    </r>
    <r>
      <rPr>
        <sz val="5"/>
        <rFont val="Arial MT"/>
        <family val="2"/>
      </rPr>
      <t>PARA CAIXA D' AGUA</t>
    </r>
  </si>
  <si>
    <r>
      <rPr>
        <sz val="5"/>
        <rFont val="Arial MT"/>
        <family val="2"/>
      </rPr>
      <t>TORNEIRA DE BOIA CONVENCIONAL PARA CAIXA D'AGUA, AGUA FRIA, 1/2", COM HASTE E TORNEIRA METALICOS E BALAO PLASTICO</t>
    </r>
  </si>
  <si>
    <r>
      <rPr>
        <sz val="5"/>
        <rFont val="Arial MT"/>
        <family val="2"/>
      </rPr>
      <t xml:space="preserve">CAIXA D'AGUA / RESERVATORIO EM POLIESTER REFORCADO COM
</t>
    </r>
    <r>
      <rPr>
        <sz val="5"/>
        <rFont val="Arial MT"/>
        <family val="2"/>
      </rPr>
      <t>FIBRA DE VIDRO, 5000 LITROS, COM TAMPA</t>
    </r>
  </si>
  <si>
    <r>
      <rPr>
        <sz val="5"/>
        <rFont val="Arial MT"/>
        <family val="2"/>
      </rPr>
      <t xml:space="preserve">ADAPTADOR PVC, ROSCAVEL, COM FLANGES E ANEL DE VEDACAO, 1/2",
</t>
    </r>
    <r>
      <rPr>
        <sz val="5"/>
        <rFont val="Arial MT"/>
        <family val="2"/>
      </rPr>
      <t>PARA CAIXA D' AGUA</t>
    </r>
  </si>
  <si>
    <r>
      <rPr>
        <sz val="5"/>
        <rFont val="Arial MT"/>
        <family val="2"/>
      </rPr>
      <t>ADESIVO PLASTICO PARA PVC, BISNAGA COM 75 GR</t>
    </r>
  </si>
  <si>
    <r>
      <rPr>
        <b/>
        <sz val="5"/>
        <rFont val="Arial"/>
        <family val="2"/>
      </rPr>
      <t>INSTALAÇÃO ELÉTRICA</t>
    </r>
  </si>
  <si>
    <r>
      <rPr>
        <b/>
        <sz val="5.5"/>
        <rFont val="Arial"/>
        <family val="2"/>
      </rPr>
      <t>10.1</t>
    </r>
  </si>
  <si>
    <r>
      <rPr>
        <sz val="5"/>
        <rFont val="Arial MT"/>
        <family val="2"/>
      </rPr>
      <t>ED-49004</t>
    </r>
  </si>
  <si>
    <r>
      <rPr>
        <sz val="5"/>
        <rFont val="Arial MT"/>
        <family val="2"/>
      </rPr>
      <t xml:space="preserve">CABO DE COBRE FLEXÍVEL, CLASSE 5, ISOLAMENTO TIPO EPR/HEPR, NÃO HALOGENADO, ANTICHAMA, TERMOFIXO, UNIPOLAR, SEÇÃO 25
</t>
    </r>
    <r>
      <rPr>
        <sz val="5"/>
        <rFont val="Arial MT"/>
        <family val="2"/>
      </rPr>
      <t>MM2, 90°C, 0,6/1KV</t>
    </r>
  </si>
  <si>
    <r>
      <rPr>
        <sz val="5"/>
        <rFont val="Arial MT"/>
        <family val="2"/>
      </rPr>
      <t>ED-50362</t>
    </r>
  </si>
  <si>
    <r>
      <rPr>
        <sz val="5"/>
        <rFont val="Arial MT"/>
        <family val="2"/>
      </rPr>
      <t>AJUDANTE DE ELETRICISTA COM ENCARGOS COMPLEMENTARES</t>
    </r>
  </si>
  <si>
    <r>
      <rPr>
        <sz val="5"/>
        <rFont val="Arial MT"/>
        <family val="2"/>
      </rPr>
      <t>MATED-11802</t>
    </r>
  </si>
  <si>
    <r>
      <rPr>
        <sz val="5"/>
        <rFont val="Arial MT"/>
        <family val="2"/>
      </rPr>
      <t>CABO UNIPOLAR ISOLADO EM POLÍMERO TERMOFIXO, TIPO EPR, NÃO HALOGENADO, 0,6/1KV, 90°C - BAIXA TENSÃO ( ENCORDOAMENTO: CLASSE 5|SEÇÃO TRANSVERSAL: 25MM2)</t>
    </r>
  </si>
  <si>
    <r>
      <rPr>
        <sz val="5"/>
        <rFont val="Arial MT"/>
        <family val="2"/>
      </rPr>
      <t>MATED-12522</t>
    </r>
  </si>
  <si>
    <r>
      <rPr>
        <sz val="5"/>
        <rFont val="Arial MT"/>
        <family val="2"/>
      </rPr>
      <t>FITA ISOLANTE (TIPO: ANTI- CHAMA|LARGURA: 19MM|COR : PRETA)</t>
    </r>
  </si>
  <si>
    <r>
      <rPr>
        <b/>
        <sz val="5.5"/>
        <rFont val="Arial"/>
        <family val="2"/>
      </rPr>
      <t>10.2</t>
    </r>
  </si>
  <si>
    <r>
      <rPr>
        <b/>
        <sz val="5.5"/>
        <rFont val="Arial"/>
        <family val="2"/>
      </rPr>
      <t>10.3</t>
    </r>
  </si>
  <si>
    <r>
      <rPr>
        <b/>
        <sz val="5.5"/>
        <rFont val="Arial"/>
        <family val="2"/>
      </rPr>
      <t>10.4</t>
    </r>
  </si>
  <si>
    <r>
      <rPr>
        <sz val="5"/>
        <rFont val="Arial MT"/>
        <family val="2"/>
      </rPr>
      <t>ED-49001</t>
    </r>
  </si>
  <si>
    <r>
      <rPr>
        <sz val="5"/>
        <rFont val="Arial MT"/>
        <family val="2"/>
      </rPr>
      <t xml:space="preserve">CABO DE COBRE FLEXÍVEL, CLASSE 5, ISOLAMENTO TIPO EPR/HEPR, NÃO HALOGENADO, ANTICHAMA, TERMOFIXO, UNIPOLAR, SEÇÃO 16
</t>
    </r>
    <r>
      <rPr>
        <sz val="5"/>
        <rFont val="Arial MT"/>
        <family val="2"/>
      </rPr>
      <t>MM2, 90°C, 0,6/1KV</t>
    </r>
  </si>
  <si>
    <r>
      <rPr>
        <sz val="5"/>
        <rFont val="Arial MT"/>
        <family val="2"/>
      </rPr>
      <t>MATED-11801</t>
    </r>
  </si>
  <si>
    <r>
      <rPr>
        <sz val="5"/>
        <rFont val="Arial MT"/>
        <family val="2"/>
      </rPr>
      <t>CABO UNIPOLAR ISOLADO EM POLÍMERO TERMOFIXO, TIPO EPR, NÃO HALOGENADO, 0,6/1KV, 90°C - BAIXA TENSÃO ( ENCORDOAMENTO: CLASSE 5|SEÇÃO TRANSVERSAL: 16MM2)</t>
    </r>
  </si>
  <si>
    <r>
      <rPr>
        <b/>
        <sz val="5.5"/>
        <rFont val="Arial"/>
        <family val="2"/>
      </rPr>
      <t>10.5</t>
    </r>
  </si>
  <si>
    <r>
      <rPr>
        <sz val="5"/>
        <rFont val="Arial MT"/>
        <family val="2"/>
      </rPr>
      <t>ED-48995</t>
    </r>
  </si>
  <si>
    <r>
      <rPr>
        <sz val="5"/>
        <rFont val="Arial MT"/>
        <family val="2"/>
      </rPr>
      <t xml:space="preserve">CABO DE COBRE FLEXÍVEL, CLASSE 5, ISOLAMENTO TIPO EPR/HEPR, NÃO HALOGENADO, ANTICHAMA, TERMOFIXO, UNIPOLAR, SEÇÃO 6 MM2,
</t>
    </r>
    <r>
      <rPr>
        <sz val="5"/>
        <rFont val="Arial MT"/>
        <family val="2"/>
      </rPr>
      <t>90°C, 0,6/1KV</t>
    </r>
  </si>
  <si>
    <r>
      <rPr>
        <sz val="5"/>
        <rFont val="Arial MT"/>
        <family val="2"/>
      </rPr>
      <t>MATED-11799</t>
    </r>
  </si>
  <si>
    <r>
      <rPr>
        <sz val="5"/>
        <rFont val="Arial MT"/>
        <family val="2"/>
      </rPr>
      <t>CABO UNIPOLAR ISOLADO EM POLÍMERO TERMOFIXO, TIPO EPR, NÃO HALOGENADO, 0,6/1KV, 90°C - BAIXA TENSÃO ( ENCORDOAMENTO: CLASSE 5|SEÇÃO TRANSVERSAL: 6MM2)</t>
    </r>
  </si>
  <si>
    <r>
      <rPr>
        <b/>
        <sz val="5.5"/>
        <rFont val="Arial"/>
        <family val="2"/>
      </rPr>
      <t>10.6</t>
    </r>
  </si>
  <si>
    <r>
      <rPr>
        <sz val="5"/>
        <rFont val="Arial MT"/>
        <family val="2"/>
      </rPr>
      <t xml:space="preserve">CABO DE COBRE FLEXÍVEL, CLASSE 5, ISOLAMENTO TIPO EPR/HEPR,
</t>
    </r>
    <r>
      <rPr>
        <sz val="5"/>
        <rFont val="Arial MT"/>
        <family val="2"/>
      </rPr>
      <t>NÃO HALOGENADO, ANTICHAMA, TERMOFIXO, UNIPOLAR, SEÇÃO 6 MM2, 90°C, 0,6/1KV</t>
    </r>
  </si>
  <si>
    <r>
      <rPr>
        <b/>
        <sz val="5.5"/>
        <rFont val="Arial"/>
        <family val="2"/>
      </rPr>
      <t>10.7</t>
    </r>
  </si>
  <si>
    <r>
      <rPr>
        <b/>
        <sz val="5.5"/>
        <rFont val="Arial"/>
        <family val="2"/>
      </rPr>
      <t>10.8</t>
    </r>
  </si>
  <si>
    <r>
      <rPr>
        <sz val="5"/>
        <rFont val="Arial MT"/>
        <family val="2"/>
      </rPr>
      <t xml:space="preserve">CABO DE COBRE FLEXÍVEL ISOLADO, 6 MM², ANTI-CHAMA 450/750 V, PARA CIRCUITOS TERMINAIS - FORNECIMENTO E INSTALAÇÃO.
</t>
    </r>
    <r>
      <rPr>
        <sz val="5"/>
        <rFont val="Arial MT"/>
        <family val="2"/>
      </rPr>
      <t>AF_03/2023</t>
    </r>
  </si>
  <si>
    <r>
      <rPr>
        <sz val="5"/>
        <rFont val="Arial MT"/>
        <family val="2"/>
      </rPr>
      <t>AUXILIAR DE ELETRICISTA COM ENCARGOS COMPLEMENTARES</t>
    </r>
  </si>
  <si>
    <r>
      <rPr>
        <sz val="5"/>
        <rFont val="Arial MT"/>
        <family val="2"/>
      </rPr>
      <t>CABO DE COBRE, FLEXIVEL, CLASSE 4 OU 5, ISOLACAO EM PVC/A, ANTICHAMA BWF-B, 1 CONDUTOR, 450/750 V, SECAO NOMINAL 6 MM2</t>
    </r>
  </si>
  <si>
    <r>
      <rPr>
        <b/>
        <sz val="5.5"/>
        <rFont val="Arial"/>
        <family val="2"/>
      </rPr>
      <t>10.9</t>
    </r>
  </si>
  <si>
    <r>
      <rPr>
        <sz val="5"/>
        <rFont val="Arial MT"/>
        <family val="2"/>
      </rPr>
      <t>ED-49010</t>
    </r>
  </si>
  <si>
    <r>
      <rPr>
        <sz val="5"/>
        <rFont val="Arial MT"/>
        <family val="2"/>
      </rPr>
      <t xml:space="preserve">CABO DE COBRE FLEXÍVEL, CLASSE 5, ISOLAMENTO TIPO EPR/HEPR, NÃO HALOGENADO, ANTICHAMA, TERMOFIXO, UNIPOLAR, SEÇÃO 50
</t>
    </r>
    <r>
      <rPr>
        <sz val="5"/>
        <rFont val="Arial MT"/>
        <family val="2"/>
      </rPr>
      <t>MM2, 90°C, 0,6/1KV</t>
    </r>
  </si>
  <si>
    <r>
      <rPr>
        <sz val="5"/>
        <rFont val="Arial MT"/>
        <family val="2"/>
      </rPr>
      <t>MATED-11804</t>
    </r>
  </si>
  <si>
    <r>
      <rPr>
        <sz val="5"/>
        <rFont val="Arial MT"/>
        <family val="2"/>
      </rPr>
      <t>CABO UNIPOLAR ISOLADO EM POLÍMERO TERMOFIXO, TIPO EPR, NÃO HALOGENADO, 0,6/1KV, 90°C - BAIXA TENSÃO ( ENCORDOAMENTO: CLASSE 5|SEÇÃO TRANSVERSAL: 50MM2)</t>
    </r>
  </si>
  <si>
    <r>
      <rPr>
        <b/>
        <sz val="5.5"/>
        <rFont val="Arial"/>
        <family val="2"/>
      </rPr>
      <t>10.10</t>
    </r>
  </si>
  <si>
    <r>
      <rPr>
        <b/>
        <sz val="5.5"/>
        <rFont val="Arial"/>
        <family val="2"/>
      </rPr>
      <t>10.11</t>
    </r>
  </si>
  <si>
    <r>
      <rPr>
        <sz val="5"/>
        <rFont val="Arial MT"/>
        <family val="2"/>
      </rPr>
      <t>CABO DE COBRE, FLEXIVEL, CLASSE 4 OU 5, ISOLACAO EM PVC/A, ANTICHAMA BWF-B, 1 CONDUTOR, 450/750 V, SECAO NOMINAL 1,5 MM2</t>
    </r>
  </si>
  <si>
    <r>
      <rPr>
        <b/>
        <sz val="5.5"/>
        <rFont val="Arial"/>
        <family val="2"/>
      </rPr>
      <t>10.12</t>
    </r>
  </si>
  <si>
    <r>
      <rPr>
        <b/>
        <sz val="5.5"/>
        <rFont val="Arial"/>
        <family val="2"/>
      </rPr>
      <t>10.13</t>
    </r>
  </si>
  <si>
    <r>
      <rPr>
        <b/>
        <sz val="5.5"/>
        <rFont val="Arial"/>
        <family val="2"/>
      </rPr>
      <t>10.14</t>
    </r>
  </si>
  <si>
    <r>
      <rPr>
        <b/>
        <sz val="5.5"/>
        <rFont val="Arial"/>
        <family val="2"/>
      </rPr>
      <t>10.15</t>
    </r>
  </si>
  <si>
    <r>
      <rPr>
        <sz val="5"/>
        <rFont val="Arial MT"/>
        <family val="2"/>
      </rPr>
      <t>CABO DE COBRE, FLEXIVEL, CLASSE 4 OU 5, ISOLACAO EM PVC/A, ANTICHAMA BWF-B, 1 CONDUTOR, 450/750 V, SECAO NOMINAL 2,5 MM2</t>
    </r>
  </si>
  <si>
    <r>
      <rPr>
        <b/>
        <sz val="5.5"/>
        <rFont val="Arial"/>
        <family val="2"/>
      </rPr>
      <t>10.16</t>
    </r>
  </si>
  <si>
    <r>
      <rPr>
        <b/>
        <sz val="5.5"/>
        <rFont val="Arial"/>
        <family val="2"/>
      </rPr>
      <t>10.17</t>
    </r>
  </si>
  <si>
    <r>
      <rPr>
        <b/>
        <sz val="5.5"/>
        <rFont val="Arial"/>
        <family val="2"/>
      </rPr>
      <t>10.18</t>
    </r>
  </si>
  <si>
    <r>
      <rPr>
        <sz val="5"/>
        <rFont val="Arial MT"/>
        <family val="2"/>
      </rPr>
      <t xml:space="preserve">CABO DE COBRE FLEXÍVEL ISOLADO, 4 MM², ANTI-CHAMA 450/750 V,
</t>
    </r>
    <r>
      <rPr>
        <sz val="5"/>
        <rFont val="Arial MT"/>
        <family val="2"/>
      </rPr>
      <t>PARA CIRCUITOS TERMINAIS - FORNECIMENTO E INSTALAÇÃO. AF_03/2023</t>
    </r>
  </si>
  <si>
    <r>
      <rPr>
        <sz val="5"/>
        <rFont val="Arial MT"/>
        <family val="2"/>
      </rPr>
      <t>CABO DE COBRE, FLEXIVEL, CLASSE 4 OU 5, ISOLACAO EM PVC/A, ANTICHAMA BWF-B, 1 CONDUTOR, 450/750 V, SECAO NOMINAL 4 MM2</t>
    </r>
  </si>
  <si>
    <r>
      <rPr>
        <b/>
        <sz val="5.5"/>
        <rFont val="Arial"/>
        <family val="2"/>
      </rPr>
      <t>10.19</t>
    </r>
  </si>
  <si>
    <r>
      <rPr>
        <b/>
        <sz val="5.5"/>
        <rFont val="Arial"/>
        <family val="2"/>
      </rPr>
      <t>10.20</t>
    </r>
  </si>
  <si>
    <r>
      <rPr>
        <b/>
        <sz val="5.5"/>
        <rFont val="Arial"/>
        <family val="2"/>
      </rPr>
      <t>10.21</t>
    </r>
  </si>
  <si>
    <r>
      <rPr>
        <b/>
        <sz val="5.5"/>
        <rFont val="Arial"/>
        <family val="2"/>
      </rPr>
      <t>10.22</t>
    </r>
  </si>
  <si>
    <r>
      <rPr>
        <b/>
        <sz val="5.5"/>
        <rFont val="Arial"/>
        <family val="2"/>
      </rPr>
      <t>10.23</t>
    </r>
  </si>
  <si>
    <r>
      <rPr>
        <b/>
        <sz val="5.5"/>
        <rFont val="Arial"/>
        <family val="2"/>
      </rPr>
      <t>10.24</t>
    </r>
  </si>
  <si>
    <r>
      <rPr>
        <sz val="5"/>
        <rFont val="Arial MT"/>
        <family val="2"/>
      </rPr>
      <t>CP0039</t>
    </r>
  </si>
  <si>
    <r>
      <rPr>
        <sz val="5"/>
        <rFont val="Arial MT"/>
        <family val="2"/>
      </rPr>
      <t>PLACA 2X4" COM FURO CENTRAL</t>
    </r>
  </si>
  <si>
    <r>
      <rPr>
        <sz val="5"/>
        <rFont val="Arial MT"/>
        <family val="2"/>
      </rPr>
      <t xml:space="preserve">ESPELHO / PLACA CEGA 4" X 2", PARA INSTALACAO DE TOMADAS E
</t>
    </r>
    <r>
      <rPr>
        <sz val="5"/>
        <rFont val="Arial MT"/>
        <family val="2"/>
      </rPr>
      <t>INTERRUPTORES</t>
    </r>
  </si>
  <si>
    <r>
      <rPr>
        <b/>
        <sz val="5.5"/>
        <rFont val="Arial"/>
        <family val="2"/>
      </rPr>
      <t>10.25</t>
    </r>
  </si>
  <si>
    <r>
      <rPr>
        <sz val="5"/>
        <rFont val="Arial MT"/>
        <family val="2"/>
      </rPr>
      <t>INTERRUPTOR PARALELO (1 MÓDULO), 10A/250V, INCLUINDO SUPORTE E PLACA - FORNECIMENTO E INSTALAÇÃO. AF_03/2023</t>
    </r>
  </si>
  <si>
    <r>
      <rPr>
        <sz val="5"/>
        <rFont val="Arial MT"/>
        <family val="2"/>
      </rPr>
      <t xml:space="preserve">SUPORTE PARAFUSADO COM PLACA DE ENCAIXE 4" X 2" MÉDIO (1,30 M DO PISO) PARA PONTO ELÉTRICO - FORNECIMENTO E INSTALAÇÃO.
</t>
    </r>
    <r>
      <rPr>
        <sz val="5"/>
        <rFont val="Arial MT"/>
        <family val="2"/>
      </rPr>
      <t>AF_03/2023</t>
    </r>
  </si>
  <si>
    <r>
      <rPr>
        <sz val="5"/>
        <rFont val="Arial MT"/>
        <family val="2"/>
      </rPr>
      <t>INTERRUPTOR PARALELO (1 MÓDULO), 10A/250V, SEM SUPORTE E SEM PLACA - FORNECIMENTO E INSTALAÇÃO. AF_03/2023</t>
    </r>
  </si>
  <si>
    <r>
      <rPr>
        <b/>
        <sz val="5.5"/>
        <rFont val="Arial"/>
        <family val="2"/>
      </rPr>
      <t>10.26</t>
    </r>
  </si>
  <si>
    <r>
      <rPr>
        <sz val="5"/>
        <rFont val="Arial MT"/>
        <family val="2"/>
      </rPr>
      <t>INTERRUPTOR SIMPLES (1 MÓDULO), 10A/250V, INCLUINDO SUPORTE E PLACA - FORNECIMENTO E INSTALAÇÃO. AF_03/2023</t>
    </r>
  </si>
  <si>
    <r>
      <rPr>
        <sz val="5"/>
        <rFont val="Arial MT"/>
        <family val="2"/>
      </rPr>
      <t>INTERRUPTOR SIMPLES (1 MÓDULO), 10A/250V, SEM SUPORTE E SEM PLACA - FORNECIMENTO E INSTALAÇÃO. AF_03/2023</t>
    </r>
  </si>
  <si>
    <r>
      <rPr>
        <b/>
        <sz val="5.5"/>
        <rFont val="Arial"/>
        <family val="2"/>
      </rPr>
      <t>10.27</t>
    </r>
  </si>
  <si>
    <r>
      <rPr>
        <sz val="5"/>
        <rFont val="Arial MT"/>
        <family val="2"/>
      </rPr>
      <t>INTERRUPTOR PARALELO (2 MÓDULOS), 10A/250V, INCLUINDO SUPORTE E PLACA - FORNECIMENTO E INSTALAÇÃO. AF_03/2023</t>
    </r>
  </si>
  <si>
    <r>
      <rPr>
        <sz val="5"/>
        <rFont val="Arial MT"/>
        <family val="2"/>
      </rPr>
      <t xml:space="preserve">SUPORTE PARAFUSADO COM PLACA DE ENCAIXE 4" X 2" MÉDIO (1,30 M
</t>
    </r>
    <r>
      <rPr>
        <sz val="5"/>
        <rFont val="Arial MT"/>
        <family val="2"/>
      </rPr>
      <t>DO PISO) PARA PONTO ELÉTRICO - FORNECIMENTO E INSTALAÇÃO. AF_03/2023</t>
    </r>
  </si>
  <si>
    <r>
      <rPr>
        <sz val="5"/>
        <rFont val="Arial MT"/>
        <family val="2"/>
      </rPr>
      <t>INTERRUPTOR PARALELO (2 MÓDULOS), 10A/250V, SEM SUPORTE E SEM PLACA - FORNECIMENTO E INSTALAÇÃO. AF_03/2023</t>
    </r>
  </si>
  <si>
    <r>
      <rPr>
        <b/>
        <sz val="5.5"/>
        <rFont val="Arial"/>
        <family val="2"/>
      </rPr>
      <t>10.28</t>
    </r>
  </si>
  <si>
    <r>
      <rPr>
        <sz val="5"/>
        <rFont val="Arial MT"/>
        <family val="2"/>
      </rPr>
      <t>INTERRUPTOR SIMPLES (2 MÓDULOS), 10A/250V, SEM SUPORTE E SEM PLACA - FORNECIMENTO E INSTALAÇÃO. AF_03/2023</t>
    </r>
  </si>
  <si>
    <r>
      <rPr>
        <sz val="5"/>
        <rFont val="Arial MT"/>
        <family val="2"/>
      </rPr>
      <t>INTERRUPTOR SIMPLES 10A, 250V (APENAS MODULO)</t>
    </r>
  </si>
  <si>
    <r>
      <rPr>
        <b/>
        <sz val="5.5"/>
        <rFont val="Arial"/>
        <family val="2"/>
      </rPr>
      <t>10.29</t>
    </r>
  </si>
  <si>
    <r>
      <rPr>
        <sz val="5"/>
        <rFont val="Arial MT"/>
        <family val="2"/>
      </rPr>
      <t>TOMADA ALTA DE EMBUTIR (1 MÓDULO), 2P+T 10 A, SEM SUPORTE E SEM PLACA - FORNECIMENTO E INSTALAÇÃO. AF_03/2023</t>
    </r>
  </si>
  <si>
    <r>
      <rPr>
        <sz val="5"/>
        <rFont val="Arial MT"/>
        <family val="2"/>
      </rPr>
      <t>TOMADA 2P+T 10A, 250V  (APENAS MODULO)</t>
    </r>
  </si>
  <si>
    <r>
      <rPr>
        <b/>
        <sz val="5.5"/>
        <rFont val="Arial"/>
        <family val="2"/>
      </rPr>
      <t>10.30</t>
    </r>
  </si>
  <si>
    <r>
      <rPr>
        <sz val="5"/>
        <rFont val="Arial MT"/>
        <family val="2"/>
      </rPr>
      <t>TOMADA ALTA DE EMBUTIR (1 MÓDULO), 2P+T 20 A, SEM SUPORTE E SEM PLACA - FORNECIMENTO E INSTALAÇÃO. AF_03/2023</t>
    </r>
  </si>
  <si>
    <r>
      <rPr>
        <sz val="5"/>
        <rFont val="Arial MT"/>
        <family val="2"/>
      </rPr>
      <t>TOMADA 2P+T 20A, 250V  (APENAS MODULO)</t>
    </r>
  </si>
  <si>
    <r>
      <rPr>
        <b/>
        <sz val="5.5"/>
        <rFont val="Arial"/>
        <family val="2"/>
      </rPr>
      <t>10.31</t>
    </r>
  </si>
  <si>
    <r>
      <rPr>
        <sz val="5"/>
        <rFont val="Arial MT"/>
        <family val="2"/>
      </rPr>
      <t>CP0040</t>
    </r>
  </si>
  <si>
    <r>
      <rPr>
        <sz val="5"/>
        <rFont val="Arial MT"/>
        <family val="2"/>
      </rPr>
      <t>PLACA UNHA 4"X4" -  2 TOMADAS - CAIXA 4"X4" PVC</t>
    </r>
  </si>
  <si>
    <r>
      <rPr>
        <sz val="5"/>
        <rFont val="Arial MT"/>
        <family val="2"/>
      </rPr>
      <t>IM0009</t>
    </r>
  </si>
  <si>
    <r>
      <rPr>
        <b/>
        <sz val="5.5"/>
        <rFont val="Arial"/>
        <family val="2"/>
      </rPr>
      <t>10.32</t>
    </r>
  </si>
  <si>
    <r>
      <rPr>
        <sz val="5"/>
        <rFont val="Arial MT"/>
        <family val="2"/>
      </rPr>
      <t>CP0041</t>
    </r>
  </si>
  <si>
    <r>
      <rPr>
        <sz val="5"/>
        <rFont val="Arial MT"/>
        <family val="2"/>
      </rPr>
      <t>CAIXA 4"X4" PVC</t>
    </r>
  </si>
  <si>
    <r>
      <rPr>
        <sz val="5"/>
        <rFont val="Arial MT"/>
        <family val="2"/>
      </rPr>
      <t xml:space="preserve">CAIXA DE PASSAGEM, EM PVC, DE 4" X 4", PARA ELETRODUTO FLEXIVEL
</t>
    </r>
    <r>
      <rPr>
        <sz val="5"/>
        <rFont val="Arial MT"/>
        <family val="2"/>
      </rPr>
      <t>CORRUGADO</t>
    </r>
  </si>
  <si>
    <r>
      <rPr>
        <b/>
        <sz val="5.5"/>
        <rFont val="Arial"/>
        <family val="2"/>
      </rPr>
      <t>10.33</t>
    </r>
  </si>
  <si>
    <r>
      <rPr>
        <sz val="5"/>
        <rFont val="Arial MT"/>
        <family val="2"/>
      </rPr>
      <t>ED-49197</t>
    </r>
  </si>
  <si>
    <r>
      <rPr>
        <sz val="5"/>
        <rFont val="Arial MT"/>
        <family val="2"/>
      </rPr>
      <t>CAIXA DE INSPEÇÃO EM CONCRETO, TIPO "ZA" PASSEIO, PADRÃO CEMIG, DIMENSÃO (28X28)CM, ALTURA 40CM, COM TAMPA E ARO ARTICULADO EM FERRO FUNDIDO, INCLUSIVE ESCAVAÇÃO, APILOAMENTO, LASTRO DE BRITA, REATERRO E TRANSPORTE E RETIRADA DO MATERIAL ESCAVADO (EM CAÇAMBA)</t>
    </r>
  </si>
  <si>
    <r>
      <rPr>
        <sz val="5"/>
        <rFont val="Arial MT"/>
        <family val="2"/>
      </rPr>
      <t>ED-49813</t>
    </r>
  </si>
  <si>
    <r>
      <rPr>
        <sz val="5"/>
        <rFont val="Arial MT"/>
        <family val="2"/>
      </rPr>
      <t xml:space="preserve">LASTRO DE BRITA COM PEDRA BRITADA NÚMERO 2 E 3, INCLUSIVE
</t>
    </r>
    <r>
      <rPr>
        <sz val="5"/>
        <rFont val="Arial MT"/>
        <family val="2"/>
      </rPr>
      <t>ADENSAMENTO E APILOAMENTO MANUAL</t>
    </r>
  </si>
  <si>
    <r>
      <rPr>
        <sz val="5"/>
        <rFont val="Arial MT"/>
        <family val="2"/>
      </rPr>
      <t>ED-20714</t>
    </r>
  </si>
  <si>
    <r>
      <rPr>
        <sz val="5"/>
        <rFont val="Arial MT"/>
        <family val="2"/>
      </rPr>
      <t xml:space="preserve">CAIXA DE INSPEÇÃO EM CONCRETO, TIPO "ZA", PADRÃO CEMIG, COMPRIMENTO 28CM, LARGURA 28CM, ALTURA 40CM, ESPESSURA 3CM
</t>
    </r>
    <r>
      <rPr>
        <sz val="5"/>
        <rFont val="Arial MT"/>
        <family val="2"/>
      </rPr>
      <t>EM CONCRETO ESTRUTURAL, PREPARADO</t>
    </r>
  </si>
  <si>
    <r>
      <rPr>
        <sz val="5"/>
        <rFont val="Arial MT"/>
        <family val="2"/>
      </rPr>
      <t>MATED-13058</t>
    </r>
  </si>
  <si>
    <r>
      <rPr>
        <sz val="5"/>
        <rFont val="Arial MT"/>
        <family val="2"/>
      </rPr>
      <t xml:space="preserve">TAMPÃO E ARO ARTICULADOS (APLICAÇÃO: CAIXA PADRÃO CEMIG|TIPO: ZA|INSTALAÇÃO: PASSEIO| MATERIAL: FERRO FUNDIDO| COMPRIMENTO*: 310MM| LARGURA: 310MM*)* VALORES REFERENCIAIS
</t>
    </r>
    <r>
      <rPr>
        <sz val="5"/>
        <rFont val="Arial MT"/>
        <family val="2"/>
      </rPr>
      <t>APROXIMADOS</t>
    </r>
  </si>
  <si>
    <r>
      <rPr>
        <b/>
        <sz val="5.5"/>
        <rFont val="Arial"/>
        <family val="2"/>
      </rPr>
      <t>10.34</t>
    </r>
  </si>
  <si>
    <r>
      <rPr>
        <sz val="5"/>
        <rFont val="Arial MT"/>
        <family val="2"/>
      </rPr>
      <t>ED-49497</t>
    </r>
  </si>
  <si>
    <r>
      <rPr>
        <sz val="5"/>
        <rFont val="Arial MT"/>
        <family val="2"/>
      </rPr>
      <t>POSTE TELECÔNICO RETO, H = 9,00 M EM AÇO GALVANIZADO , (LIVRE)</t>
    </r>
  </si>
  <si>
    <r>
      <rPr>
        <sz val="5"/>
        <rFont val="Arial MT"/>
        <family val="2"/>
      </rPr>
      <t>MATED-13026</t>
    </r>
  </si>
  <si>
    <r>
      <rPr>
        <b/>
        <sz val="5.5"/>
        <rFont val="Arial"/>
        <family val="2"/>
      </rPr>
      <t>10.35</t>
    </r>
  </si>
  <si>
    <r>
      <rPr>
        <sz val="5"/>
        <rFont val="Arial MT"/>
        <family val="2"/>
      </rPr>
      <t>11.83.13</t>
    </r>
  </si>
  <si>
    <r>
      <rPr>
        <sz val="5"/>
        <rFont val="Arial MT"/>
        <family val="2"/>
      </rPr>
      <t>HASTE ATERRAMENTO AÇO ZINCADO 25X25X2500MM P.CEMIG</t>
    </r>
  </si>
  <si>
    <r>
      <rPr>
        <sz val="5"/>
        <rFont val="Arial MT"/>
        <family val="2"/>
      </rPr>
      <t xml:space="preserve">ATERRAMENTO PARA
</t>
    </r>
    <r>
      <rPr>
        <sz val="5"/>
        <rFont val="Arial MT"/>
        <family val="2"/>
      </rPr>
      <t>INSTALAÇAO</t>
    </r>
  </si>
  <si>
    <r>
      <rPr>
        <sz val="5"/>
        <rFont val="Arial MT"/>
        <family val="2"/>
      </rPr>
      <t>74.44.35</t>
    </r>
  </si>
  <si>
    <r>
      <rPr>
        <sz val="5"/>
        <rFont val="Arial MT"/>
        <family val="2"/>
      </rPr>
      <t>HASTE ATERRAMENTO ZINCADO 25X25X2400MM P.CEMIG</t>
    </r>
  </si>
  <si>
    <r>
      <rPr>
        <b/>
        <sz val="5.5"/>
        <rFont val="Arial"/>
        <family val="2"/>
      </rPr>
      <t>10.36</t>
    </r>
  </si>
  <si>
    <r>
      <rPr>
        <sz val="5"/>
        <rFont val="Arial MT"/>
        <family val="2"/>
      </rPr>
      <t>CP0044</t>
    </r>
  </si>
  <si>
    <r>
      <rPr>
        <sz val="5"/>
        <rFont val="Arial MT"/>
        <family val="2"/>
      </rPr>
      <t>LUMINÁRIA LED DE 90W/127-220V - MIN 10.000 LM - 4K - PARA ILUMINAÇÃO PÚBLICA - COM RELÉ FOTOELÉTRICO 1000W</t>
    </r>
  </si>
  <si>
    <r>
      <rPr>
        <sz val="5"/>
        <rFont val="Arial MT"/>
        <family val="2"/>
      </rPr>
      <t>Luminária em LED  para iluminação pública,80W,bivolt, Selo A Inmetro, corpo em alumínio inj, FP 0,95, prot. DPS 10kv, IP66, IK09, Temp. cor 5000k, IRC= ou 70%, v. útil 50.000h, 130 lm/w.gar.5 anos, modelo GL216 G-light ou similar un</t>
    </r>
  </si>
  <si>
    <r>
      <rPr>
        <b/>
        <sz val="5.5"/>
        <rFont val="Arial"/>
        <family val="2"/>
      </rPr>
      <t>10.37</t>
    </r>
  </si>
  <si>
    <r>
      <rPr>
        <sz val="5"/>
        <rFont val="Arial MT"/>
        <family val="2"/>
      </rPr>
      <t>ED-51084</t>
    </r>
  </si>
  <si>
    <r>
      <rPr>
        <sz val="5"/>
        <rFont val="Arial MT"/>
        <family val="2"/>
      </rPr>
      <t xml:space="preserve">TERMINAL A COMPRESSAO EM COBRE ESTANHADO 1 FURO PARA CABO
</t>
    </r>
    <r>
      <rPr>
        <sz val="5"/>
        <rFont val="Arial MT"/>
        <family val="2"/>
      </rPr>
      <t>16 MM2</t>
    </r>
  </si>
  <si>
    <r>
      <rPr>
        <sz val="5"/>
        <rFont val="Arial MT"/>
        <family val="2"/>
      </rPr>
      <t>U</t>
    </r>
  </si>
  <si>
    <r>
      <rPr>
        <sz val="5"/>
        <rFont val="Arial MT"/>
        <family val="2"/>
      </rPr>
      <t>MATED-12129</t>
    </r>
  </si>
  <si>
    <r>
      <rPr>
        <sz val="5"/>
        <rFont val="Arial MT"/>
        <family val="2"/>
      </rPr>
      <t xml:space="preserve">TERMINAL A COMPRESSAO EM COBRE ESTANHADO 1 FURO PARA CABO
</t>
    </r>
    <r>
      <rPr>
        <sz val="5"/>
        <rFont val="Arial MT"/>
        <family val="2"/>
      </rPr>
      <t>16MM2</t>
    </r>
  </si>
  <si>
    <r>
      <rPr>
        <b/>
        <sz val="5.5"/>
        <rFont val="Arial"/>
        <family val="2"/>
      </rPr>
      <t>10.38</t>
    </r>
  </si>
  <si>
    <r>
      <rPr>
        <sz val="5"/>
        <rFont val="Arial MT"/>
        <family val="2"/>
      </rPr>
      <t>CP0045</t>
    </r>
  </si>
  <si>
    <r>
      <rPr>
        <sz val="5"/>
        <rFont val="Arial MT"/>
        <family val="2"/>
      </rPr>
      <t xml:space="preserve">SUPORTE PARA 1 LUMINÁRIAS IP - INSTALAÇÃO NO TOPO DO POSTE
</t>
    </r>
    <r>
      <rPr>
        <sz val="5"/>
        <rFont val="Arial MT"/>
        <family val="2"/>
      </rPr>
      <t>TELECÔNICO DE AÇO GALVANIZADO</t>
    </r>
  </si>
  <si>
    <r>
      <rPr>
        <sz val="5"/>
        <rFont val="Arial MT"/>
        <family val="2"/>
      </rPr>
      <t>BRACO P/ LUMINARIA PUBLICA 1 X 1,50M ROMAGNOLE OU EQUIV</t>
    </r>
  </si>
  <si>
    <r>
      <rPr>
        <b/>
        <sz val="5.5"/>
        <rFont val="Arial"/>
        <family val="2"/>
      </rPr>
      <t>10.39</t>
    </r>
  </si>
  <si>
    <r>
      <rPr>
        <sz val="5"/>
        <rFont val="Arial MT"/>
        <family val="2"/>
      </rPr>
      <t>CP0089</t>
    </r>
  </si>
  <si>
    <r>
      <rPr>
        <sz val="5"/>
        <rFont val="Arial MT"/>
        <family val="2"/>
      </rPr>
      <t xml:space="preserve">SUPORTE PARA 2 LUMINÁRIAS IP - INSTALAÇÃO NO TOPO DO POSTE
</t>
    </r>
    <r>
      <rPr>
        <sz val="5"/>
        <rFont val="Arial MT"/>
        <family val="2"/>
      </rPr>
      <t>TELECÔNICO DE AÇO GALVANIZADO</t>
    </r>
  </si>
  <si>
    <r>
      <rPr>
        <b/>
        <sz val="5.5"/>
        <rFont val="Arial"/>
        <family val="2"/>
      </rPr>
      <t>10.40</t>
    </r>
  </si>
  <si>
    <r>
      <rPr>
        <sz val="5"/>
        <rFont val="Arial MT"/>
        <family val="2"/>
      </rPr>
      <t xml:space="preserve">CORDOALHA DE COBRE NU 16 MM², NÃO ENTERRADA, COM ISOLADOR -
</t>
    </r>
    <r>
      <rPr>
        <sz val="5"/>
        <rFont val="Arial MT"/>
        <family val="2"/>
      </rPr>
      <t>FORNECIMENTO E INSTALAÇÃO. AF_12/2017</t>
    </r>
  </si>
  <si>
    <r>
      <rPr>
        <sz val="5"/>
        <rFont val="Arial MT"/>
        <family val="2"/>
      </rPr>
      <t xml:space="preserve">SUPORTE ISOLADOR PARA CORDOALHA DE COBRE - FORNECIMENTO E
</t>
    </r>
    <r>
      <rPr>
        <sz val="5"/>
        <rFont val="Arial MT"/>
        <family val="2"/>
      </rPr>
      <t>INSTALAÇÃO. AF_12/2017</t>
    </r>
  </si>
  <si>
    <r>
      <rPr>
        <sz val="5"/>
        <rFont val="Arial MT"/>
        <family val="2"/>
      </rPr>
      <t>CABO DE COBRE NU 16 MM2 MEIO-DURO</t>
    </r>
  </si>
  <si>
    <r>
      <rPr>
        <b/>
        <sz val="5.5"/>
        <rFont val="Arial"/>
        <family val="2"/>
      </rPr>
      <t>10.41</t>
    </r>
  </si>
  <si>
    <r>
      <rPr>
        <sz val="5"/>
        <rFont val="Arial MT"/>
        <family val="2"/>
      </rPr>
      <t>CP0088</t>
    </r>
  </si>
  <si>
    <r>
      <rPr>
        <sz val="5"/>
        <rFont val="Arial MT"/>
        <family val="2"/>
      </rPr>
      <t xml:space="preserve">ELERODUTO FLEXIVÉL CORRUGADO, PVC, DN 32 MM (1"), PARA CIRCUITOS TERMINAIS, INSTALADO EM FORRO- FORNECIMENTO E
</t>
    </r>
    <r>
      <rPr>
        <sz val="5"/>
        <rFont val="Arial MT"/>
        <family val="2"/>
      </rPr>
      <t>INSTALAÇÃO AF_12/2015</t>
    </r>
  </si>
  <si>
    <r>
      <rPr>
        <sz val="5"/>
        <rFont val="Arial MT"/>
        <family val="2"/>
      </rPr>
      <t>ESCAVAÇÃO MANUAL DE VALA PARA VIGA BALDRAME (INCLUINDO ESCAVAÇÃO PARA COLOCAÇÃO DE FÔRMAS). AF_06/2017</t>
    </r>
  </si>
  <si>
    <r>
      <rPr>
        <sz val="5"/>
        <rFont val="Arial MT"/>
        <family val="2"/>
      </rPr>
      <t xml:space="preserve">ELETRODUTO FLEXÍVEL CORRUGADO, PVC, DN 32 MM (1"), PARA
</t>
    </r>
    <r>
      <rPr>
        <sz val="5"/>
        <rFont val="Arial MT"/>
        <family val="2"/>
      </rPr>
      <t>CIRCUITOS TERMINAIS, INSTALADO EM FORRO - FORNECIMENTO E INSTALAÇÃO. AF_03/2023</t>
    </r>
  </si>
  <si>
    <r>
      <rPr>
        <b/>
        <sz val="5.5"/>
        <rFont val="Arial"/>
        <family val="2"/>
      </rPr>
      <t>10.42</t>
    </r>
  </si>
  <si>
    <r>
      <rPr>
        <sz val="5"/>
        <rFont val="Arial MT"/>
        <family val="2"/>
      </rPr>
      <t>CP0048</t>
    </r>
  </si>
  <si>
    <r>
      <rPr>
        <sz val="5"/>
        <rFont val="Arial MT"/>
        <family val="2"/>
      </rPr>
      <t>FITA PERIGO DE TENSÃO</t>
    </r>
  </si>
  <si>
    <r>
      <rPr>
        <sz val="5"/>
        <rFont val="Arial MT"/>
        <family val="2"/>
      </rPr>
      <t>IM0010</t>
    </r>
  </si>
  <si>
    <r>
      <rPr>
        <b/>
        <sz val="5.5"/>
        <rFont val="Arial"/>
        <family val="2"/>
      </rPr>
      <t>10.43</t>
    </r>
  </si>
  <si>
    <r>
      <rPr>
        <sz val="5"/>
        <rFont val="Arial MT"/>
        <family val="2"/>
      </rPr>
      <t>ED-49228</t>
    </r>
  </si>
  <si>
    <r>
      <rPr>
        <sz val="5"/>
        <rFont val="Arial MT"/>
        <family val="2"/>
      </rPr>
      <t>DISJUNTOR MONOPOLAR TERMOMAGNÉTICO 5KA, DE 10A</t>
    </r>
  </si>
  <si>
    <r>
      <rPr>
        <sz val="5"/>
        <rFont val="Arial MT"/>
        <family val="2"/>
      </rPr>
      <t>MATED-12249</t>
    </r>
  </si>
  <si>
    <r>
      <rPr>
        <sz val="5"/>
        <rFont val="Arial MT"/>
        <family val="2"/>
      </rPr>
      <t>DISJUNTOR MONOPOLAR TERMOMAGNÉTICO 5KA, DE 10A A 30A</t>
    </r>
  </si>
  <si>
    <r>
      <rPr>
        <b/>
        <sz val="5.5"/>
        <rFont val="Arial"/>
        <family val="2"/>
      </rPr>
      <t>10.44</t>
    </r>
  </si>
  <si>
    <r>
      <rPr>
        <sz val="5"/>
        <rFont val="Arial MT"/>
        <family val="2"/>
      </rPr>
      <t>ED-49230</t>
    </r>
  </si>
  <si>
    <r>
      <rPr>
        <sz val="5"/>
        <rFont val="Arial MT"/>
        <family val="2"/>
      </rPr>
      <t>DISJUNTOR MONOPOLAR TERMOMAGNÉTICO 5KA, DE 16A</t>
    </r>
  </si>
  <si>
    <r>
      <rPr>
        <b/>
        <sz val="5.5"/>
        <rFont val="Arial"/>
        <family val="2"/>
      </rPr>
      <t>10.45</t>
    </r>
  </si>
  <si>
    <r>
      <rPr>
        <sz val="5"/>
        <rFont val="Arial MT"/>
        <family val="2"/>
      </rPr>
      <t>ED-49232</t>
    </r>
  </si>
  <si>
    <r>
      <rPr>
        <sz val="5"/>
        <rFont val="Arial MT"/>
        <family val="2"/>
      </rPr>
      <t>DISJUNTOR MONOPOLAR TERMOMAGNÉTICO 5KA, DE 25A</t>
    </r>
  </si>
  <si>
    <r>
      <rPr>
        <b/>
        <sz val="5.5"/>
        <rFont val="Arial"/>
        <family val="2"/>
      </rPr>
      <t>10.46</t>
    </r>
  </si>
  <si>
    <r>
      <rPr>
        <sz val="5"/>
        <rFont val="Arial MT"/>
        <family val="2"/>
      </rPr>
      <t>ED-49281</t>
    </r>
  </si>
  <si>
    <r>
      <rPr>
        <sz val="5"/>
        <rFont val="Arial MT"/>
        <family val="2"/>
      </rPr>
      <t>DISJUNTOR BIPOLAR TERMOMAGNÉTICO 5KA, DE 100A</t>
    </r>
  </si>
  <si>
    <r>
      <rPr>
        <sz val="5"/>
        <rFont val="Arial MT"/>
        <family val="2"/>
      </rPr>
      <t>MATED-12557</t>
    </r>
  </si>
  <si>
    <r>
      <rPr>
        <sz val="5"/>
        <rFont val="Arial MT"/>
        <family val="2"/>
      </rPr>
      <t>DISJUNTOR BIPOLAR TERMOMAGNÉTICO 5KA, DE 70A A 100 A</t>
    </r>
  </si>
  <si>
    <r>
      <rPr>
        <b/>
        <sz val="5.5"/>
        <rFont val="Arial"/>
        <family val="2"/>
      </rPr>
      <t>10.47</t>
    </r>
  </si>
  <si>
    <r>
      <rPr>
        <sz val="5"/>
        <rFont val="Arial MT"/>
        <family val="2"/>
      </rPr>
      <t>ED-49272</t>
    </r>
  </si>
  <si>
    <r>
      <rPr>
        <sz val="5"/>
        <rFont val="Arial MT"/>
        <family val="2"/>
      </rPr>
      <t>DISJUNTOR BIPOLAR TERMOMAGNÉTICO 5KA, DE 25A</t>
    </r>
  </si>
  <si>
    <r>
      <rPr>
        <sz val="5"/>
        <rFont val="Arial MT"/>
        <family val="2"/>
      </rPr>
      <t>MATED-12254</t>
    </r>
  </si>
  <si>
    <r>
      <rPr>
        <sz val="5"/>
        <rFont val="Arial MT"/>
        <family val="2"/>
      </rPr>
      <t>DISJUNTOR BIPOLAR TERMOMAGNÉTICO 5KA, DE 10A A 35A</t>
    </r>
  </si>
  <si>
    <r>
      <rPr>
        <b/>
        <sz val="5.5"/>
        <rFont val="Arial"/>
        <family val="2"/>
      </rPr>
      <t>10.48</t>
    </r>
  </si>
  <si>
    <r>
      <rPr>
        <sz val="5"/>
        <rFont val="Arial MT"/>
        <family val="2"/>
      </rPr>
      <t>ED-49270</t>
    </r>
  </si>
  <si>
    <r>
      <rPr>
        <sz val="5"/>
        <rFont val="Arial MT"/>
        <family val="2"/>
      </rPr>
      <t>DISJUNTOR BIPOLAR TERMOMAGNÉTICO 5KA, DE 16A</t>
    </r>
  </si>
  <si>
    <r>
      <rPr>
        <b/>
        <sz val="5.5"/>
        <rFont val="Arial"/>
        <family val="2"/>
      </rPr>
      <t>10.49</t>
    </r>
  </si>
  <si>
    <r>
      <rPr>
        <sz val="5"/>
        <rFont val="Arial MT"/>
        <family val="2"/>
      </rPr>
      <t>ED-49271</t>
    </r>
  </si>
  <si>
    <r>
      <rPr>
        <sz val="5"/>
        <rFont val="Arial MT"/>
        <family val="2"/>
      </rPr>
      <t>DISJUNTOR BIPOLAR TERMOMAGNÉTICO 5KA, DE 20A</t>
    </r>
  </si>
  <si>
    <r>
      <rPr>
        <b/>
        <sz val="5.5"/>
        <rFont val="Arial"/>
        <family val="2"/>
      </rPr>
      <t>10.50</t>
    </r>
  </si>
  <si>
    <r>
      <rPr>
        <sz val="5"/>
        <rFont val="Arial MT"/>
        <family val="2"/>
      </rPr>
      <t>ED-49265</t>
    </r>
  </si>
  <si>
    <r>
      <rPr>
        <sz val="5"/>
        <rFont val="Arial MT"/>
        <family val="2"/>
      </rPr>
      <t>DISJUNTOR TRIPOLAR TERMOMAGNÉTICO 10KA, DE 125A</t>
    </r>
  </si>
  <si>
    <r>
      <rPr>
        <sz val="5"/>
        <rFont val="Arial MT"/>
        <family val="2"/>
      </rPr>
      <t>MATED-12292</t>
    </r>
  </si>
  <si>
    <r>
      <rPr>
        <sz val="5"/>
        <rFont val="Arial MT"/>
        <family val="2"/>
      </rPr>
      <t>DISJUNTOR TRIPOLAR TERMOMAGNÉTICO 10KA, DE  120A A 175A</t>
    </r>
  </si>
  <si>
    <r>
      <rPr>
        <b/>
        <sz val="5.5"/>
        <rFont val="Arial"/>
        <family val="2"/>
      </rPr>
      <t>10.51</t>
    </r>
  </si>
  <si>
    <r>
      <rPr>
        <sz val="5"/>
        <rFont val="Arial MT"/>
        <family val="2"/>
      </rPr>
      <t>ED-49284</t>
    </r>
  </si>
  <si>
    <r>
      <rPr>
        <sz val="5"/>
        <rFont val="Arial MT"/>
        <family val="2"/>
      </rPr>
      <t>DISJUNTOR TRIPOLAR TERMOMAGNÉTICO 5KA, DE 20A</t>
    </r>
  </si>
  <si>
    <r>
      <rPr>
        <sz val="5"/>
        <rFont val="Arial MT"/>
        <family val="2"/>
      </rPr>
      <t>MATED-12558</t>
    </r>
  </si>
  <si>
    <r>
      <rPr>
        <sz val="5"/>
        <rFont val="Arial MT"/>
        <family val="2"/>
      </rPr>
      <t>DISJUNTOR TRIPOLAR TERMOMAGNÉTICO 5KA, DE 10A A 40A</t>
    </r>
  </si>
  <si>
    <r>
      <rPr>
        <b/>
        <sz val="5.5"/>
        <rFont val="Arial"/>
        <family val="2"/>
      </rPr>
      <t>10.52</t>
    </r>
  </si>
  <si>
    <r>
      <rPr>
        <sz val="5"/>
        <rFont val="Arial MT"/>
        <family val="2"/>
      </rPr>
      <t>ED-49287</t>
    </r>
  </si>
  <si>
    <r>
      <rPr>
        <sz val="5"/>
        <rFont val="Arial MT"/>
        <family val="2"/>
      </rPr>
      <t>DISJUNTOR TRIPOLAR TERMOMAGNÉTICO 5KA, DE 35A</t>
    </r>
  </si>
  <si>
    <r>
      <rPr>
        <b/>
        <sz val="5.5"/>
        <rFont val="Arial"/>
        <family val="2"/>
      </rPr>
      <t>10.53</t>
    </r>
  </si>
  <si>
    <r>
      <rPr>
        <b/>
        <sz val="5.5"/>
        <rFont val="Arial"/>
        <family val="2"/>
      </rPr>
      <t>10.54</t>
    </r>
  </si>
  <si>
    <r>
      <rPr>
        <sz val="5"/>
        <rFont val="Arial MT"/>
        <family val="2"/>
      </rPr>
      <t>11.93.02</t>
    </r>
  </si>
  <si>
    <r>
      <rPr>
        <sz val="5"/>
        <rFont val="Arial MT"/>
        <family val="2"/>
      </rPr>
      <t>SUPRESSOR DE SURTO VCL 275V 45KA CLAMPER/EQUIVALENTE</t>
    </r>
  </si>
  <si>
    <r>
      <rPr>
        <sz val="5"/>
        <rFont val="Arial MT"/>
        <family val="2"/>
      </rPr>
      <t xml:space="preserve">PROTECAO INTERNA - CONTRA
</t>
    </r>
    <r>
      <rPr>
        <sz val="5"/>
        <rFont val="Arial MT"/>
        <family val="2"/>
      </rPr>
      <t>SURTO</t>
    </r>
  </si>
  <si>
    <r>
      <rPr>
        <sz val="5"/>
        <rFont val="Arial MT"/>
        <family val="2"/>
      </rPr>
      <t>74.51.26</t>
    </r>
  </si>
  <si>
    <r>
      <rPr>
        <sz val="5"/>
        <rFont val="Arial MT"/>
        <family val="2"/>
      </rPr>
      <t>SUPRESSOR DE SURTO VCL V 45KA CLAMPER/EQUIVALENTE</t>
    </r>
  </si>
  <si>
    <r>
      <rPr>
        <b/>
        <sz val="5.5"/>
        <rFont val="Arial"/>
        <family val="2"/>
      </rPr>
      <t>10.55</t>
    </r>
  </si>
  <si>
    <r>
      <rPr>
        <sz val="5"/>
        <rFont val="Arial MT"/>
        <family val="2"/>
      </rPr>
      <t>ED-15115</t>
    </r>
  </si>
  <si>
    <r>
      <rPr>
        <sz val="5"/>
        <rFont val="Arial MT"/>
        <family val="2"/>
      </rPr>
      <t>DISJUNTOR DE PROTEÇÃO DIFERENCIAL RESIDUAL (DR), BIPOLAR, TIPO DIN, CORRENTE NOMINAL DE 40A, ALTA SENSIBILIDADE, CORRENTE DIFERENCIAL RESIDUAL NOMINAL COM ATUAÇÃO DE 30MA</t>
    </r>
  </si>
  <si>
    <r>
      <rPr>
        <sz val="5"/>
        <rFont val="Arial MT"/>
        <family val="2"/>
      </rPr>
      <t>MATED-15234</t>
    </r>
  </si>
  <si>
    <r>
      <rPr>
        <sz val="5"/>
        <rFont val="Arial MT"/>
        <family val="2"/>
      </rPr>
      <t xml:space="preserve">DISJUNTOR DE PROTEÇÃO ( TIPO: DR BIPOLAR| CORRENTE: 40A|
</t>
    </r>
    <r>
      <rPr>
        <sz val="5"/>
        <rFont val="Arial MT"/>
        <family val="2"/>
      </rPr>
      <t>SENSIBILIDADE: 30MA)</t>
    </r>
  </si>
  <si>
    <r>
      <rPr>
        <b/>
        <sz val="5.5"/>
        <rFont val="Arial"/>
        <family val="2"/>
      </rPr>
      <t>10.56</t>
    </r>
  </si>
  <si>
    <r>
      <rPr>
        <sz val="5"/>
        <rFont val="Arial MT"/>
        <family val="2"/>
      </rPr>
      <t xml:space="preserve">ELETRODUTO RÍGIDO ROSCÁVEL, PVC, DN 60 MM (2"), PARA REDE ENTERRADA DE DISTRIBUIÇÃO DE ENERGIA ELÉTRICA - FORNECIMENTO
</t>
    </r>
    <r>
      <rPr>
        <sz val="5"/>
        <rFont val="Arial MT"/>
        <family val="2"/>
      </rPr>
      <t>E INSTALAÇÃO. AF_12/2021</t>
    </r>
  </si>
  <si>
    <r>
      <rPr>
        <sz val="5"/>
        <rFont val="Arial MT"/>
        <family val="2"/>
      </rPr>
      <t>ELETRODUTO DE PVC RIGIDO ROSCAVEL DE 2 ", SEM LUVA</t>
    </r>
  </si>
  <si>
    <r>
      <rPr>
        <b/>
        <sz val="5.5"/>
        <rFont val="Arial"/>
        <family val="2"/>
      </rPr>
      <t>10.57</t>
    </r>
  </si>
  <si>
    <r>
      <rPr>
        <sz val="5"/>
        <rFont val="Arial MT"/>
        <family val="2"/>
      </rPr>
      <t>ELETRODUTO DE AÇO GALVANIZADO, CLASSE LEVE, DN 20 MM (3/4)</t>
    </r>
    <r>
      <rPr>
        <sz val="4.5"/>
        <rFont val="Microsoft Sans Serif"/>
        <family val="2"/>
      </rPr>
      <t xml:space="preserve">  </t>
    </r>
    <r>
      <rPr>
        <sz val="5"/>
        <rFont val="Arial MT"/>
        <family val="2"/>
      </rPr>
      <t xml:space="preserve">, APARENTE, INSTALADO EM PAREDE - FORNECIMENTO E INSTALAÇÃO.
</t>
    </r>
    <r>
      <rPr>
        <sz val="5"/>
        <rFont val="Arial MT"/>
        <family val="2"/>
      </rPr>
      <t>AF_11/2016_P</t>
    </r>
  </si>
  <si>
    <r>
      <rPr>
        <sz val="5"/>
        <rFont val="Arial MT"/>
        <family val="2"/>
      </rPr>
      <t xml:space="preserve">LUVA DE EMENDA PARA ELETRODUTO, AÇO GALVANIZADO, DN 20 MM (3/4''), APARENTE, INSTALADA EM PAREDE - FORNECIMENTO E
</t>
    </r>
    <r>
      <rPr>
        <sz val="5"/>
        <rFont val="Arial MT"/>
        <family val="2"/>
      </rPr>
      <t>INSTALAÇÃO. AF_11/2016_P</t>
    </r>
  </si>
  <si>
    <r>
      <rPr>
        <sz val="5"/>
        <rFont val="Arial MT"/>
        <family val="2"/>
      </rPr>
      <t xml:space="preserve">ELETRODUTO EM ACO GALVANIZADO ELETROLITICO, LEVE, DIAMETRO
</t>
    </r>
    <r>
      <rPr>
        <sz val="5"/>
        <rFont val="Arial MT"/>
        <family val="2"/>
      </rPr>
      <t>3/4", PAREDE DE 0,90 MM</t>
    </r>
  </si>
  <si>
    <r>
      <rPr>
        <b/>
        <sz val="5.5"/>
        <rFont val="Arial"/>
        <family val="2"/>
      </rPr>
      <t>10.58</t>
    </r>
  </si>
  <si>
    <r>
      <rPr>
        <sz val="5"/>
        <rFont val="Arial MT"/>
        <family val="2"/>
      </rPr>
      <t xml:space="preserve">ELETRODUTO RÍGIDO ROSCÁVEL, PVC, DN 25 MM (3/4"), PARA
</t>
    </r>
    <r>
      <rPr>
        <sz val="5"/>
        <rFont val="Arial MT"/>
        <family val="2"/>
      </rPr>
      <t>CIRCUITOS TERMINAIS, INSTALADO EM PAREDE - FORNECIMENTO E INSTALAÇÃO. AF_03/2023</t>
    </r>
  </si>
  <si>
    <r>
      <rPr>
        <sz val="5"/>
        <rFont val="Arial MT"/>
        <family val="2"/>
      </rPr>
      <t>ELETRODUTO DE PVC RIGIDO ROSCAVEL DE 3/4 ", SEM LUVA</t>
    </r>
  </si>
  <si>
    <r>
      <rPr>
        <b/>
        <sz val="5.5"/>
        <rFont val="Arial"/>
        <family val="2"/>
      </rPr>
      <t>10.59</t>
    </r>
  </si>
  <si>
    <r>
      <rPr>
        <sz val="5"/>
        <rFont val="Arial MT"/>
        <family val="2"/>
      </rPr>
      <t>ED-13337</t>
    </r>
  </si>
  <si>
    <r>
      <rPr>
        <sz val="5"/>
        <rFont val="Arial MT"/>
        <family val="2"/>
      </rPr>
      <t xml:space="preserve">LUMINÁRIA COMERCIAL CHANFRADA DE SOBREPOR COMPLETA, PARA DUAS (2) LÂMPADAS TUBULARES LED 2X9W-ØT8, TEMPERATURA DA COR 6500K, FORNECIMENTO E INSTALAÇÃO, INCLUSIVE BASE E
</t>
    </r>
    <r>
      <rPr>
        <sz val="5"/>
        <rFont val="Arial MT"/>
        <family val="2"/>
      </rPr>
      <t>LÂMPADAS</t>
    </r>
  </si>
  <si>
    <r>
      <rPr>
        <sz val="5"/>
        <rFont val="Arial MT"/>
        <family val="2"/>
      </rPr>
      <t>ED-49386</t>
    </r>
  </si>
  <si>
    <r>
      <rPr>
        <sz val="5"/>
        <rFont val="Arial MT"/>
        <family val="2"/>
      </rPr>
      <t xml:space="preserve">LUMINÁRIA COMERCIAL CHANFRADA DE SOBREPOR, PARA DUAS (2) LÂMPADAS TUBULARES FLUORESCENTE 2X16W-ØT8 OU 2X20W-ØT10 OU LED 2X9W-ØT8, FORNECIMENTO E INSTALAÇÃO, EXCLUSIVE BASE,
</t>
    </r>
    <r>
      <rPr>
        <sz val="5"/>
        <rFont val="Arial MT"/>
        <family val="2"/>
      </rPr>
      <t>REATOR E LÂMPADAS</t>
    </r>
  </si>
  <si>
    <r>
      <rPr>
        <sz val="5"/>
        <rFont val="Arial MT"/>
        <family val="2"/>
      </rPr>
      <t>ED-9972</t>
    </r>
  </si>
  <si>
    <r>
      <rPr>
        <sz val="5"/>
        <rFont val="Arial MT"/>
        <family val="2"/>
      </rPr>
      <t xml:space="preserve">LÂMPADA TUBULAR LED, BASE G13, POTÊNCIA 9W, DIÂMETRO 26MM/T8,
</t>
    </r>
    <r>
      <rPr>
        <sz val="5"/>
        <rFont val="Arial MT"/>
        <family val="2"/>
      </rPr>
      <t>TEMPERATURA DA COR 6500K, FORNECIMENTO E INSTALAÇÃO, EXCLUSIVE LUMINÁRIA</t>
    </r>
  </si>
  <si>
    <r>
      <rPr>
        <sz val="5"/>
        <rFont val="Arial MT"/>
        <family val="2"/>
      </rPr>
      <t>ED-49381</t>
    </r>
  </si>
  <si>
    <r>
      <rPr>
        <sz val="5"/>
        <rFont val="Arial MT"/>
        <family val="2"/>
      </rPr>
      <t xml:space="preserve">SOQUETES PARA LÂMPADA FLUORESCENTE/LED TUBULAR, BASE G13 (PAR), COM SISTEMA DE ANTIVIBRATÓRIO E SEM SUPORTE PARA
</t>
    </r>
    <r>
      <rPr>
        <sz val="5"/>
        <rFont val="Arial MT"/>
        <family val="2"/>
      </rPr>
      <t>STARTER, FORNECIMENTO E INSTALAÇÃO</t>
    </r>
  </si>
  <si>
    <r>
      <rPr>
        <b/>
        <sz val="5.5"/>
        <rFont val="Arial"/>
        <family val="2"/>
      </rPr>
      <t>10.60</t>
    </r>
  </si>
  <si>
    <r>
      <rPr>
        <sz val="5"/>
        <rFont val="Arial MT"/>
        <family val="2"/>
      </rPr>
      <t>ED-13338</t>
    </r>
  </si>
  <si>
    <r>
      <rPr>
        <sz val="5"/>
        <rFont val="Arial MT"/>
        <family val="2"/>
      </rPr>
      <t xml:space="preserve">LUMINÁRIA COMERCIAL CHANFRADA DE SOBREPOR COMPLETA, PARA DUAS (2) LÂMPADAS TUBULARES LED 2X18W-ØT8, TEMPERATURA DA COR 6500K, FORNECIMENTO E INSTALAÇÃO, INCLUSIVE BASE E
</t>
    </r>
    <r>
      <rPr>
        <sz val="5"/>
        <rFont val="Arial MT"/>
        <family val="2"/>
      </rPr>
      <t>LÂMPADAS</t>
    </r>
  </si>
  <si>
    <r>
      <rPr>
        <sz val="5"/>
        <rFont val="Arial MT"/>
        <family val="2"/>
      </rPr>
      <t>ED-49392</t>
    </r>
  </si>
  <si>
    <r>
      <rPr>
        <sz val="5"/>
        <rFont val="Arial MT"/>
        <family val="2"/>
      </rPr>
      <t xml:space="preserve">LUMINÁRIA COMERCIAL CHANFRADA DE SOBREPOR, PARA DUAS (2) LÂMPADAS TUBULARES FLUORESCENTE 2X32W-ØT8 OU 2X40W-ØT10 OU LED 2X18W-ØT8, FORNECIMENTO E INSTALAÇÃO, EXCLUSIVE BASE,
</t>
    </r>
    <r>
      <rPr>
        <sz val="5"/>
        <rFont val="Arial MT"/>
        <family val="2"/>
      </rPr>
      <t>REATOR E LÂMPADAS</t>
    </r>
  </si>
  <si>
    <r>
      <rPr>
        <sz val="5"/>
        <rFont val="Arial MT"/>
        <family val="2"/>
      </rPr>
      <t>ED-9973</t>
    </r>
  </si>
  <si>
    <r>
      <rPr>
        <sz val="5"/>
        <rFont val="Arial MT"/>
        <family val="2"/>
      </rPr>
      <t xml:space="preserve">LÂMPADA TUBULAR LED, BASE G13, POTÊNCIA 18W, DIÂMETRO 26MM/T8, TEMPERATURA DA COR 6500K, FORNECIMENTO E
</t>
    </r>
    <r>
      <rPr>
        <sz val="5"/>
        <rFont val="Arial MT"/>
        <family val="2"/>
      </rPr>
      <t>INSTALAÇÃO, EXCLUSIVE LUMINÁRIA</t>
    </r>
  </si>
  <si>
    <r>
      <rPr>
        <b/>
        <sz val="5.5"/>
        <rFont val="Arial"/>
        <family val="2"/>
      </rPr>
      <t>10.61</t>
    </r>
  </si>
  <si>
    <r>
      <rPr>
        <sz val="5"/>
        <rFont val="Arial MT"/>
        <family val="2"/>
      </rPr>
      <t>ED-49402</t>
    </r>
  </si>
  <si>
    <r>
      <rPr>
        <sz val="5"/>
        <rFont val="Arial MT"/>
        <family val="2"/>
      </rPr>
      <t xml:space="preserve">LUMINÁRIA ARANDELA TIPO TARTARUGA, PARA UMA (1) LÂMPADA BASE E-27, POTÊNCIA MÁXIMA 60W, FORNECIMENTO E INSTALAÇÃO,
</t>
    </r>
    <r>
      <rPr>
        <sz val="5"/>
        <rFont val="Arial MT"/>
        <family val="2"/>
      </rPr>
      <t>EXCLUSIVE BASE E LÂMPADA</t>
    </r>
  </si>
  <si>
    <r>
      <rPr>
        <sz val="5"/>
        <rFont val="Arial MT"/>
        <family val="2"/>
      </rPr>
      <t>MATED-12399</t>
    </r>
  </si>
  <si>
    <r>
      <rPr>
        <sz val="5"/>
        <rFont val="Arial MT"/>
        <family val="2"/>
      </rPr>
      <t>LUMINÁRIA DE TETO/ ARANDELA (MODELO: TARTARUGA|ACABAMENTO: FERRO COM PINTURA ELETROSTÁTICA|DIFUSOR: VIDRO TRANSPARENTE| QUANTIDADE DE LÂMPADAS: 1|SOQUETE: E27|POTÊNCIA MÁXIMA 60W|LÂMPADA E SOQUETE: NÃO INCLUSA)</t>
    </r>
  </si>
  <si>
    <r>
      <rPr>
        <b/>
        <sz val="5.5"/>
        <rFont val="Arial"/>
        <family val="2"/>
      </rPr>
      <t>10.62</t>
    </r>
  </si>
  <si>
    <r>
      <rPr>
        <sz val="5"/>
        <rFont val="Arial MT"/>
        <family val="2"/>
      </rPr>
      <t>CP0049</t>
    </r>
  </si>
  <si>
    <r>
      <rPr>
        <sz val="5"/>
        <rFont val="Arial MT"/>
        <family val="2"/>
      </rPr>
      <t xml:space="preserve">QUADRO DE DISTRIBUIÇÃO DE ENERGIA EM CHAPA DE AÇO GALVANIZADO, DE EMBUTIR, COM BARRAMENTO TRIFÁSICO, PARA 30 DISJUNTORES DIN 225A -+2IDR BIPOLAR FORNECIMENTO E INSTALAÇÃO.
</t>
    </r>
    <r>
      <rPr>
        <sz val="5"/>
        <rFont val="Arial MT"/>
        <family val="2"/>
      </rPr>
      <t>FORNECIMENTO E INSTALAÇÃO.</t>
    </r>
  </si>
  <si>
    <r>
      <rPr>
        <sz val="5"/>
        <rFont val="Arial MT"/>
        <family val="2"/>
      </rPr>
      <t>QUADRO DE DISTRIBUIÇÃO DE ENERGIA EM CHAPA DE AÇO GALVANIZADO, DE EMBUTIR, COM BARRAMENTO TRIFÁSICO, PARA 30 DISJUNTORES DIN 225A - FORNECIMENTO E INSTALAÇÃO. AF_10/2020</t>
    </r>
  </si>
  <si>
    <r>
      <rPr>
        <b/>
        <sz val="5.5"/>
        <rFont val="Arial"/>
        <family val="2"/>
      </rPr>
      <t>10.63</t>
    </r>
  </si>
  <si>
    <r>
      <rPr>
        <sz val="5"/>
        <rFont val="Arial MT"/>
        <family val="2"/>
      </rPr>
      <t>QUADRO DE DISTRIBUIÇÃO DE ENERGIA EM CHAPA DE AÇO GALVANIZADO, DE EMBUTIR, COM BARRAMENTO TRIFÁSICO, PARA 30 DISJUNTORES DIN 150A - FORNECIMENTO E INSTALAÇÃO. AF_10/2020</t>
    </r>
  </si>
  <si>
    <r>
      <rPr>
        <sz val="5"/>
        <rFont val="Arial MT"/>
        <family val="2"/>
      </rPr>
      <t>ARGAMASSA TRAÇO 1:1:6 (EM VOLUME DE CIMENTO, CAL E AREIA MÉDIA ÚMIDA) PARA EMBOÇO/MASSA ÚNICA/ASSENTAMENTO DE ALVENARIA DE VEDAÇÃO, PREPARO MANUAL. AF_08/2019</t>
    </r>
  </si>
  <si>
    <r>
      <rPr>
        <sz val="5"/>
        <rFont val="Arial MT"/>
        <family val="2"/>
      </rPr>
      <t xml:space="preserve">QUADRO DE DISTRIBUICAO COM BARRAMENTO TRIFASICO, DE EMBUTIR, EM CHAPA DE ACO GALVANIZADO, PARA 30 DISJUNTORES
</t>
    </r>
    <r>
      <rPr>
        <sz val="5"/>
        <rFont val="Arial MT"/>
        <family val="2"/>
      </rPr>
      <t>DIN, 150 A</t>
    </r>
  </si>
  <si>
    <r>
      <rPr>
        <b/>
        <sz val="5.5"/>
        <rFont val="Arial"/>
        <family val="2"/>
      </rPr>
      <t>10.64</t>
    </r>
  </si>
  <si>
    <r>
      <rPr>
        <sz val="5"/>
        <rFont val="Arial MT"/>
        <family val="2"/>
      </rPr>
      <t>CP0050</t>
    </r>
  </si>
  <si>
    <r>
      <rPr>
        <sz val="5"/>
        <rFont val="Arial MT"/>
        <family val="2"/>
      </rPr>
      <t xml:space="preserve">QUADRO DE DISTRIBUIÇÃO DE ENERGIA EM CHAPA DE AÇO GALVANIZADO, DE EMBUTIR, COM BARRAMENTO TRIFÁSICO, PARA 30 DISJUNTORES DIN 150A - +2IDR BIPOLAR FORNECIMENTO E
</t>
    </r>
    <r>
      <rPr>
        <sz val="5"/>
        <rFont val="Arial MT"/>
        <family val="2"/>
      </rPr>
      <t>INSTALAÇÃO.</t>
    </r>
  </si>
  <si>
    <r>
      <rPr>
        <b/>
        <sz val="5.5"/>
        <rFont val="Arial"/>
        <family val="2"/>
      </rPr>
      <t>10.65</t>
    </r>
  </si>
  <si>
    <r>
      <rPr>
        <b/>
        <sz val="5.5"/>
        <rFont val="Arial"/>
        <family val="2"/>
      </rPr>
      <t>10.66</t>
    </r>
  </si>
  <si>
    <r>
      <rPr>
        <sz val="5"/>
        <rFont val="Arial MT"/>
        <family val="2"/>
      </rPr>
      <t>ED-48701</t>
    </r>
  </si>
  <si>
    <r>
      <rPr>
        <sz val="5"/>
        <rFont val="Arial MT"/>
        <family val="2"/>
      </rPr>
      <t xml:space="preserve">TERMINAL PARA ATERRAMENTO E CONEXÃO DE QUADRO/PAINEL ELÉTRICO, TIPO PARAFUSO FENDIDO DE APERTO, EM LATÃO ESTANHADO, DIÂMETRO DERIVAÇÃO 2,5MM2-25MM2, INCLUSIVE
</t>
    </r>
    <r>
      <rPr>
        <sz val="5"/>
        <rFont val="Arial MT"/>
        <family val="2"/>
      </rPr>
      <t>INSTALAÇÃO</t>
    </r>
  </si>
  <si>
    <r>
      <rPr>
        <sz val="5"/>
        <rFont val="Arial MT"/>
        <family val="2"/>
      </rPr>
      <t>MATED-12995</t>
    </r>
  </si>
  <si>
    <r>
      <rPr>
        <sz val="5"/>
        <rFont val="Arial MT"/>
        <family val="2"/>
      </rPr>
      <t>CONECTOR FENDIDO DE PRESSÃO "SPLIT-BOLT" ( ACABAMENTO: ESTANHADO BIMETÁLICO|SEÇÃO DO CABO: 2,5-25MM2)</t>
    </r>
  </si>
  <si>
    <r>
      <rPr>
        <b/>
        <sz val="5.5"/>
        <rFont val="Arial"/>
        <family val="2"/>
      </rPr>
      <t>10.67</t>
    </r>
  </si>
  <si>
    <r>
      <rPr>
        <sz val="5"/>
        <rFont val="Arial MT"/>
        <family val="2"/>
      </rPr>
      <t>ED-49199</t>
    </r>
  </si>
  <si>
    <r>
      <rPr>
        <sz val="5"/>
        <rFont val="Arial MT"/>
        <family val="2"/>
      </rPr>
      <t>CAIXA DE INSPEÇÃO EM CONCRETO, TIPO "ZB" PASSEIO, PADRÃO CEMIG, DIMENSÃO (52X44)CM, ALTURA 70CM, COM TAMPA E ARO ARTICULADO EM FERRO FUNDIDO, INCLUSIVE ESCAVAÇÃO, APILOAMENTO, LASTRO DE BRITA, REATERRO E TRANSPORTE E RETIRADA DO MATERIAL ESCAVADO (EM CAÇAMBA)</t>
    </r>
  </si>
  <si>
    <r>
      <rPr>
        <sz val="5"/>
        <rFont val="Arial MT"/>
        <family val="2"/>
      </rPr>
      <t>ED-22861</t>
    </r>
  </si>
  <si>
    <r>
      <rPr>
        <sz val="5"/>
        <rFont val="Arial MT"/>
        <family val="2"/>
      </rPr>
      <t>CARGA, MANOBRA E DESCARGA COM GUINDASTE TIPO MUNCK MONTADO EM CAMINHÃO DE CARROCERIA (MOMENTO DE CARGA MÁXIMO: 10TXM) INCLUSIVE OPERADOR, COMBUSTÍVEL E</t>
    </r>
  </si>
  <si>
    <r>
      <rPr>
        <sz val="5"/>
        <rFont val="Arial MT"/>
        <family val="2"/>
      </rPr>
      <t>t</t>
    </r>
  </si>
  <si>
    <r>
      <rPr>
        <sz val="5"/>
        <rFont val="Arial MT"/>
        <family val="2"/>
      </rPr>
      <t>ED-20721</t>
    </r>
  </si>
  <si>
    <r>
      <rPr>
        <sz val="5"/>
        <rFont val="Arial MT"/>
        <family val="2"/>
      </rPr>
      <t xml:space="preserve">CAIXA DE INSPEÇÃO EM CONCRETO, TIPO "ZB", PADRÃO CEMIG, COMPRIMENTO 52CM, LARGURA 44CM, ALTURA 70CM, ESPESSURA 7CM
</t>
    </r>
    <r>
      <rPr>
        <sz val="5"/>
        <rFont val="Arial MT"/>
        <family val="2"/>
      </rPr>
      <t>EM CONCRETO ESTRUTURAL, PREPARADO</t>
    </r>
  </si>
  <si>
    <r>
      <rPr>
        <sz val="5"/>
        <rFont val="Arial MT"/>
        <family val="2"/>
      </rPr>
      <t>MATED-13057</t>
    </r>
  </si>
  <si>
    <r>
      <rPr>
        <sz val="5"/>
        <rFont val="Arial MT"/>
        <family val="2"/>
      </rPr>
      <t xml:space="preserve">TAMPÃO E ARO ARTICULADOS (APLICAÇÃO: CAIXA PADRÃO CEMIG|TIPO: ZB|INSTALAÇÃO: PASSEIO| MATERIAL: FERRO FUNDIDO| COMPRIMENTO*: 640MM| LARGURA*: 564MM)* VALORES REFERENCIAIS
</t>
    </r>
    <r>
      <rPr>
        <sz val="5"/>
        <rFont val="Arial MT"/>
        <family val="2"/>
      </rPr>
      <t>APROXIMADOS</t>
    </r>
  </si>
  <si>
    <r>
      <rPr>
        <b/>
        <sz val="5.5"/>
        <rFont val="Arial"/>
        <family val="2"/>
      </rPr>
      <t>10.68</t>
    </r>
  </si>
  <si>
    <r>
      <rPr>
        <sz val="5"/>
        <rFont val="Arial MT"/>
        <family val="2"/>
      </rPr>
      <t>CP0053</t>
    </r>
  </si>
  <si>
    <r>
      <rPr>
        <sz val="5"/>
        <rFont val="Arial MT"/>
        <family val="2"/>
      </rPr>
      <t xml:space="preserve">ELETRODUTO FLEXÍVEL CORRUGADO, PEAD, DN 63 (2")  -
</t>
    </r>
    <r>
      <rPr>
        <sz val="5"/>
        <rFont val="Arial MT"/>
        <family val="2"/>
      </rPr>
      <t>FORNECIMENTO E INSTALAÇÃO.</t>
    </r>
  </si>
  <si>
    <r>
      <rPr>
        <sz val="5"/>
        <rFont val="Arial MT"/>
        <family val="2"/>
      </rPr>
      <t xml:space="preserve">ELETRODUTO FLEXÍVEL CORRUGADO, PEAD, DN 63 (2"), PARA REDE ENTERRADA DE DISTRIBUIÇÃO DE ENERGIA ELÉTRICA - FORNECIMENTO
</t>
    </r>
    <r>
      <rPr>
        <sz val="5"/>
        <rFont val="Arial MT"/>
        <family val="2"/>
      </rPr>
      <t>E INSTALAÇÃO. AF_12/2021</t>
    </r>
  </si>
  <si>
    <r>
      <rPr>
        <b/>
        <sz val="5.5"/>
        <rFont val="Arial"/>
        <family val="2"/>
      </rPr>
      <t>10.69</t>
    </r>
  </si>
  <si>
    <r>
      <rPr>
        <sz val="5"/>
        <rFont val="Arial MT"/>
        <family val="2"/>
      </rPr>
      <t>CP0046</t>
    </r>
  </si>
  <si>
    <r>
      <rPr>
        <sz val="5"/>
        <rFont val="Arial MT"/>
        <family val="2"/>
      </rPr>
      <t>ELETRODUTO FLEXÍVEL CORRUGADO, PEAD, DN 63 (2")  - FORNECIMENTO E INSTALAÇÃO.  ENVELOPADO EM COCRETO</t>
    </r>
  </si>
  <si>
    <r>
      <rPr>
        <sz val="5"/>
        <rFont val="Arial MT"/>
        <family val="2"/>
      </rPr>
      <t xml:space="preserve">ELETRODUTO FLEXÍVEL CORRUGADO, PEAD, DN 63 (2"), PARA REDE
</t>
    </r>
    <r>
      <rPr>
        <sz val="5"/>
        <rFont val="Arial MT"/>
        <family val="2"/>
      </rPr>
      <t>ENTERRADA DE DISTRIBUIÇÃO DE ENERGIA ELÉTRICA - FORNECIMENTO E INSTALAÇÃO. AF_12/2021</t>
    </r>
  </si>
  <si>
    <r>
      <rPr>
        <sz val="5"/>
        <rFont val="Arial MT"/>
        <family val="2"/>
      </rPr>
      <t xml:space="preserve">CONCRETAGEM DE PLATIBANDA EM EDIFICAÇÕES MULTIFAMILIARES FEITAS COM SISTEMA DE FÔRMAS MANUSEÁVEIS, COM CONCRETO USINADO BOMBEÁVEL FCK 20 MPA - LANÇAMENTO, ADENSAMENTO E
</t>
    </r>
    <r>
      <rPr>
        <sz val="5"/>
        <rFont val="Arial MT"/>
        <family val="2"/>
      </rPr>
      <t>ACABAMENTO. AF_06/2015</t>
    </r>
  </si>
  <si>
    <r>
      <rPr>
        <b/>
        <sz val="5.5"/>
        <rFont val="Arial"/>
        <family val="2"/>
      </rPr>
      <t>10.70</t>
    </r>
  </si>
  <si>
    <r>
      <rPr>
        <b/>
        <sz val="5.5"/>
        <rFont val="Arial"/>
        <family val="2"/>
      </rPr>
      <t>10.71</t>
    </r>
  </si>
  <si>
    <r>
      <rPr>
        <sz val="5"/>
        <rFont val="Arial MT"/>
        <family val="2"/>
      </rPr>
      <t>CP0054</t>
    </r>
  </si>
  <si>
    <r>
      <rPr>
        <sz val="5"/>
        <rFont val="Arial MT"/>
        <family val="2"/>
      </rPr>
      <t>ETIQUETA DE TENSÃO C/ 18 UNIDADES</t>
    </r>
  </si>
  <si>
    <r>
      <rPr>
        <sz val="5"/>
        <rFont val="Arial MT"/>
        <family val="2"/>
      </rPr>
      <t>IM0011</t>
    </r>
  </si>
  <si>
    <r>
      <rPr>
        <b/>
        <sz val="5.5"/>
        <rFont val="Arial"/>
        <family val="2"/>
      </rPr>
      <t>10.72</t>
    </r>
  </si>
  <si>
    <r>
      <rPr>
        <sz val="5"/>
        <rFont val="Arial MT"/>
        <family val="2"/>
      </rPr>
      <t>CP0052</t>
    </r>
  </si>
  <si>
    <r>
      <rPr>
        <sz val="5"/>
        <rFont val="Arial MT"/>
        <family val="2"/>
      </rPr>
      <t>ABRAÇADEIRA DE NAYLON PARA FIXAÇÃO DE CONDUTORES</t>
    </r>
  </si>
  <si>
    <r>
      <rPr>
        <sz val="5"/>
        <rFont val="Arial MT"/>
        <family val="2"/>
      </rPr>
      <t xml:space="preserve">ABRACADEIRA DE NYLON PARA AMARRACAO DE CABOS, COMPRIMENTO
</t>
    </r>
    <r>
      <rPr>
        <sz val="5"/>
        <rFont val="Arial MT"/>
        <family val="2"/>
      </rPr>
      <t>DE 100 X 2,5 MM</t>
    </r>
  </si>
  <si>
    <r>
      <rPr>
        <b/>
        <sz val="5"/>
        <rFont val="Arial"/>
        <family val="2"/>
      </rPr>
      <t>CABEAMENTO ESTRUTURADO</t>
    </r>
  </si>
  <si>
    <r>
      <rPr>
        <b/>
        <sz val="5.5"/>
        <rFont val="Arial"/>
        <family val="2"/>
      </rPr>
      <t>11.1</t>
    </r>
  </si>
  <si>
    <r>
      <rPr>
        <sz val="5"/>
        <rFont val="Arial MT"/>
        <family val="2"/>
      </rPr>
      <t>ED-15762</t>
    </r>
  </si>
  <si>
    <r>
      <rPr>
        <sz val="5"/>
        <rFont val="Arial MT"/>
        <family val="2"/>
      </rPr>
      <t>CONJUNTO DE DUAS (2) TOMADAS DE DADOS (CONECTOR RJ45 CAT.6E), COM PLACA 4"X2" DE DOIS (2) POSTOS, INCLUSIVE FORNECIMENTO, INSTALAÇÃO, SUPORTE, MÓDULO E PLACA</t>
    </r>
  </si>
  <si>
    <r>
      <rPr>
        <sz val="5"/>
        <rFont val="Arial MT"/>
        <family val="2"/>
      </rPr>
      <t>ED-5614</t>
    </r>
  </si>
  <si>
    <r>
      <rPr>
        <sz val="5"/>
        <rFont val="Arial MT"/>
        <family val="2"/>
      </rPr>
      <t xml:space="preserve">SUPORTE PARA PLACA 4"X2" PARA TRÊS (3) MÓDULOS, INCLUSIVE PARAFUSOS PARA FIXAÇÃO, FORNECIMENTO E INSTALAÇÃO,
</t>
    </r>
    <r>
      <rPr>
        <sz val="5"/>
        <rFont val="Arial MT"/>
        <family val="2"/>
      </rPr>
      <t>EXCLUSIVE PLACA E MÓDULO</t>
    </r>
  </si>
  <si>
    <r>
      <rPr>
        <sz val="5"/>
        <rFont val="Arial MT"/>
        <family val="2"/>
      </rPr>
      <t>ED-5621</t>
    </r>
  </si>
  <si>
    <r>
      <rPr>
        <sz val="5"/>
        <rFont val="Arial MT"/>
        <family val="2"/>
      </rPr>
      <t xml:space="preserve">PLACA 4"X2" PARA DOIS (2) MÓDULOS, INCLUSIVE FORNECIMENTO E
</t>
    </r>
    <r>
      <rPr>
        <sz val="5"/>
        <rFont val="Arial MT"/>
        <family val="2"/>
      </rPr>
      <t>INSTALAÇÃO, EXCLUSIVE SUPORTE E MÓDULO</t>
    </r>
  </si>
  <si>
    <r>
      <rPr>
        <sz val="5"/>
        <rFont val="Arial MT"/>
        <family val="2"/>
      </rPr>
      <t>ED-5631</t>
    </r>
  </si>
  <si>
    <r>
      <rPr>
        <sz val="5"/>
        <rFont val="Arial MT"/>
        <family val="2"/>
      </rPr>
      <t>MÓDULO PARA REDE (CONECTOR RJ45 CAT.6E), INCLUSIVE FORNECIMENTO E INSTALAÇÃO, EXCLUSIVE PLACA E SUPORTE</t>
    </r>
  </si>
  <si>
    <r>
      <rPr>
        <b/>
        <sz val="5.5"/>
        <rFont val="Arial"/>
        <family val="2"/>
      </rPr>
      <t>11.2</t>
    </r>
  </si>
  <si>
    <r>
      <rPr>
        <sz val="5"/>
        <rFont val="Arial MT"/>
        <family val="2"/>
      </rPr>
      <t>ED-15752</t>
    </r>
  </si>
  <si>
    <r>
      <rPr>
        <sz val="5"/>
        <rFont val="Arial MT"/>
        <family val="2"/>
      </rPr>
      <t>CONJUNTO DE UMA (1) TOMADA DE DADOS (CONECTOR RJ45 CAT.6E), COM PLACA 4"X2" DE UM (1) POSTO, INCLUSIVE FORNECIMENTO, INSTALAÇÃO, SUPORTE, MÓDULO E PLACA</t>
    </r>
  </si>
  <si>
    <r>
      <rPr>
        <sz val="5"/>
        <rFont val="Arial MT"/>
        <family val="2"/>
      </rPr>
      <t xml:space="preserve">SUPORTE PARA PLACA 4"X2" PARA TRÊS (3) MÓDULOS, INCLUSIVE
</t>
    </r>
    <r>
      <rPr>
        <sz val="5"/>
        <rFont val="Arial MT"/>
        <family val="2"/>
      </rPr>
      <t>PARAFUSOS PARA FIXAÇÃO, FORNECIMENTO E INSTALAÇÃO, EXCLUSIVE PLACA E MÓDULO</t>
    </r>
  </si>
  <si>
    <r>
      <rPr>
        <sz val="5"/>
        <rFont val="Arial MT"/>
        <family val="2"/>
      </rPr>
      <t>ED-5620</t>
    </r>
  </si>
  <si>
    <r>
      <rPr>
        <sz val="5"/>
        <rFont val="Arial MT"/>
        <family val="2"/>
      </rPr>
      <t xml:space="preserve">PLACA 4"X2" PARA UM (1) MÓDULO, INCLUSIVE FORNECIMENTO E
</t>
    </r>
    <r>
      <rPr>
        <sz val="5"/>
        <rFont val="Arial MT"/>
        <family val="2"/>
      </rPr>
      <t>INSTALAÇÃO, EXCLUSIVE SUPORTE E MÓDULO</t>
    </r>
  </si>
  <si>
    <r>
      <rPr>
        <b/>
        <sz val="5.5"/>
        <rFont val="Arial"/>
        <family val="2"/>
      </rPr>
      <t>11.3</t>
    </r>
  </si>
  <si>
    <r>
      <rPr>
        <sz val="5"/>
        <rFont val="Arial MT"/>
        <family val="2"/>
      </rPr>
      <t>ED-5630</t>
    </r>
  </si>
  <si>
    <r>
      <rPr>
        <sz val="5"/>
        <rFont val="Arial MT"/>
        <family val="2"/>
      </rPr>
      <t>MÓDULO PARA REDE (CONECTOR RJ45 CAT.5E), INCLUSIVE FORNECIMENTO E INSTALAÇÃO, EXCLUSIVE PLACA E SUPORTE</t>
    </r>
  </si>
  <si>
    <r>
      <rPr>
        <sz val="5"/>
        <rFont val="Arial MT"/>
        <family val="2"/>
      </rPr>
      <t>MATED-15605</t>
    </r>
  </si>
  <si>
    <r>
      <rPr>
        <sz val="5"/>
        <rFont val="Arial MT"/>
        <family val="2"/>
      </rPr>
      <t xml:space="preserve">MÓDULO PARA DADOS/ TELEFONIA(CONECTOR: RJ45 CAT.5|QUANTIDADE DE VIAS: 8|MATERIAL: PLÁSTICO| PLACA E SUPORTE:
</t>
    </r>
    <r>
      <rPr>
        <sz val="5"/>
        <rFont val="Arial MT"/>
        <family val="2"/>
      </rPr>
      <t>NÃO INCLUSO)</t>
    </r>
  </si>
  <si>
    <r>
      <rPr>
        <b/>
        <sz val="5.5"/>
        <rFont val="Arial"/>
        <family val="2"/>
      </rPr>
      <t>11.4</t>
    </r>
  </si>
  <si>
    <r>
      <rPr>
        <sz val="5"/>
        <rFont val="Arial MT"/>
        <family val="2"/>
      </rPr>
      <t>ED-48365</t>
    </r>
  </si>
  <si>
    <r>
      <rPr>
        <sz val="5"/>
        <rFont val="Arial MT"/>
        <family val="2"/>
      </rPr>
      <t xml:space="preserve">CABO UTP 4 PARES CATEGORIA 6 COM REVESTIMENTO EXTERNO NÃO
</t>
    </r>
    <r>
      <rPr>
        <sz val="5"/>
        <rFont val="Arial MT"/>
        <family val="2"/>
      </rPr>
      <t>PROPAGANTE A CHAMA</t>
    </r>
  </si>
  <si>
    <r>
      <rPr>
        <sz val="5"/>
        <rFont val="Arial MT"/>
        <family val="2"/>
      </rPr>
      <t>MATED-12099</t>
    </r>
  </si>
  <si>
    <r>
      <rPr>
        <sz val="5"/>
        <rFont val="Arial MT"/>
        <family val="2"/>
      </rPr>
      <t xml:space="preserve">CABO UTP (CATEGORIA: 6| TIPO: TRANÇADO|DIÂMETRO CONDUTOR: 0,57MM[BWG23]| NÚMERO DE  CONDUTORES: 8|ISOLAMENTO: ANTI- CHAMA| MASSA LINEAR*: 0,042)* VALORES REFERENCIAIS
</t>
    </r>
    <r>
      <rPr>
        <sz val="5"/>
        <rFont val="Arial MT"/>
        <family val="2"/>
      </rPr>
      <t>APROXIMADOS</t>
    </r>
  </si>
  <si>
    <r>
      <rPr>
        <b/>
        <sz val="5.5"/>
        <rFont val="Arial"/>
        <family val="2"/>
      </rPr>
      <t>11.5</t>
    </r>
  </si>
  <si>
    <r>
      <rPr>
        <sz val="5"/>
        <rFont val="Arial MT"/>
        <family val="2"/>
      </rPr>
      <t>CP0033</t>
    </r>
  </si>
  <si>
    <r>
      <rPr>
        <sz val="5"/>
        <rFont val="Arial MT"/>
        <family val="2"/>
      </rPr>
      <t>CONECTORES RJ45 CAT 5E - MACHO</t>
    </r>
  </si>
  <si>
    <r>
      <rPr>
        <sz val="5"/>
        <rFont val="Arial MT"/>
        <family val="2"/>
      </rPr>
      <t>CONECTOR / TOMADA FEMEA RJ 45, CATEGORIA 6 (CAT 6) PARA CABOS</t>
    </r>
  </si>
  <si>
    <r>
      <rPr>
        <b/>
        <sz val="5.5"/>
        <rFont val="Arial"/>
        <family val="2"/>
      </rPr>
      <t>11.6</t>
    </r>
  </si>
  <si>
    <r>
      <rPr>
        <sz val="5"/>
        <rFont val="Arial MT"/>
        <family val="2"/>
      </rPr>
      <t>ELETROCALHA PERFURADA CH. 24 C/TAMPA - 100X50 MM</t>
    </r>
  </si>
  <si>
    <r>
      <rPr>
        <sz val="5"/>
        <rFont val="Arial MT"/>
        <family val="2"/>
      </rPr>
      <t>ELETROCALHA</t>
    </r>
  </si>
  <si>
    <r>
      <rPr>
        <sz val="5"/>
        <rFont val="Arial MT"/>
        <family val="2"/>
      </rPr>
      <t>PARAFUSO CABEÇA LENTILHA AUTOTRAVANTE 5/16"X1/2"</t>
    </r>
  </si>
  <si>
    <r>
      <rPr>
        <sz val="5"/>
        <rFont val="Arial MT"/>
        <family val="2"/>
      </rPr>
      <t>ARRUELA LISA 5/16"</t>
    </r>
  </si>
  <si>
    <r>
      <rPr>
        <sz val="5"/>
        <rFont val="Arial MT"/>
        <family val="2"/>
      </rPr>
      <t>TAMPA DE ENCAIXE PARA ELETROCALHA 100X50MM</t>
    </r>
  </si>
  <si>
    <r>
      <rPr>
        <sz val="5"/>
        <rFont val="Arial MT"/>
        <family val="2"/>
      </rPr>
      <t>ELETROCALHA GALV PERFURADA CH.24 SEM TAMPA 100X50 MM</t>
    </r>
  </si>
  <si>
    <r>
      <rPr>
        <sz val="5"/>
        <rFont val="Arial MT"/>
        <family val="2"/>
      </rPr>
      <t>74.05.32</t>
    </r>
  </si>
  <si>
    <r>
      <rPr>
        <sz val="5"/>
        <rFont val="Arial MT"/>
        <family val="2"/>
      </rPr>
      <t>PORCA SEXTAVADA 5/16"</t>
    </r>
  </si>
  <si>
    <r>
      <rPr>
        <b/>
        <sz val="5.5"/>
        <rFont val="Arial"/>
        <family val="2"/>
      </rPr>
      <t>11.7</t>
    </r>
  </si>
  <si>
    <r>
      <rPr>
        <sz val="5"/>
        <rFont val="Arial MT"/>
        <family val="2"/>
      </rPr>
      <t>TERMINAL PARA ELETROCALHA  100X50 MM</t>
    </r>
  </si>
  <si>
    <r>
      <rPr>
        <sz val="5"/>
        <rFont val="Arial MT"/>
        <family val="2"/>
      </rPr>
      <t>74.04.75</t>
    </r>
  </si>
  <si>
    <r>
      <rPr>
        <sz val="5"/>
        <rFont val="Arial MT"/>
        <family val="2"/>
      </rPr>
      <t>TERMINAL PARA ELETROCALHA GALV.  100X50 MM</t>
    </r>
  </si>
  <si>
    <r>
      <rPr>
        <b/>
        <sz val="5.5"/>
        <rFont val="Arial"/>
        <family val="2"/>
      </rPr>
      <t>11.8</t>
    </r>
  </si>
  <si>
    <r>
      <rPr>
        <sz val="5"/>
        <rFont val="Arial MT"/>
        <family val="2"/>
      </rPr>
      <t>DERIVAÇÃO  "T" HORIZ. 90°  P/ ELETR. 100X50 MM</t>
    </r>
  </si>
  <si>
    <r>
      <rPr>
        <sz val="5"/>
        <rFont val="Arial MT"/>
        <family val="2"/>
      </rPr>
      <t>TAMPA P/DERIVAÇÃO EM "T" HORIZ. 90° P/ ELET. 100X50 MM</t>
    </r>
  </si>
  <si>
    <r>
      <rPr>
        <sz val="5"/>
        <rFont val="Arial MT"/>
        <family val="2"/>
      </rPr>
      <t>74.04.56</t>
    </r>
  </si>
  <si>
    <r>
      <rPr>
        <sz val="5"/>
        <rFont val="Arial MT"/>
        <family val="2"/>
      </rPr>
      <t>DERIVAÇÃO EM T HORIZ. 90º GALV.P/ ELET. 100X50 MM</t>
    </r>
  </si>
  <si>
    <r>
      <rPr>
        <b/>
        <sz val="5.5"/>
        <rFont val="Arial"/>
        <family val="2"/>
      </rPr>
      <t>11.9</t>
    </r>
  </si>
  <si>
    <r>
      <rPr>
        <sz val="5"/>
        <rFont val="Arial MT"/>
        <family val="2"/>
      </rPr>
      <t>CP0034</t>
    </r>
  </si>
  <si>
    <r>
      <rPr>
        <sz val="5"/>
        <rFont val="Arial MT"/>
        <family val="2"/>
      </rPr>
      <t xml:space="preserve">SAÍDA HORIZONTAL PARA ELETRODUTO DE 3/4" P/ ELETROCALHA
</t>
    </r>
    <r>
      <rPr>
        <sz val="5"/>
        <rFont val="Arial MT"/>
        <family val="2"/>
      </rPr>
      <t>100X50MM</t>
    </r>
  </si>
  <si>
    <r>
      <rPr>
        <sz val="5"/>
        <rFont val="Arial MT"/>
        <family val="2"/>
      </rPr>
      <t>IM0005</t>
    </r>
  </si>
  <si>
    <r>
      <rPr>
        <b/>
        <sz val="5.5"/>
        <rFont val="Arial"/>
        <family val="2"/>
      </rPr>
      <t>11.10</t>
    </r>
  </si>
  <si>
    <r>
      <rPr>
        <sz val="5"/>
        <rFont val="Arial MT"/>
        <family val="2"/>
      </rPr>
      <t>CP0035</t>
    </r>
  </si>
  <si>
    <r>
      <rPr>
        <sz val="5"/>
        <rFont val="Arial MT"/>
        <family val="2"/>
      </rPr>
      <t xml:space="preserve">SAÍDA HORIZONTAL PARA ELETRODUTO DE 2" P/ ELETROCALHA
</t>
    </r>
    <r>
      <rPr>
        <sz val="5"/>
        <rFont val="Arial MT"/>
        <family val="2"/>
      </rPr>
      <t>100X50MM</t>
    </r>
  </si>
  <si>
    <r>
      <rPr>
        <sz val="5"/>
        <rFont val="Arial MT"/>
        <family val="2"/>
      </rPr>
      <t>IM0006</t>
    </r>
  </si>
  <si>
    <r>
      <rPr>
        <b/>
        <sz val="5.5"/>
        <rFont val="Arial"/>
        <family val="2"/>
      </rPr>
      <t>11.11</t>
    </r>
  </si>
  <si>
    <r>
      <rPr>
        <sz val="5"/>
        <rFont val="Arial MT"/>
        <family val="2"/>
      </rPr>
      <t>MÃO FRANCESA SIMPLES 100MM P/ ELETROCALHA</t>
    </r>
  </si>
  <si>
    <r>
      <rPr>
        <sz val="5"/>
        <rFont val="Arial MT"/>
        <family val="2"/>
      </rPr>
      <t>74.05.46</t>
    </r>
  </si>
  <si>
    <r>
      <rPr>
        <sz val="5"/>
        <rFont val="Arial MT"/>
        <family val="2"/>
      </rPr>
      <t>74.05.49</t>
    </r>
  </si>
  <si>
    <r>
      <rPr>
        <sz val="5"/>
        <rFont val="Arial MT"/>
        <family val="2"/>
      </rPr>
      <t>PARAFUSO CABEÇA REDONDA S-10  -6,3X50MM</t>
    </r>
  </si>
  <si>
    <r>
      <rPr>
        <sz val="5"/>
        <rFont val="Arial MT"/>
        <family val="2"/>
      </rPr>
      <t>74.05.50</t>
    </r>
  </si>
  <si>
    <r>
      <rPr>
        <sz val="5"/>
        <rFont val="Arial MT"/>
        <family val="2"/>
      </rPr>
      <t>BUCHA NYLON S-10</t>
    </r>
  </si>
  <si>
    <r>
      <rPr>
        <b/>
        <sz val="5.5"/>
        <rFont val="Arial"/>
        <family val="2"/>
      </rPr>
      <t>11.12</t>
    </r>
  </si>
  <si>
    <r>
      <rPr>
        <sz val="5"/>
        <rFont val="Arial MT"/>
        <family val="2"/>
      </rPr>
      <t xml:space="preserve">ELETRODUTO RÍGIDO ROSCÁVEL, PVC, DN 60 MM (2"), PARA REDE
</t>
    </r>
    <r>
      <rPr>
        <sz val="5"/>
        <rFont val="Arial MT"/>
        <family val="2"/>
      </rPr>
      <t>ENTERRADA DE DISTRIBUIÇÃO DE ENERGIA ELÉTRICA - FORNECIMENTO E INSTALAÇÃO. AF_12/2021</t>
    </r>
  </si>
  <si>
    <r>
      <rPr>
        <b/>
        <sz val="5.5"/>
        <rFont val="Arial"/>
        <family val="2"/>
      </rPr>
      <t>11.13</t>
    </r>
  </si>
  <si>
    <r>
      <rPr>
        <sz val="5"/>
        <rFont val="Arial MT"/>
        <family val="2"/>
      </rPr>
      <t>CURVA 90 GRAUS PARA ELETRODUTO, PVC, ROSCÁVEL, DN 60 MM (2"), PARA REDE ENTERRADA DE DISTRIBUIÇÃO DE ENERGIA ELÉTRICA - FORNECIMENTO E INSTALAÇÃO. AF_12/2021</t>
    </r>
  </si>
  <si>
    <r>
      <rPr>
        <sz val="5"/>
        <rFont val="Arial MT"/>
        <family val="2"/>
      </rPr>
      <t xml:space="preserve">CURVA 90 GRAUS, LONGA, DE PVC RIGIDO ROSCAVEL, DE 2", PARA
</t>
    </r>
    <r>
      <rPr>
        <sz val="5"/>
        <rFont val="Arial MT"/>
        <family val="2"/>
      </rPr>
      <t>ELETRODUTO</t>
    </r>
  </si>
  <si>
    <r>
      <rPr>
        <b/>
        <sz val="5.5"/>
        <rFont val="Arial"/>
        <family val="2"/>
      </rPr>
      <t>11.14</t>
    </r>
  </si>
  <si>
    <r>
      <rPr>
        <b/>
        <sz val="5.5"/>
        <rFont val="Arial"/>
        <family val="2"/>
      </rPr>
      <t>11.15</t>
    </r>
  </si>
  <si>
    <r>
      <rPr>
        <b/>
        <sz val="5.5"/>
        <rFont val="Arial"/>
        <family val="2"/>
      </rPr>
      <t>11.16</t>
    </r>
  </si>
  <si>
    <r>
      <rPr>
        <sz val="5"/>
        <rFont val="Arial MT"/>
        <family val="2"/>
      </rPr>
      <t>CP0037</t>
    </r>
  </si>
  <si>
    <r>
      <rPr>
        <sz val="5"/>
        <rFont val="Arial MT"/>
        <family val="2"/>
      </rPr>
      <t>RACK DE 19" - 12U - PORTA DE ACRÍLICO CRISTAL - 670MM</t>
    </r>
  </si>
  <si>
    <r>
      <rPr>
        <sz val="5"/>
        <rFont val="Arial MT"/>
        <family val="2"/>
      </rPr>
      <t>IM0007</t>
    </r>
  </si>
  <si>
    <r>
      <rPr>
        <b/>
        <sz val="5.5"/>
        <rFont val="Arial"/>
        <family val="2"/>
      </rPr>
      <t>11.17</t>
    </r>
  </si>
  <si>
    <r>
      <rPr>
        <sz val="5"/>
        <rFont val="Arial MT"/>
        <family val="2"/>
      </rPr>
      <t>ED-48373</t>
    </r>
  </si>
  <si>
    <r>
      <rPr>
        <sz val="5"/>
        <rFont val="Arial MT"/>
        <family val="2"/>
      </rPr>
      <t>PATCH PANEL 24 POSIÇÕES, CATEGORIA COM GUIA TRASEIRO</t>
    </r>
  </si>
  <si>
    <r>
      <rPr>
        <sz val="5"/>
        <rFont val="Arial MT"/>
        <family val="2"/>
      </rPr>
      <t>cj</t>
    </r>
  </si>
  <si>
    <r>
      <rPr>
        <sz val="5"/>
        <rFont val="Arial MT"/>
        <family val="2"/>
      </rPr>
      <t>MATED-12105</t>
    </r>
  </si>
  <si>
    <r>
      <rPr>
        <sz val="5"/>
        <rFont val="Arial MT"/>
        <family val="2"/>
      </rPr>
      <t>PATCH PANEL 24 POSIÇÕES, CATEGORIA 6, COM GUIA TRASEIRO</t>
    </r>
  </si>
  <si>
    <r>
      <rPr>
        <b/>
        <sz val="5.5"/>
        <rFont val="Arial"/>
        <family val="2"/>
      </rPr>
      <t>11.18</t>
    </r>
  </si>
  <si>
    <r>
      <rPr>
        <sz val="5"/>
        <rFont val="Arial MT"/>
        <family val="2"/>
      </rPr>
      <t>ED-48375</t>
    </r>
  </si>
  <si>
    <r>
      <rPr>
        <sz val="5"/>
        <rFont val="Arial MT"/>
        <family val="2"/>
      </rPr>
      <t>RÉGUA COM 8 TOMADAS (2P+T), PARA FIXAÇÃO NO RACK DE 19" (1U)</t>
    </r>
  </si>
  <si>
    <r>
      <rPr>
        <sz val="5"/>
        <rFont val="Arial MT"/>
        <family val="2"/>
      </rPr>
      <t>MATED-12107</t>
    </r>
  </si>
  <si>
    <r>
      <rPr>
        <sz val="5"/>
        <rFont val="Arial MT"/>
        <family val="2"/>
      </rPr>
      <t xml:space="preserve">RÉGUA COM 8 TOMADAS (2P +T), PARA FIXAÇÃO NO RACK  DE 19" (1U) -
</t>
    </r>
    <r>
      <rPr>
        <sz val="5"/>
        <rFont val="Arial MT"/>
        <family val="2"/>
      </rPr>
      <t>10A 110/220V</t>
    </r>
  </si>
  <si>
    <r>
      <rPr>
        <b/>
        <sz val="5.5"/>
        <rFont val="Arial"/>
        <family val="2"/>
      </rPr>
      <t>11.19</t>
    </r>
  </si>
  <si>
    <r>
      <rPr>
        <sz val="5"/>
        <rFont val="Arial MT"/>
        <family val="2"/>
      </rPr>
      <t>CP0038</t>
    </r>
  </si>
  <si>
    <r>
      <rPr>
        <sz val="5"/>
        <rFont val="Arial MT"/>
        <family val="2"/>
      </rPr>
      <t>BANDEJA ORGANIZADORA P/ RACK</t>
    </r>
  </si>
  <si>
    <r>
      <rPr>
        <sz val="5"/>
        <rFont val="Arial MT"/>
        <family val="2"/>
      </rPr>
      <t>IM0008</t>
    </r>
  </si>
  <si>
    <r>
      <rPr>
        <b/>
        <sz val="5.5"/>
        <rFont val="Arial"/>
        <family val="2"/>
      </rPr>
      <t>11.20</t>
    </r>
  </si>
  <si>
    <r>
      <rPr>
        <sz val="5"/>
        <rFont val="Arial MT"/>
        <family val="2"/>
      </rPr>
      <t>ED-48377</t>
    </r>
  </si>
  <si>
    <r>
      <rPr>
        <sz val="5"/>
        <rFont val="Arial MT"/>
        <family val="2"/>
      </rPr>
      <t>ORGANIZADOR DE CABOS DE 1U PARA RACK 19"</t>
    </r>
  </si>
  <si>
    <r>
      <rPr>
        <sz val="5"/>
        <rFont val="Arial MT"/>
        <family val="2"/>
      </rPr>
      <t>MATED-12110</t>
    </r>
  </si>
  <si>
    <r>
      <rPr>
        <b/>
        <sz val="5"/>
        <rFont val="Arial"/>
        <family val="2"/>
      </rPr>
      <t>INSTALAÇÃO DE SEGURANÇA, PROTEÇÃO E COMBATE A INCENDIO</t>
    </r>
  </si>
  <si>
    <r>
      <rPr>
        <b/>
        <sz val="5.5"/>
        <rFont val="Arial"/>
        <family val="2"/>
      </rPr>
      <t>12.1</t>
    </r>
  </si>
  <si>
    <r>
      <rPr>
        <sz val="5"/>
        <rFont val="Arial MT"/>
        <family val="2"/>
      </rPr>
      <t>EXTINTOR DE INCÊNDIO PORTÁTIL COM CARGA DE PQS DE 4 KG, CLASSE BC - FORNECIMENTO E INSTALAÇÃO. AF_10/2020_PE</t>
    </r>
  </si>
  <si>
    <r>
      <rPr>
        <sz val="5"/>
        <rFont val="Arial MT"/>
        <family val="2"/>
      </rPr>
      <t>INES - INSTALAÇÕES ESPECIAIS</t>
    </r>
  </si>
  <si>
    <r>
      <rPr>
        <sz val="5"/>
        <rFont val="Arial MT"/>
        <family val="2"/>
      </rPr>
      <t xml:space="preserve">EXTINTOR DE INCENDIO PORTATIL COM CARGA DE PO QUIMICO SECO
</t>
    </r>
    <r>
      <rPr>
        <sz val="5"/>
        <rFont val="Arial MT"/>
        <family val="2"/>
      </rPr>
      <t>(PQS) DE 4 KG, CLASSE BC</t>
    </r>
  </si>
  <si>
    <r>
      <rPr>
        <sz val="5"/>
        <rFont val="Arial MT"/>
        <family val="2"/>
      </rPr>
      <t xml:space="preserve">BUCHA DE NYLON, DIAMETRO DO FURO 8 MM, COMPRIMENTO 40 MM, COM PARAFUSO DE ROSCA SOBERBA, CABECA CHATA, FENDA SIMPLES,
</t>
    </r>
    <r>
      <rPr>
        <sz val="5"/>
        <rFont val="Arial MT"/>
        <family val="2"/>
      </rPr>
      <t>4,8 X 50 MM</t>
    </r>
  </si>
  <si>
    <r>
      <rPr>
        <b/>
        <sz val="5.5"/>
        <rFont val="Arial"/>
        <family val="2"/>
      </rPr>
      <t>12.2</t>
    </r>
  </si>
  <si>
    <r>
      <rPr>
        <sz val="5"/>
        <rFont val="Arial MT"/>
        <family val="2"/>
      </rPr>
      <t>LUMINÁRIA DE EMERGÊNCIA, COM 30 LÂMPADAS LED DE 2 W, SEM REATOR - FORNECIMENTO E INSTALAÇÃO. AF_02/2020</t>
    </r>
  </si>
  <si>
    <r>
      <rPr>
        <sz val="5"/>
        <rFont val="Arial MT"/>
        <family val="2"/>
      </rPr>
      <t xml:space="preserve">LUMINARIA DE EMERGENCIA 30 LEDS, POTENCIA 2 W, BATERIA DE LITIO,
</t>
    </r>
    <r>
      <rPr>
        <sz val="5"/>
        <rFont val="Arial MT"/>
        <family val="2"/>
      </rPr>
      <t>AUTONOMIA DE 6 HORAS</t>
    </r>
  </si>
  <si>
    <r>
      <rPr>
        <b/>
        <sz val="5.5"/>
        <rFont val="Arial"/>
        <family val="2"/>
      </rPr>
      <t>12.3</t>
    </r>
  </si>
  <si>
    <r>
      <rPr>
        <sz val="5"/>
        <rFont val="Arial MT"/>
        <family val="2"/>
      </rPr>
      <t xml:space="preserve">PINTURA ACRILICA PARA SINALIZAÇÃO HORIZONTAL EM PISO
</t>
    </r>
    <r>
      <rPr>
        <sz val="5"/>
        <rFont val="Arial MT"/>
        <family val="2"/>
      </rPr>
      <t>CIMENTADO</t>
    </r>
  </si>
  <si>
    <r>
      <rPr>
        <sz val="5"/>
        <rFont val="Arial MT"/>
        <family val="2"/>
      </rPr>
      <t xml:space="preserve">TINTA ACRILICA A BASE DE SOLVENTE, PARA SINALIZACAO HORIZONTAL
</t>
    </r>
    <r>
      <rPr>
        <sz val="5"/>
        <rFont val="Arial MT"/>
        <family val="2"/>
      </rPr>
      <t>VIARIA (NBR 11862)</t>
    </r>
  </si>
  <si>
    <r>
      <rPr>
        <b/>
        <sz val="5.5"/>
        <rFont val="Arial"/>
        <family val="2"/>
      </rPr>
      <t>12.4</t>
    </r>
  </si>
  <si>
    <r>
      <rPr>
        <sz val="5"/>
        <rFont val="Arial MT"/>
        <family val="2"/>
      </rPr>
      <t>ED-50201</t>
    </r>
  </si>
  <si>
    <r>
      <rPr>
        <sz val="5"/>
        <rFont val="Arial MT"/>
        <family val="2"/>
      </rPr>
      <t>PLACA FOTOLUMINESCENTE PARA SINALIZAÇÃO DE EMERGÊNCIA, TIPO "S2", DIMENSÃO (380X190)MM, INCLUSIVE FIXAÇÃO</t>
    </r>
  </si>
  <si>
    <r>
      <rPr>
        <sz val="5"/>
        <rFont val="Arial MT"/>
        <family val="2"/>
      </rPr>
      <t>ED-31485</t>
    </r>
  </si>
  <si>
    <r>
      <rPr>
        <sz val="5"/>
        <rFont val="Arial MT"/>
        <family val="2"/>
      </rPr>
      <t xml:space="preserve">SERVIÇO DE INSTALAÇÃO DE PLACA FOTOLUMINESCENTE PARA
</t>
    </r>
    <r>
      <rPr>
        <sz val="5"/>
        <rFont val="Arial MT"/>
        <family val="2"/>
      </rPr>
      <t>SINALIZAÇÃO DE EMERGÊNCIA</t>
    </r>
  </si>
  <si>
    <r>
      <rPr>
        <sz val="5"/>
        <rFont val="Arial MT"/>
        <family val="2"/>
      </rPr>
      <t>MATED-31382</t>
    </r>
  </si>
  <si>
    <r>
      <rPr>
        <sz val="5"/>
        <rFont val="Arial MT"/>
        <family val="2"/>
      </rPr>
      <t>PLACA DE SINALIZAÇÃO DE EMERGÊNCIA (TIPO: ORIENTAÇÃO E SALVAMENTO["S"]|FORMATO: RETANGULAR|MATERIAL: PVC|ESPESSURA: 1MM)* VALORES REFERENCIAIS APROXIMADOS</t>
    </r>
  </si>
  <si>
    <r>
      <rPr>
        <b/>
        <sz val="5.5"/>
        <rFont val="Arial"/>
        <family val="2"/>
      </rPr>
      <t>12.5</t>
    </r>
  </si>
  <si>
    <r>
      <rPr>
        <sz val="5"/>
        <rFont val="Arial MT"/>
        <family val="2"/>
      </rPr>
      <t>ED-50205</t>
    </r>
  </si>
  <si>
    <r>
      <rPr>
        <sz val="5"/>
        <rFont val="Arial MT"/>
        <family val="2"/>
      </rPr>
      <t>PLACA FOTOLUMINESCENTE PARA SINALIZAÇÃO DE EMERGÊNCIA, TIPO "S12", DIMENSÃO (380X190)MM, INCLUSIVE FIXAÇÃO</t>
    </r>
  </si>
  <si>
    <r>
      <rPr>
        <b/>
        <sz val="5.5"/>
        <rFont val="Arial"/>
        <family val="2"/>
      </rPr>
      <t>12.6</t>
    </r>
  </si>
  <si>
    <r>
      <rPr>
        <sz val="5"/>
        <rFont val="Arial MT"/>
        <family val="2"/>
      </rPr>
      <t>ED-50200</t>
    </r>
  </si>
  <si>
    <r>
      <rPr>
        <sz val="5"/>
        <rFont val="Arial MT"/>
        <family val="2"/>
      </rPr>
      <t>PLACA FOTOLUMINESCENTE PARA SINALIZAÇÃO DE EMERGÊNCIA, TIPO "E8", DIMENSÃO (300X300)MM, INCLUSIVE FIXAÇÃO</t>
    </r>
  </si>
  <si>
    <r>
      <rPr>
        <sz val="5"/>
        <rFont val="Arial MT"/>
        <family val="2"/>
      </rPr>
      <t>MATED-31383</t>
    </r>
  </si>
  <si>
    <r>
      <rPr>
        <sz val="5"/>
        <rFont val="Arial MT"/>
        <family val="2"/>
      </rPr>
      <t>PLACA DE SINALIZAÇÃO DE EMERGÊNCIA (TIPO: EQUIPAMENTOS DE COMBATE A INCÊNDIO E ALARME["E"]|FORMATO: QUADRADO|MATERIAL: PVC| ESPESSURA: 1MM)*VALORES REFERENCIAIS APROXIMADOS</t>
    </r>
  </si>
  <si>
    <r>
      <rPr>
        <b/>
        <sz val="5.5"/>
        <rFont val="Arial"/>
        <family val="2"/>
      </rPr>
      <t>12.7</t>
    </r>
  </si>
  <si>
    <r>
      <rPr>
        <sz val="5"/>
        <rFont val="Arial MT"/>
        <family val="2"/>
      </rPr>
      <t>ED-50204</t>
    </r>
  </si>
  <si>
    <r>
      <rPr>
        <sz val="5"/>
        <rFont val="Arial MT"/>
        <family val="2"/>
      </rPr>
      <t>PLACA FOTOLUMINESCENTE PARA SINALIZAÇÃO DE EMERGÊNCIA, TIPO "S10", DIMENSÃO (380X190)MM, INCLUSIVE FIXAÇÃO</t>
    </r>
  </si>
  <si>
    <r>
      <rPr>
        <b/>
        <sz val="5.5"/>
        <rFont val="Arial"/>
        <family val="2"/>
      </rPr>
      <t>12.8</t>
    </r>
  </si>
  <si>
    <r>
      <rPr>
        <sz val="5"/>
        <rFont val="Arial MT"/>
        <family val="2"/>
      </rPr>
      <t>ED-50199</t>
    </r>
  </si>
  <si>
    <r>
      <rPr>
        <sz val="5"/>
        <rFont val="Arial MT"/>
        <family val="2"/>
      </rPr>
      <t>PLACA FOTOLUMINESCENTE PARA SINALIZAÇÃO DE EMERGÊNCIA, TIPO "E5", DIMENSÃO (300X300)MM, INCLUSIVE FIXAÇÃO</t>
    </r>
  </si>
  <si>
    <r>
      <rPr>
        <b/>
        <sz val="5"/>
        <rFont val="Arial"/>
        <family val="2"/>
      </rPr>
      <t>AR COMBRIMIDO</t>
    </r>
  </si>
  <si>
    <r>
      <rPr>
        <b/>
        <sz val="5.5"/>
        <rFont val="Arial"/>
        <family val="2"/>
      </rPr>
      <t>13.1</t>
    </r>
  </si>
  <si>
    <r>
      <rPr>
        <sz val="5"/>
        <rFont val="Arial MT"/>
        <family val="2"/>
      </rPr>
      <t>CP0027</t>
    </r>
  </si>
  <si>
    <r>
      <rPr>
        <sz val="5"/>
        <rFont val="Arial MT"/>
        <family val="2"/>
      </rPr>
      <t>ABRAÇADEIRA DE LATÃO TIPO D COM CUNHA Ø3/8"</t>
    </r>
  </si>
  <si>
    <r>
      <rPr>
        <sz val="5"/>
        <rFont val="Arial MT"/>
        <family val="2"/>
      </rPr>
      <t>AUXILIAR DE MECÂNICO COM ENCARGOS COMPLEMENTARES</t>
    </r>
  </si>
  <si>
    <r>
      <rPr>
        <sz val="5"/>
        <rFont val="Arial MT"/>
        <family val="2"/>
      </rPr>
      <t>MONTADOR ELETROMECÃNICO COM ENCARGOS COMPLEMENTARES</t>
    </r>
  </si>
  <si>
    <r>
      <rPr>
        <sz val="5"/>
        <rFont val="Arial MT"/>
        <family val="2"/>
      </rPr>
      <t xml:space="preserve">ABRACADEIRA DE LATAO PARA FIXACAO DE CABO PARA-RAIO,
</t>
    </r>
    <r>
      <rPr>
        <sz val="5"/>
        <rFont val="Arial MT"/>
        <family val="2"/>
      </rPr>
      <t>DIMENSOES 32 X 24 X 24 MM</t>
    </r>
  </si>
  <si>
    <r>
      <rPr>
        <b/>
        <sz val="5.5"/>
        <rFont val="Arial"/>
        <family val="2"/>
      </rPr>
      <t>13.2</t>
    </r>
  </si>
  <si>
    <r>
      <rPr>
        <sz val="5"/>
        <rFont val="Arial MT"/>
        <family val="2"/>
      </rPr>
      <t>CP0028</t>
    </r>
  </si>
  <si>
    <r>
      <rPr>
        <sz val="5"/>
        <rFont val="Arial MT"/>
        <family val="2"/>
      </rPr>
      <t>TÊ RETO DE COBRE Ø 3/8"</t>
    </r>
  </si>
  <si>
    <r>
      <rPr>
        <sz val="5"/>
        <rFont val="Arial MT"/>
        <family val="2"/>
      </rPr>
      <t>SEES - SERVIÇOS ESPECIAIS</t>
    </r>
  </si>
  <si>
    <r>
      <rPr>
        <sz val="5"/>
        <rFont val="Arial MT"/>
        <family val="2"/>
      </rPr>
      <t xml:space="preserve">TE DE COBRE (REF 611) SEM ANEL DE SOLDA, BOLSA X BOLSA X BOLSA,
</t>
    </r>
    <r>
      <rPr>
        <sz val="5"/>
        <rFont val="Arial MT"/>
        <family val="2"/>
      </rPr>
      <t>15 MM</t>
    </r>
  </si>
  <si>
    <r>
      <rPr>
        <b/>
        <sz val="5.5"/>
        <rFont val="Arial"/>
        <family val="2"/>
      </rPr>
      <t>13.3</t>
    </r>
  </si>
  <si>
    <r>
      <rPr>
        <sz val="5"/>
        <rFont val="Arial MT"/>
        <family val="2"/>
      </rPr>
      <t>CP0029</t>
    </r>
  </si>
  <si>
    <r>
      <rPr>
        <sz val="5"/>
        <rFont val="Arial MT"/>
        <family val="2"/>
      </rPr>
      <t>CURVA RAIO LONGO 90° DE COBRE Ø 3/8"</t>
    </r>
  </si>
  <si>
    <r>
      <rPr>
        <sz val="5"/>
        <rFont val="Arial MT"/>
        <family val="2"/>
      </rPr>
      <t xml:space="preserve">CURVA 45 GRAUS DE COBRE (REF 606) SEM ANEL DE SOLDA, BOLSA X
</t>
    </r>
    <r>
      <rPr>
        <sz val="5"/>
        <rFont val="Arial MT"/>
        <family val="2"/>
      </rPr>
      <t>BOLSA, 15 MM</t>
    </r>
  </si>
  <si>
    <r>
      <rPr>
        <b/>
        <sz val="5.5"/>
        <rFont val="Arial"/>
        <family val="2"/>
      </rPr>
      <t>13.4</t>
    </r>
  </si>
  <si>
    <r>
      <rPr>
        <sz val="5"/>
        <rFont val="Arial MT"/>
        <family val="2"/>
      </rPr>
      <t>CP0031</t>
    </r>
  </si>
  <si>
    <r>
      <rPr>
        <sz val="5"/>
        <rFont val="Arial MT"/>
        <family val="2"/>
      </rPr>
      <t>REGISTRO GAVETA EM COBRE Ø 1/4"</t>
    </r>
  </si>
  <si>
    <r>
      <rPr>
        <sz val="5"/>
        <rFont val="Arial MT"/>
        <family val="2"/>
      </rPr>
      <t>REGISTRO GAVETA BRUTO EM LATAO FORJADO, BITOLA 1/2 " (REF 1509)</t>
    </r>
  </si>
  <si>
    <r>
      <rPr>
        <b/>
        <sz val="5.5"/>
        <rFont val="Arial"/>
        <family val="2"/>
      </rPr>
      <t>13.5</t>
    </r>
  </si>
  <si>
    <r>
      <rPr>
        <sz val="5"/>
        <rFont val="Arial MT"/>
        <family val="2"/>
      </rPr>
      <t>CP0032</t>
    </r>
  </si>
  <si>
    <r>
      <rPr>
        <sz val="5"/>
        <rFont val="Arial MT"/>
        <family val="2"/>
      </rPr>
      <t>REGULADOR DE PRESSÃO PARA AR COMPRIMIDO 3/8"</t>
    </r>
  </si>
  <si>
    <r>
      <rPr>
        <sz val="5"/>
        <rFont val="Arial MT"/>
        <family val="2"/>
      </rPr>
      <t>Regulador de 1º estágio dotado de O.P.S.O. (shut-off) PE 400kpa un</t>
    </r>
  </si>
  <si>
    <r>
      <rPr>
        <b/>
        <sz val="5"/>
        <rFont val="Arial"/>
        <family val="2"/>
      </rPr>
      <t>LOUÇAS, METAIS SANITÁRIOS E ACESSÓRIOS</t>
    </r>
  </si>
  <si>
    <r>
      <rPr>
        <b/>
        <sz val="5.5"/>
        <rFont val="Arial"/>
        <family val="2"/>
      </rPr>
      <t>14.1</t>
    </r>
  </si>
  <si>
    <r>
      <rPr>
        <sz val="5"/>
        <rFont val="Arial MT"/>
        <family val="2"/>
      </rPr>
      <t>BANCADA GRANITO CINZA,  50 X 60 CM, INCL. CUBA DE EMBUTIR OVAL LOUÇA BRANCA 35 X 50 CM, VÁLVULA METAL CROMADO, SIFÃO FLEXÍVEL PVC, ENGATE 30 CM FLEXÍVEL PLÁSTICO E TORNEIRA CROMADA DE MESA, - FORNEC. E INSTALAÇÃO. AF_01/2020</t>
    </r>
  </si>
  <si>
    <r>
      <rPr>
        <sz val="5"/>
        <rFont val="Arial MT"/>
        <family val="2"/>
      </rPr>
      <t>BANCADA DE GRANITO CINZA POLIDO, DE 0,50 X 0,60 M, PARA LAVATÓRIO - FORNECIMENTO E INSTALAÇÃO. AF_01/2020</t>
    </r>
  </si>
  <si>
    <r>
      <rPr>
        <sz val="5"/>
        <rFont val="Arial MT"/>
        <family val="2"/>
      </rPr>
      <t>CUBA DE EMBUTIR OVAL EM LOUÇA BRANCA, 35 X 50CM OU EQUIVALENTE, INCLUSO VÁLVULA EM METAL CROMADO E SIFÃO FLEXÍVEL EM PVC - FORNECIMENTO E INSTALAÇÃO. AF_01/2020</t>
    </r>
  </si>
  <si>
    <r>
      <rPr>
        <b/>
        <sz val="5.5"/>
        <rFont val="Arial"/>
        <family val="2"/>
      </rPr>
      <t>14.2</t>
    </r>
  </si>
  <si>
    <r>
      <rPr>
        <sz val="5"/>
        <rFont val="Arial MT"/>
        <family val="2"/>
      </rPr>
      <t>BANCADA GRANITO CINZA  150 X 60 CM, COM CUBA DE EMBUTIR DE AÇO, VÁLVULA AMERICANA EM METAL, SIFÃO FLEXÍVEL EM PVC, ENGATE FLEXÍVEL 30 CM, TORNEIRA CROMADA LONGA, DE PAREDE, 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OU 3/4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, P/ COZINHA, - FORNEC. E INSTALAÇÃO. AF_01/2020</t>
    </r>
  </si>
  <si>
    <r>
      <rPr>
        <sz val="5"/>
        <rFont val="Arial MT"/>
        <family val="2"/>
      </rPr>
      <t>CUBA DE EMBUTIR DE AÇO INOXIDÁVEL MÉDIA, INCLUSO VÁLVULA TIPO AMERICANA EM METAL CROMADO E SIFÃO FLEXÍVEL EM PVC - FORNECIMENTO E INSTALAÇÃO. AF_01/2020</t>
    </r>
  </si>
  <si>
    <r>
      <rPr>
        <sz val="5"/>
        <rFont val="Arial MT"/>
        <family val="2"/>
      </rPr>
      <t>BANCADA DE GRANITO CINZA POLIDO, DE 1,50 X 0,60 M, PARA PIA DE COZINHA - FORNECIMENTO E INSTALAÇÃO. AF_01/2020</t>
    </r>
  </si>
  <si>
    <r>
      <rPr>
        <b/>
        <sz val="5.5"/>
        <rFont val="Arial"/>
        <family val="2"/>
      </rPr>
      <t>14.3</t>
    </r>
  </si>
  <si>
    <r>
      <rPr>
        <sz val="5"/>
        <rFont val="Arial MT"/>
        <family val="2"/>
      </rPr>
      <t>CP0018</t>
    </r>
  </si>
  <si>
    <r>
      <rPr>
        <sz val="5"/>
        <rFont val="Arial MT"/>
        <family val="2"/>
      </rPr>
      <t>BANCADA GRANITO CINZA  235 X 60 CM, COM CUBA DE EMBUTIR DE AÇO, VÁLVULA AMERICANA EM METAL, SIFÃO FLEXÍVEL EM PVC, ENGATE FLEXÍVEL 30 CM, TORNEIRA CROMADA LONGA, DE PAREDE, 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OU 3/4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, P/ COZINHA, - FOR NEC. E INSTALAÇÃO.</t>
    </r>
  </si>
  <si>
    <r>
      <rPr>
        <b/>
        <sz val="5.5"/>
        <rFont val="Arial"/>
        <family val="2"/>
      </rPr>
      <t>14.4</t>
    </r>
  </si>
  <si>
    <r>
      <rPr>
        <sz val="5"/>
        <rFont val="Arial MT"/>
        <family val="2"/>
      </rPr>
      <t>CP0019</t>
    </r>
  </si>
  <si>
    <r>
      <rPr>
        <sz val="5"/>
        <rFont val="Arial MT"/>
        <family val="2"/>
      </rPr>
      <t>BANCADA GRANITO CINZA  235 X 60 CM</t>
    </r>
  </si>
  <si>
    <r>
      <rPr>
        <b/>
        <sz val="5.5"/>
        <rFont val="Arial"/>
        <family val="2"/>
      </rPr>
      <t>14.5</t>
    </r>
  </si>
  <si>
    <r>
      <rPr>
        <sz val="5"/>
        <rFont val="Arial MT"/>
        <family val="2"/>
      </rPr>
      <t>CP0020</t>
    </r>
  </si>
  <si>
    <r>
      <rPr>
        <sz val="5"/>
        <rFont val="Arial MT"/>
        <family val="2"/>
      </rPr>
      <t>BANCADA GRANITO CINZA  140 X 60 CM, COM CUBA DE EMBUTIR DE AÇO, VÁLVULA AMERICANA EM METAL, SIFÃO FLEXÍVEL EM PVC, ENGATE FLEXÍVEL 30 CM, TORNEIRA CROMADA LONGA, DE PAREDE, 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OU 3/4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, P/ COZINHA,  - FORNEC. E INSTALAÇÃO.</t>
    </r>
  </si>
  <si>
    <r>
      <rPr>
        <b/>
        <sz val="5.5"/>
        <rFont val="Arial"/>
        <family val="2"/>
      </rPr>
      <t>14.6</t>
    </r>
  </si>
  <si>
    <r>
      <rPr>
        <sz val="5"/>
        <rFont val="Arial MT"/>
        <family val="2"/>
      </rPr>
      <t>CP0021</t>
    </r>
  </si>
  <si>
    <r>
      <rPr>
        <sz val="5"/>
        <rFont val="Arial MT"/>
        <family val="2"/>
      </rPr>
      <t>BANCADA GRANITO CINZA  170 X 60 CM, COM CUBA DE EMBUTIR DE AÇO, VÁLVULA AMERICANA EM METAL, SIFÃO FLEXÍVEL EM PVC, ENGATE FLEXÍVEL 30 CM, TORNEIRA CROMADA LONGA, DE PAREDE, 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OU 3/4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, P/ COZINHA, - FORNEC. E INSTALAÇÃO.</t>
    </r>
  </si>
  <si>
    <r>
      <rPr>
        <b/>
        <sz val="5.5"/>
        <rFont val="Arial"/>
        <family val="2"/>
      </rPr>
      <t>14.7</t>
    </r>
  </si>
  <si>
    <r>
      <rPr>
        <sz val="5"/>
        <rFont val="Arial MT"/>
        <family val="2"/>
      </rPr>
      <t>CP00152</t>
    </r>
  </si>
  <si>
    <r>
      <rPr>
        <sz val="5"/>
        <rFont val="Arial MT"/>
        <family val="2"/>
      </rPr>
      <t>BANCADA GRANITO CINZA  TRIPLA 50 X 60 CM, COM CUBA DE EMBUTIR DE AÇO, VÁLVULA AMERICANA EM METAL, SIFÃO FLEXÍVEL EM PVC, ENGATE FLEXÍVEL 30 CM, TORNEIRA CROMADA LONGA, DE PAREDE, 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OU 3/4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, P/ COZINHA, - FORNEC. E INSTALAÇÃO.</t>
    </r>
  </si>
  <si>
    <r>
      <rPr>
        <b/>
        <sz val="5.5"/>
        <rFont val="Arial"/>
        <family val="2"/>
      </rPr>
      <t>14.8</t>
    </r>
  </si>
  <si>
    <r>
      <rPr>
        <sz val="5"/>
        <rFont val="Arial MT"/>
        <family val="2"/>
      </rPr>
      <t>VASO SANITARIO SIFONADO CONVENCIONAL COM LOUÇA BRANCA, INCLUSO CONJUNTO DE LIGAÇÃO PARA BACIA SANITÁRIA AJUSTÁVEL - FORNECIMENTO E INSTALAÇÃO. AF_10/2016</t>
    </r>
  </si>
  <si>
    <r>
      <rPr>
        <sz val="5"/>
        <rFont val="Arial MT"/>
        <family val="2"/>
      </rPr>
      <t xml:space="preserve">VASO SANITARIO SIFONADO CONVENCIONAL COM  LOUÇA BRANCA -
</t>
    </r>
    <r>
      <rPr>
        <sz val="5"/>
        <rFont val="Arial MT"/>
        <family val="2"/>
      </rPr>
      <t>FORNECIMENTO E INSTALAÇÃO. AF_01/2020</t>
    </r>
  </si>
  <si>
    <r>
      <rPr>
        <sz val="5"/>
        <rFont val="Arial MT"/>
        <family val="2"/>
      </rPr>
      <t xml:space="preserve">CONJUNTO DE LIGACAO PARA BACIA SANITARIA AJUSTAVEL, EM
</t>
    </r>
    <r>
      <rPr>
        <sz val="5"/>
        <rFont val="Arial MT"/>
        <family val="2"/>
      </rPr>
      <t>PLASTICO BRANCO, COM TUBO, CANOPLA E ESPUDE</t>
    </r>
  </si>
  <si>
    <r>
      <rPr>
        <b/>
        <sz val="5.5"/>
        <rFont val="Arial"/>
        <family val="2"/>
      </rPr>
      <t>14.9</t>
    </r>
  </si>
  <si>
    <r>
      <rPr>
        <sz val="5"/>
        <rFont val="Arial MT"/>
        <family val="2"/>
      </rPr>
      <t xml:space="preserve">VASO SANITARIO SIFONADO CONVENCIONAL PARA PCD SEM FURO FRONTAL COM  LOUÇA BRANCA SEM ASSENTO -  FORNECIMENTO E
</t>
    </r>
    <r>
      <rPr>
        <sz val="5"/>
        <rFont val="Arial MT"/>
        <family val="2"/>
      </rPr>
      <t>INSTALAÇÃO. AF_01/2020</t>
    </r>
  </si>
  <si>
    <r>
      <rPr>
        <sz val="5"/>
        <rFont val="Arial MT"/>
        <family val="2"/>
      </rPr>
      <t xml:space="preserve">ANEL DE VEDACAO, PVC FLEXIVEL, 100 MM, PARA SAIDA DE BACIA /
</t>
    </r>
    <r>
      <rPr>
        <sz val="5"/>
        <rFont val="Arial MT"/>
        <family val="2"/>
      </rPr>
      <t>VASO SANITARIO</t>
    </r>
  </si>
  <si>
    <r>
      <rPr>
        <sz val="5"/>
        <rFont val="Arial MT"/>
        <family val="2"/>
      </rPr>
      <t>REJUNTE EPOXI, QUALQUER COR</t>
    </r>
  </si>
  <si>
    <r>
      <rPr>
        <sz val="5"/>
        <rFont val="Arial MT"/>
        <family val="2"/>
      </rPr>
      <t xml:space="preserve">BACIA SANITARIA (VASO) CONVENCIONAL PARA PCD, SEM FURO
</t>
    </r>
    <r>
      <rPr>
        <sz val="5"/>
        <rFont val="Arial MT"/>
        <family val="2"/>
      </rPr>
      <t>FRONTAL, DE LOUCA BRANCA (SEM ASSENTO)</t>
    </r>
  </si>
  <si>
    <r>
      <rPr>
        <sz val="5"/>
        <rFont val="Arial MT"/>
        <family val="2"/>
      </rPr>
      <t xml:space="preserve">PARAFUSO NIQUELADO COM ACABAMENTO CROMADO PARA FIXAR PECA SANITARIA, INCLUI PORCA CEGA, ARRUELA E BUCHA DE NYLON
</t>
    </r>
    <r>
      <rPr>
        <sz val="5"/>
        <rFont val="Arial MT"/>
        <family val="2"/>
      </rPr>
      <t>TAMANHO S-10</t>
    </r>
  </si>
  <si>
    <r>
      <rPr>
        <b/>
        <sz val="5.5"/>
        <rFont val="Arial"/>
        <family val="2"/>
      </rPr>
      <t>14.10</t>
    </r>
  </si>
  <si>
    <r>
      <rPr>
        <b/>
        <sz val="5.5"/>
        <rFont val="Arial"/>
        <family val="2"/>
      </rPr>
      <t>14.11</t>
    </r>
  </si>
  <si>
    <r>
      <rPr>
        <sz val="5"/>
        <rFont val="Arial MT"/>
        <family val="2"/>
      </rPr>
      <t xml:space="preserve">LAVATÓRIO LOUÇA BRANCA COM COLUNA, 45 X 55CM OU EQUIVALENTE, PADRÃO MÉDIO, INCLUSO SIFÃO TIPO GARRAFA, VÁLVULA E ENGATE FLEXÍVEL DE 40CM EM METAL CROMADO, COM APARELHO MISTURADOR
</t>
    </r>
    <r>
      <rPr>
        <sz val="5"/>
        <rFont val="Arial MT"/>
        <family val="2"/>
      </rPr>
      <t>- FORNECIMENTO E INSTALAÇÃO. AF_01/2020</t>
    </r>
  </si>
  <si>
    <r>
      <rPr>
        <sz val="5"/>
        <rFont val="Arial MT"/>
        <family val="2"/>
      </rPr>
      <t>SIFÃO DO TIPO GARRAFA EM METAL CROMADO 1 X 1.1/2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 xml:space="preserve">-
</t>
    </r>
    <r>
      <rPr>
        <sz val="5"/>
        <rFont val="Arial MT"/>
        <family val="2"/>
      </rPr>
      <t>FORNECIMENTO E INSTALAÇÃO. AF_01/2020</t>
    </r>
  </si>
  <si>
    <r>
      <rPr>
        <sz val="5"/>
        <rFont val="Arial MT"/>
        <family val="2"/>
      </rPr>
      <t>LAVATÓRIO LOUÇA BRANCA COM COLUNA, 45 X 55CM OU EQUIVALENTE, PADRÃO MÉDIO - FORNECIMENTO E INSTALAÇÃO. AF_01/2020</t>
    </r>
  </si>
  <si>
    <r>
      <rPr>
        <sz val="5"/>
        <rFont val="Arial MT"/>
        <family val="2"/>
      </rPr>
      <t>VÁLVULA EM METAL CROMADO 1.1/2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>X 1.1/2</t>
    </r>
    <r>
      <rPr>
        <sz val="4.5"/>
        <rFont val="Microsoft Sans Serif"/>
        <family val="2"/>
      </rPr>
      <t xml:space="preserve"> </t>
    </r>
    <r>
      <rPr>
        <sz val="5"/>
        <rFont val="Arial MT"/>
        <family val="2"/>
      </rPr>
      <t xml:space="preserve">PARA TANQUE OU
</t>
    </r>
    <r>
      <rPr>
        <sz val="5"/>
        <rFont val="Arial MT"/>
        <family val="2"/>
      </rPr>
      <t>LAVATÓRIO, COM OU SEM LADRÃO - FORNECIMENTO E INSTALAÇÃO. AF_01/2020</t>
    </r>
  </si>
  <si>
    <r>
      <rPr>
        <sz val="5"/>
        <rFont val="Arial MT"/>
        <family val="2"/>
      </rPr>
      <t xml:space="preserve">APARELHO MISTURADOR DE MESA PARA LAVATÓRIO, PADRÃO MÉDIO -
</t>
    </r>
    <r>
      <rPr>
        <sz val="5"/>
        <rFont val="Arial MT"/>
        <family val="2"/>
      </rPr>
      <t>FORNECIMENTO E INSTALAÇÃO. AF_01/2020</t>
    </r>
  </si>
  <si>
    <r>
      <rPr>
        <sz val="5"/>
        <rFont val="Arial MT"/>
        <family val="2"/>
      </rPr>
      <t xml:space="preserve">ENGATE FLEXÍVEL EM INOX, 1/2  X 40CM - FORNECIMENTO E
</t>
    </r>
    <r>
      <rPr>
        <sz val="5"/>
        <rFont val="Arial MT"/>
        <family val="2"/>
      </rPr>
      <t>INSTALAÇÃO. AF_01/2020</t>
    </r>
  </si>
  <si>
    <r>
      <rPr>
        <b/>
        <sz val="5.5"/>
        <rFont val="Arial"/>
        <family val="2"/>
      </rPr>
      <t>14.12</t>
    </r>
  </si>
  <si>
    <r>
      <rPr>
        <sz val="5"/>
        <rFont val="Arial MT"/>
        <family val="2"/>
      </rPr>
      <t>ED-50316</t>
    </r>
  </si>
  <si>
    <r>
      <rPr>
        <sz val="5"/>
        <rFont val="Arial MT"/>
        <family val="2"/>
      </rPr>
      <t xml:space="preserve">DUCHA HIGIÊNICA COM REGISTRO PARA CONTROLE DE FLUXO DE
</t>
    </r>
    <r>
      <rPr>
        <sz val="5"/>
        <rFont val="Arial MT"/>
        <family val="2"/>
      </rPr>
      <t>ÁGUA, DIÂMETRO 1/2" (20MM), INCLUSIVE FORNECIMENTO E INSTALAÇÃO</t>
    </r>
  </si>
  <si>
    <r>
      <rPr>
        <sz val="5"/>
        <rFont val="Arial MT"/>
        <family val="2"/>
      </rPr>
      <t>MATED-12564</t>
    </r>
  </si>
  <si>
    <r>
      <rPr>
        <sz val="5"/>
        <rFont val="Arial MT"/>
        <family val="2"/>
      </rPr>
      <t xml:space="preserve">DUCHA HIGIÊNICA ( REGISTRO PARA CONTROLE DE FLUXO DE ÁGUA: INCLUSO|MATERIAL DA DUCHA: METAL|MATERIAL DA MANGUEIRA: METAL|COR: CROMADA|DIÂMETRO NOMINAL: 1/2" [20MM]|
</t>
    </r>
    <r>
      <rPr>
        <sz val="5"/>
        <rFont val="Arial MT"/>
        <family val="2"/>
      </rPr>
      <t>COMPRIMENTO: 120CM)</t>
    </r>
  </si>
  <si>
    <r>
      <rPr>
        <b/>
        <sz val="5.5"/>
        <rFont val="Arial"/>
        <family val="2"/>
      </rPr>
      <t>14.13</t>
    </r>
  </si>
  <si>
    <r>
      <rPr>
        <sz val="5"/>
        <rFont val="Arial MT"/>
        <family val="2"/>
      </rPr>
      <t>ED-48160</t>
    </r>
  </si>
  <si>
    <r>
      <rPr>
        <sz val="5"/>
        <rFont val="Arial MT"/>
        <family val="2"/>
      </rPr>
      <t xml:space="preserve">BARRA DE APOIO EM AÇO INOX POLIDO RETA, DN 1.1/4" (31,75MM), PARA ACESSIBILIDADE (PMR/PCR), COMPRIMENTO 80CM, INSTALADO EM PAREDE, INCLUSIVE FORNECIMENTO, INSTALAÇÃO E ACESSÓRIOS
</t>
    </r>
    <r>
      <rPr>
        <sz val="5"/>
        <rFont val="Arial MT"/>
        <family val="2"/>
      </rPr>
      <t>PARA FIXAÇÃO</t>
    </r>
  </si>
  <si>
    <r>
      <rPr>
        <sz val="5"/>
        <rFont val="Arial MT"/>
        <family val="2"/>
      </rPr>
      <t>MATED-12063</t>
    </r>
  </si>
  <si>
    <r>
      <rPr>
        <sz val="5"/>
        <rFont val="Arial MT"/>
        <family val="2"/>
      </rPr>
      <t xml:space="preserve">BARRA DE APOIO (MATERIAL: AÇO INOX AISI 304| ACABAMENTO: POLIDO| MODELO: RETA|DIÂMETRO TUBO: 1.1/4" [31,75MM]| COMPRIMENTO: 80CM| INSTALAÇÃO: PAREDE| ACESSÓRIOS: INCLUSO CANOPLAS, PARAFUSOS
</t>
    </r>
    <r>
      <rPr>
        <sz val="5"/>
        <rFont val="Arial MT"/>
        <family val="2"/>
      </rPr>
      <t>E BUCHAS)</t>
    </r>
  </si>
  <si>
    <r>
      <rPr>
        <b/>
        <sz val="5.5"/>
        <rFont val="Arial"/>
        <family val="2"/>
      </rPr>
      <t>14.14</t>
    </r>
  </si>
  <si>
    <r>
      <rPr>
        <sz val="5"/>
        <rFont val="Arial MT"/>
        <family val="2"/>
      </rPr>
      <t>ED-48165</t>
    </r>
  </si>
  <si>
    <r>
      <rPr>
        <sz val="5"/>
        <rFont val="Arial MT"/>
        <family val="2"/>
      </rPr>
      <t xml:space="preserve">BARRA DE APOIO EM AÇO INOX POLIDO EM "L", DN 1.1/4" (31,75MM), PARA ACESSIBILIDADE (PMR/PCR), COMPRIMENTO 140CM, INSTALADO EM PAREDE, INCLUSIVE FORNECIMENTO, INSTALAÇÃO E ACESSÓRIOS
</t>
    </r>
    <r>
      <rPr>
        <sz val="5"/>
        <rFont val="Arial MT"/>
        <family val="2"/>
      </rPr>
      <t>PARA FIXAÇÃO</t>
    </r>
  </si>
  <si>
    <r>
      <rPr>
        <sz val="5"/>
        <rFont val="Arial MT"/>
        <family val="2"/>
      </rPr>
      <t>MATED-12163</t>
    </r>
  </si>
  <si>
    <r>
      <rPr>
        <sz val="5"/>
        <rFont val="Arial MT"/>
        <family val="2"/>
      </rPr>
      <t>BARRA DE APOIO (MATERIAL: AÇO INOX AISI 304| ACABAMENTO: POLIDO| MODELO: EM"L"|DIÂMETRO TUBO: 1.1/4" [31,75MM]| COMPRIMENTO: 140CM| INSTALAÇÃO: PAREDE| ACESSÓRIOS: INCLUSO CANOPLAS, PARAFUSOS E BUCHAS)</t>
    </r>
  </si>
  <si>
    <r>
      <rPr>
        <b/>
        <sz val="5.5"/>
        <rFont val="Arial"/>
        <family val="2"/>
      </rPr>
      <t>14.15</t>
    </r>
  </si>
  <si>
    <r>
      <rPr>
        <sz val="5"/>
        <rFont val="Arial MT"/>
        <family val="2"/>
      </rPr>
      <t>ED-48180</t>
    </r>
  </si>
  <si>
    <r>
      <rPr>
        <sz val="5"/>
        <rFont val="Arial MT"/>
        <family val="2"/>
      </rPr>
      <t>DISPENSER EM AÇO INOX PARA PAPEL TOALHA 2 OU 3 FOLHAS</t>
    </r>
  </si>
  <si>
    <r>
      <rPr>
        <sz val="5"/>
        <rFont val="Arial MT"/>
        <family val="2"/>
      </rPr>
      <t>MATED-12346</t>
    </r>
  </si>
  <si>
    <r>
      <rPr>
        <sz val="5"/>
        <rFont val="Arial MT"/>
        <family val="2"/>
      </rPr>
      <t>PORTA PAPEL-TOALHA PARA 2 OU 3 FOLHAS (MATERIAL: AÇO INOX)</t>
    </r>
  </si>
  <si>
    <r>
      <rPr>
        <b/>
        <sz val="5.5"/>
        <rFont val="Arial"/>
        <family val="2"/>
      </rPr>
      <t>14.16</t>
    </r>
  </si>
  <si>
    <r>
      <rPr>
        <sz val="5"/>
        <rFont val="Arial MT"/>
        <family val="2"/>
      </rPr>
      <t>ED-48181</t>
    </r>
  </si>
  <si>
    <r>
      <rPr>
        <sz val="5"/>
        <rFont val="Arial MT"/>
        <family val="2"/>
      </rPr>
      <t>PAPELEIRA METÁLICA CROMADA, INCLUSIVE FIXAÇÃO</t>
    </r>
  </si>
  <si>
    <r>
      <rPr>
        <sz val="5"/>
        <rFont val="Arial MT"/>
        <family val="2"/>
      </rPr>
      <t>MATED-12306</t>
    </r>
  </si>
  <si>
    <r>
      <rPr>
        <b/>
        <sz val="5.5"/>
        <rFont val="Arial"/>
        <family val="2"/>
      </rPr>
      <t>14.17</t>
    </r>
  </si>
  <si>
    <r>
      <rPr>
        <sz val="5"/>
        <rFont val="Arial MT"/>
        <family val="2"/>
      </rPr>
      <t xml:space="preserve">TORNEIRA METALICA CROMADA CANO CURTO, SEM BICO, SEM AREJADOR, DE PAREDE, PARA TANQUE E USO GERAL, 1/2 " OU 3/4 " (REF
</t>
    </r>
    <r>
      <rPr>
        <sz val="5"/>
        <rFont val="Arial MT"/>
        <family val="2"/>
      </rPr>
      <t>1143)</t>
    </r>
  </si>
  <si>
    <r>
      <rPr>
        <b/>
        <sz val="5.5"/>
        <rFont val="Arial"/>
        <family val="2"/>
      </rPr>
      <t>14.18</t>
    </r>
  </si>
  <si>
    <r>
      <rPr>
        <sz val="5"/>
        <rFont val="Arial MT"/>
        <family val="2"/>
      </rPr>
      <t>SABONETEIRA PLASTICA TIPO DISPENSER PARA SABONETE LIQUIDO COM RESERVATORIO 800 A 1500 ML, INCLUSO FIXAÇÃO. AF_01/2020</t>
    </r>
  </si>
  <si>
    <r>
      <rPr>
        <sz val="5"/>
        <rFont val="Arial MT"/>
        <family val="2"/>
      </rPr>
      <t xml:space="preserve">SABONETEIRA PLASTICA TIPO DISPENSER PARA SABONETE LIQUIDO
</t>
    </r>
    <r>
      <rPr>
        <sz val="5"/>
        <rFont val="Arial MT"/>
        <family val="2"/>
      </rPr>
      <t>COM RESERVATORIO 800 A 1500 ML</t>
    </r>
  </si>
  <si>
    <r>
      <rPr>
        <b/>
        <sz val="5.5"/>
        <rFont val="Arial"/>
        <family val="2"/>
      </rPr>
      <t>14.19</t>
    </r>
  </si>
  <si>
    <r>
      <rPr>
        <sz val="5"/>
        <rFont val="Arial MT"/>
        <family val="2"/>
      </rPr>
      <t>ED-48156</t>
    </r>
  </si>
  <si>
    <r>
      <rPr>
        <sz val="5"/>
        <rFont val="Arial MT"/>
        <family val="2"/>
      </rPr>
      <t>ASSENTO BRANCO PARA VASO</t>
    </r>
  </si>
  <si>
    <r>
      <rPr>
        <sz val="5"/>
        <rFont val="Arial MT"/>
        <family val="2"/>
      </rPr>
      <t>MATED-11732</t>
    </r>
  </si>
  <si>
    <r>
      <rPr>
        <sz val="5"/>
        <rFont val="Arial MT"/>
        <family val="2"/>
      </rPr>
      <t xml:space="preserve">ASSENTO PLÁSTICO PARA BACIA SANITÁRIA (COR: BRANCO|PADRÃO:
</t>
    </r>
    <r>
      <rPr>
        <sz val="5"/>
        <rFont val="Arial MT"/>
        <family val="2"/>
      </rPr>
      <t>POPULAR)</t>
    </r>
  </si>
  <si>
    <r>
      <rPr>
        <b/>
        <sz val="5.5"/>
        <rFont val="Arial"/>
        <family val="2"/>
      </rPr>
      <t>14.20</t>
    </r>
  </si>
  <si>
    <r>
      <rPr>
        <sz val="5"/>
        <rFont val="Arial MT"/>
        <family val="2"/>
      </rPr>
      <t>10.46.05</t>
    </r>
  </si>
  <si>
    <r>
      <rPr>
        <sz val="5"/>
        <rFont val="Arial MT"/>
        <family val="2"/>
      </rPr>
      <t>TANQUE DE AÇO INOX COM 1 BOJO  63 X 51 CM</t>
    </r>
  </si>
  <si>
    <r>
      <rPr>
        <sz val="5"/>
        <rFont val="Arial MT"/>
        <family val="2"/>
      </rPr>
      <t>TANQUE</t>
    </r>
  </si>
  <si>
    <r>
      <rPr>
        <sz val="5"/>
        <rFont val="Arial MT"/>
        <family val="2"/>
      </rPr>
      <t>73.71.10</t>
    </r>
  </si>
  <si>
    <r>
      <rPr>
        <sz val="5"/>
        <rFont val="Arial MT"/>
        <family val="2"/>
      </rPr>
      <t>TANQUE DE ACO INOXIDAVEL 1 BOJO 63X51 CM</t>
    </r>
  </si>
  <si>
    <r>
      <rPr>
        <b/>
        <sz val="5"/>
        <rFont val="Arial"/>
        <family val="2"/>
      </rPr>
      <t>OBRAS COMPLEMENTARES</t>
    </r>
  </si>
  <si>
    <r>
      <rPr>
        <b/>
        <sz val="5.5"/>
        <rFont val="Arial"/>
        <family val="2"/>
      </rPr>
      <t>15.1</t>
    </r>
  </si>
  <si>
    <r>
      <rPr>
        <sz val="5"/>
        <rFont val="Arial MT"/>
        <family val="2"/>
      </rPr>
      <t>CP00157</t>
    </r>
  </si>
  <si>
    <r>
      <rPr>
        <sz val="5"/>
        <rFont val="Arial MT"/>
        <family val="2"/>
      </rPr>
      <t xml:space="preserve">GRADIL NYLOFOR H=2.43 M INCLUSIVE POSTE OU EQUIVALENTE
</t>
    </r>
    <r>
      <rPr>
        <sz val="5"/>
        <rFont val="Arial MT"/>
        <family val="2"/>
      </rPr>
      <t>INCLUSIVE SAPATA</t>
    </r>
  </si>
  <si>
    <r>
      <rPr>
        <sz val="5"/>
        <rFont val="Arial MT"/>
        <family val="2"/>
      </rPr>
      <t xml:space="preserve">CONCRETO CICLÓPICO FCK = 15MPA, 30% PEDRA DE MÃO EM VOLUME
</t>
    </r>
    <r>
      <rPr>
        <sz val="5"/>
        <rFont val="Arial MT"/>
        <family val="2"/>
      </rPr>
      <t>REAL, INCLUSIVE LANÇAMENTO. AF_05/2021</t>
    </r>
  </si>
  <si>
    <r>
      <rPr>
        <sz val="5"/>
        <rFont val="Arial MT"/>
        <family val="2"/>
      </rPr>
      <t xml:space="preserve">FABRICAÇÃO, MONTAGEM E DESMONTAGEM DE FÔRMA PARA VIGA
</t>
    </r>
    <r>
      <rPr>
        <sz val="5"/>
        <rFont val="Arial MT"/>
        <family val="2"/>
      </rPr>
      <t>BALDRAME, EM MADEIRA SERRADA, E=25 MM, 4 UTILIZAÇÕES. AF_06/2017</t>
    </r>
  </si>
  <si>
    <r>
      <rPr>
        <sz val="5"/>
        <rFont val="Arial MT"/>
        <family val="2"/>
      </rPr>
      <t>PARAFUSO PARABOLT DE 1/4"</t>
    </r>
  </si>
  <si>
    <r>
      <rPr>
        <sz val="5"/>
        <rFont val="Arial MT"/>
        <family val="2"/>
      </rPr>
      <t>78.13.53</t>
    </r>
  </si>
  <si>
    <r>
      <rPr>
        <sz val="5"/>
        <rFont val="Arial MT"/>
        <family val="2"/>
      </rPr>
      <t>GRADIL NYLOFOR 3D H= 2.43 M OU EQUIVALENTE</t>
    </r>
  </si>
  <si>
    <r>
      <rPr>
        <sz val="5"/>
        <rFont val="Arial MT"/>
        <family val="2"/>
      </rPr>
      <t>76.46.04</t>
    </r>
  </si>
  <si>
    <r>
      <rPr>
        <sz val="5"/>
        <rFont val="Arial MT"/>
        <family val="2"/>
      </rPr>
      <t>POSTE PARA GRADIL NYLOFOR 3D H= 3.20 M OU EQUIVALENTE</t>
    </r>
  </si>
  <si>
    <r>
      <rPr>
        <b/>
        <sz val="5.5"/>
        <rFont val="Arial"/>
        <family val="2"/>
      </rPr>
      <t>15.2</t>
    </r>
  </si>
  <si>
    <r>
      <rPr>
        <sz val="5"/>
        <rFont val="Arial MT"/>
        <family val="2"/>
      </rPr>
      <t>CP00146</t>
    </r>
  </si>
  <si>
    <r>
      <rPr>
        <sz val="5"/>
        <rFont val="Arial MT"/>
        <family val="2"/>
      </rPr>
      <t xml:space="preserve">PORTÃO GRADIL NYLOFOR INCLUSIVE POSTE OU EQUIVALENTE -
</t>
    </r>
    <r>
      <rPr>
        <sz val="5"/>
        <rFont val="Arial MT"/>
        <family val="2"/>
      </rPr>
      <t>2,20X2,50M</t>
    </r>
  </si>
  <si>
    <r>
      <rPr>
        <sz val="5"/>
        <rFont val="Arial MT"/>
        <family val="2"/>
      </rPr>
      <t xml:space="preserve">TRILHO PANTOGRAFICO CONCAVO, TIPO U, EM ALUMINIO, COM DIMENSOES DE APROX *35 X 35* MM, PARA ROLDANA DE PORTA DE
</t>
    </r>
    <r>
      <rPr>
        <sz val="5"/>
        <rFont val="Arial MT"/>
        <family val="2"/>
      </rPr>
      <t>CORRER</t>
    </r>
  </si>
  <si>
    <r>
      <rPr>
        <sz val="5"/>
        <rFont val="Arial MT"/>
        <family val="2"/>
      </rPr>
      <t xml:space="preserve">ROLDANA CONCAVA DUPLA, 4 RODAS, PARA PORTA DE CORRER, EM ZAMAC COM CHAPA DE ACO,  ROLAMENTO INTERNO BLINDADO DE ACO
</t>
    </r>
    <r>
      <rPr>
        <sz val="5"/>
        <rFont val="Arial MT"/>
        <family val="2"/>
      </rPr>
      <t>REVESTIDO EM NYLON</t>
    </r>
  </si>
  <si>
    <r>
      <rPr>
        <b/>
        <sz val="5.5"/>
        <rFont val="Arial"/>
        <family val="2"/>
      </rPr>
      <t>15.3</t>
    </r>
  </si>
  <si>
    <r>
      <rPr>
        <sz val="5"/>
        <rFont val="Arial MT"/>
        <family val="2"/>
      </rPr>
      <t>CP00147</t>
    </r>
  </si>
  <si>
    <r>
      <rPr>
        <sz val="5"/>
        <rFont val="Arial MT"/>
        <family val="2"/>
      </rPr>
      <t xml:space="preserve">PORTÃO DE CORRER GRADIL NYLOFOR INCLUSIVE POSTE OU
</t>
    </r>
    <r>
      <rPr>
        <sz val="5"/>
        <rFont val="Arial MT"/>
        <family val="2"/>
      </rPr>
      <t>EQUIVALENTE -4,50X2,43M</t>
    </r>
  </si>
  <si>
    <r>
      <rPr>
        <b/>
        <sz val="5.5"/>
        <rFont val="Arial"/>
        <family val="2"/>
      </rPr>
      <t>15.4</t>
    </r>
  </si>
  <si>
    <r>
      <rPr>
        <sz val="5"/>
        <rFont val="Arial MT"/>
        <family val="2"/>
      </rPr>
      <t xml:space="preserve">EXECUÇÃO DE PASSEIO (CALÇADA) OU PISO DE CONCRETO COM CONCRETO MOLDADO IN LOCO, USINADO, ACABAMENTO
</t>
    </r>
    <r>
      <rPr>
        <sz val="5"/>
        <rFont val="Arial MT"/>
        <family val="2"/>
      </rPr>
      <t>CONVENCIONAL, ESPESSURA 6 CM, ARMADO. AF_08/2022</t>
    </r>
  </si>
  <si>
    <r>
      <rPr>
        <sz val="5"/>
        <rFont val="Arial MT"/>
        <family val="2"/>
      </rPr>
      <t xml:space="preserve">TELA DE ACO SOLDADA NERVURADA, CA-60, Q-196, (3,11 KG/M2), DIAMETRO DO FIO = 5,0 MM, LARGURA = 2,45 M, ESPACAMENTO DA
</t>
    </r>
    <r>
      <rPr>
        <sz val="5"/>
        <rFont val="Arial MT"/>
        <family val="2"/>
      </rPr>
      <t>MALHA = 10 X 10 CM</t>
    </r>
  </si>
  <si>
    <r>
      <rPr>
        <sz val="5"/>
        <rFont val="Arial MT"/>
        <family val="2"/>
      </rPr>
      <t xml:space="preserve">CONCRETO USINADO BOMBEAVEL, CLASSE DE RESISTENCIA C20, COM BRITA 0 E 1, SLUMP = 100 +/- 20 MM, EXCLUI SERVICO DE BOMBEAMENTO
</t>
    </r>
    <r>
      <rPr>
        <sz val="5"/>
        <rFont val="Arial MT"/>
        <family val="2"/>
      </rPr>
      <t>(NBR 8953)</t>
    </r>
  </si>
  <si>
    <r>
      <rPr>
        <b/>
        <sz val="5.5"/>
        <rFont val="Arial"/>
        <family val="2"/>
      </rPr>
      <t>15.5</t>
    </r>
  </si>
  <si>
    <r>
      <rPr>
        <sz val="5"/>
        <rFont val="Arial MT"/>
        <family val="2"/>
      </rPr>
      <t xml:space="preserve">EXECUÇÃO DE PAVIMENTO EM PISO INTERTRAVADO, COM BLOCO RETANGULAR COR NATURAL DE 20 X 10 CM, ESPESSURA 8 CM.
</t>
    </r>
    <r>
      <rPr>
        <sz val="5"/>
        <rFont val="Arial MT"/>
        <family val="2"/>
      </rPr>
      <t>AF_10/2022</t>
    </r>
  </si>
  <si>
    <r>
      <rPr>
        <sz val="5"/>
        <rFont val="Arial MT"/>
        <family val="2"/>
      </rPr>
      <t>PAVI - PAVIMENTAÇÃO</t>
    </r>
  </si>
  <si>
    <r>
      <rPr>
        <sz val="5"/>
        <rFont val="Arial MT"/>
        <family val="2"/>
      </rPr>
      <t xml:space="preserve">CORTADORA DE PISO COM MOTOR 4 TEMPOS A GASOLINA, POTÊNCIA DE 13 HP, COM DISCO DE CORTE DIAMANTADO SEGMENTADO PARA CONCRETO, DIÂMETRO DE 350 MM, FURO DE 1" (14 X 1") - CHI DIURNO.
</t>
    </r>
    <r>
      <rPr>
        <sz val="5"/>
        <rFont val="Arial MT"/>
        <family val="2"/>
      </rPr>
      <t>AF_08/2015</t>
    </r>
  </si>
  <si>
    <r>
      <rPr>
        <sz val="5"/>
        <rFont val="Arial MT"/>
        <family val="2"/>
      </rPr>
      <t xml:space="preserve">PLACA VIBRATÓRIA REVERSÍVEL COM MOTOR 4 TEMPOS A GASOLINA, FORÇA CENTRÍFUGA DE 25 KN (2500 KGF), POTÊNCIA 5,5 CV - CHI
</t>
    </r>
    <r>
      <rPr>
        <sz val="5"/>
        <rFont val="Arial MT"/>
        <family val="2"/>
      </rPr>
      <t>DIURNO. AF_08/2015</t>
    </r>
  </si>
  <si>
    <r>
      <rPr>
        <sz val="5"/>
        <rFont val="Arial MT"/>
        <family val="2"/>
      </rPr>
      <t xml:space="preserve">CORTADORA DE PISO COM MOTOR 4 TEMPOS A GASOLINA, POTÊNCIA DE 13 HP, COM DISCO DE CORTE DIAMANTADO SEGMENTADO PARA CONCRETO, DIÂMETRO DE 350 MM, FURO DE 1" (14 X 1") - CHP DIURNO.
</t>
    </r>
    <r>
      <rPr>
        <sz val="5"/>
        <rFont val="Arial MT"/>
        <family val="2"/>
      </rPr>
      <t>AF_08/2015</t>
    </r>
  </si>
  <si>
    <r>
      <rPr>
        <sz val="5"/>
        <rFont val="Arial MT"/>
        <family val="2"/>
      </rPr>
      <t>CALCETEIRO COM ENCARGOS COMPLEMENTARES</t>
    </r>
  </si>
  <si>
    <r>
      <rPr>
        <sz val="5"/>
        <rFont val="Arial MT"/>
        <family val="2"/>
      </rPr>
      <t xml:space="preserve">PLACA VIBRATÓRIA REVERSÍVEL COM MOTOR 4 TEMPOS A GASOLINA,
</t>
    </r>
    <r>
      <rPr>
        <sz val="5"/>
        <rFont val="Arial MT"/>
        <family val="2"/>
      </rPr>
      <t>FORÇA CENTRÍFUGA DE 25 KN (2500 KGF), POTÊNCIA 5,5 CV - CHP DIURNO. AF_08/2015</t>
    </r>
  </si>
  <si>
    <r>
      <rPr>
        <sz val="5"/>
        <rFont val="Arial MT"/>
        <family val="2"/>
      </rPr>
      <t xml:space="preserve">AREIA MEDIA - POSTO JAZIDA/FORNECEDOR (RETIRADO NA JAZIDA, SEM
</t>
    </r>
    <r>
      <rPr>
        <sz val="5"/>
        <rFont val="Arial MT"/>
        <family val="2"/>
      </rPr>
      <t>TRANSPORTE)</t>
    </r>
  </si>
  <si>
    <r>
      <rPr>
        <sz val="5"/>
        <rFont val="Arial MT"/>
        <family val="2"/>
      </rPr>
      <t xml:space="preserve">BLOQUETE/PISO INTERTRAVADO DE CONCRETO - MODELO ONDA/16 FACES/RETANGULAR/TIJOLINHO/PAVER/HOLANDES/PARALELEPIPEDO,
</t>
    </r>
    <r>
      <rPr>
        <sz val="5"/>
        <rFont val="Arial MT"/>
        <family val="2"/>
      </rPr>
      <t xml:space="preserve">*22 CM X 11* CM, E = 8 CM, RESISTENCIA DE 35 MPA (NBR 9781), COR
</t>
    </r>
    <r>
      <rPr>
        <sz val="5"/>
        <rFont val="Arial MT"/>
        <family val="2"/>
      </rPr>
      <t>NATURAL</t>
    </r>
  </si>
  <si>
    <r>
      <rPr>
        <sz val="5"/>
        <rFont val="Arial MT"/>
        <family val="2"/>
      </rPr>
      <t>PO DE PEDRA (POSTO PEDREIRA/FORNECEDOR, SEM FRETE)</t>
    </r>
  </si>
  <si>
    <r>
      <rPr>
        <b/>
        <sz val="5.5"/>
        <rFont val="Arial"/>
        <family val="2"/>
      </rPr>
      <t>15.6</t>
    </r>
  </si>
  <si>
    <r>
      <rPr>
        <sz val="5"/>
        <rFont val="Arial MT"/>
        <family val="2"/>
      </rPr>
      <t>07.38.04</t>
    </r>
  </si>
  <si>
    <r>
      <rPr>
        <sz val="5"/>
        <rFont val="Arial MT"/>
        <family val="2"/>
      </rPr>
      <t>TIJOLO FURADO ESP=10CM, REBOCADO E PINTADO H=2,50M</t>
    </r>
  </si>
  <si>
    <r>
      <rPr>
        <sz val="5"/>
        <rFont val="Arial MT"/>
        <family val="2"/>
      </rPr>
      <t>40.24.15</t>
    </r>
  </si>
  <si>
    <r>
      <rPr>
        <sz val="5"/>
        <rFont val="Arial MT"/>
        <family val="2"/>
      </rPr>
      <t>ARGAMASSA DE CIMENTO E AREIA 1:3</t>
    </r>
  </si>
  <si>
    <r>
      <rPr>
        <sz val="5"/>
        <rFont val="Arial MT"/>
        <family val="2"/>
      </rPr>
      <t xml:space="preserve">ARGAMASSA DE CIMENTO E
</t>
    </r>
    <r>
      <rPr>
        <sz val="5"/>
        <rFont val="Arial MT"/>
        <family val="2"/>
      </rPr>
      <t>AREIA - PREPARO</t>
    </r>
  </si>
  <si>
    <r>
      <rPr>
        <sz val="5"/>
        <rFont val="Arial MT"/>
        <family val="2"/>
      </rPr>
      <t xml:space="preserve">CONCRETO FCK &gt;= 20 MPA, BRITA CALCÁRIA, PREPARADO EM OBRA E
</t>
    </r>
    <r>
      <rPr>
        <sz val="5"/>
        <rFont val="Arial MT"/>
        <family val="2"/>
      </rPr>
      <t>LANÇADO EM ESTRUTURA</t>
    </r>
  </si>
  <si>
    <r>
      <rPr>
        <sz val="5"/>
        <rFont val="Arial MT"/>
        <family val="2"/>
      </rPr>
      <t xml:space="preserve">CONCRETO CONVENCIONAL
</t>
    </r>
    <r>
      <rPr>
        <sz val="5"/>
        <rFont val="Arial MT"/>
        <family val="2"/>
      </rPr>
      <t>BRITA CALC. LANC. EM ESTRUT.</t>
    </r>
  </si>
  <si>
    <r>
      <rPr>
        <sz val="5"/>
        <rFont val="Arial MT"/>
        <family val="2"/>
      </rPr>
      <t>40.22.30</t>
    </r>
  </si>
  <si>
    <r>
      <rPr>
        <sz val="5"/>
        <rFont val="Arial MT"/>
        <family val="2"/>
      </rPr>
      <t>ACO CA-50  E CA-60 - CORTE, DOBRAMENTO E COLOCACAO</t>
    </r>
  </si>
  <si>
    <r>
      <rPr>
        <sz val="5"/>
        <rFont val="Arial MT"/>
        <family val="2"/>
      </rPr>
      <t>ACO</t>
    </r>
  </si>
  <si>
    <r>
      <rPr>
        <sz val="5"/>
        <rFont val="Arial MT"/>
        <family val="2"/>
      </rPr>
      <t>40.32.05</t>
    </r>
  </si>
  <si>
    <r>
      <rPr>
        <sz val="5"/>
        <rFont val="Arial MT"/>
        <family val="2"/>
      </rPr>
      <t>ESCAVACAO MANUAL H &lt;= 1.5M</t>
    </r>
  </si>
  <si>
    <r>
      <rPr>
        <sz val="5"/>
        <rFont val="Arial MT"/>
        <family val="2"/>
      </rPr>
      <t>MOVIMENTO DE TERRA</t>
    </r>
  </si>
  <si>
    <r>
      <rPr>
        <sz val="5"/>
        <rFont val="Arial MT"/>
        <family val="2"/>
      </rPr>
      <t>40.30.20</t>
    </r>
  </si>
  <si>
    <r>
      <rPr>
        <sz val="5"/>
        <rFont val="Arial MT"/>
        <family val="2"/>
      </rPr>
      <t>ALVENARIA TIJOLO FURADO, E = 10CM, A REVESTIR</t>
    </r>
  </si>
  <si>
    <r>
      <rPr>
        <sz val="5"/>
        <rFont val="Arial MT"/>
        <family val="2"/>
      </rPr>
      <t>ALVENARIA</t>
    </r>
  </si>
  <si>
    <r>
      <rPr>
        <sz val="5"/>
        <rFont val="Arial MT"/>
        <family val="2"/>
      </rPr>
      <t>40.20.11</t>
    </r>
  </si>
  <si>
    <r>
      <rPr>
        <sz val="5"/>
        <rFont val="Arial MT"/>
        <family val="2"/>
      </rPr>
      <t>FORMA DE TABUA DE PINHO DE 3a. TIPO E (P/ BERCO)</t>
    </r>
  </si>
  <si>
    <r>
      <rPr>
        <sz val="5"/>
        <rFont val="Arial MT"/>
        <family val="2"/>
      </rPr>
      <t>FORMA E ESCORAMENTO</t>
    </r>
  </si>
  <si>
    <r>
      <rPr>
        <sz val="5"/>
        <rFont val="Arial MT"/>
        <family val="2"/>
      </rPr>
      <t>40.24.23</t>
    </r>
  </si>
  <si>
    <r>
      <rPr>
        <sz val="5"/>
        <rFont val="Arial MT"/>
        <family val="2"/>
      </rPr>
      <t>ARGAMASSA DE CIMENTO E AREIA 1:7</t>
    </r>
  </si>
  <si>
    <r>
      <rPr>
        <sz val="5"/>
        <rFont val="Arial MT"/>
        <family val="2"/>
      </rPr>
      <t>40.32.22</t>
    </r>
  </si>
  <si>
    <r>
      <rPr>
        <sz val="5"/>
        <rFont val="Arial MT"/>
        <family val="2"/>
      </rPr>
      <t>REGULARIZACAO E COMPACTACAO MANUAL DE TERRENO</t>
    </r>
  </si>
  <si>
    <r>
      <rPr>
        <sz val="5"/>
        <rFont val="Arial MT"/>
        <family val="2"/>
      </rPr>
      <t>CONCRETO CICLOPICO 1:3:6 C/ 30% PEDRA, LANC. FUND.</t>
    </r>
  </si>
  <si>
    <r>
      <rPr>
        <sz val="5"/>
        <rFont val="Arial MT"/>
        <family val="2"/>
      </rPr>
      <t xml:space="preserve">CONCRETO CICLOPICO
</t>
    </r>
    <r>
      <rPr>
        <sz val="5"/>
        <rFont val="Arial MT"/>
        <family val="2"/>
      </rPr>
      <t>LANCADO EM FUNDACAO E</t>
    </r>
  </si>
  <si>
    <r>
      <rPr>
        <sz val="5"/>
        <rFont val="Arial MT"/>
        <family val="2"/>
      </rPr>
      <t>CHAPEU DE MURO TRIANGULAR PRE-MOLDADO 20 X 100CM</t>
    </r>
  </si>
  <si>
    <r>
      <rPr>
        <sz val="5"/>
        <rFont val="Arial MT"/>
        <family val="2"/>
      </rPr>
      <t>TINTA ACRÍLICA STANDARD, COR BRANCO FOSCO</t>
    </r>
  </si>
  <si>
    <r>
      <rPr>
        <b/>
        <sz val="5.5"/>
        <rFont val="Arial"/>
        <family val="2"/>
      </rPr>
      <t>15.7</t>
    </r>
  </si>
  <si>
    <r>
      <rPr>
        <sz val="5"/>
        <rFont val="Arial MT"/>
        <family val="2"/>
      </rPr>
      <t>ED-50437</t>
    </r>
  </si>
  <si>
    <r>
      <rPr>
        <sz val="5"/>
        <rFont val="Arial MT"/>
        <family val="2"/>
      </rPr>
      <t xml:space="preserve">PLANTIO DE GRAMA ESMERALDA EM PLACAS, INCLUSIVE TERRA
</t>
    </r>
    <r>
      <rPr>
        <sz val="5"/>
        <rFont val="Arial MT"/>
        <family val="2"/>
      </rPr>
      <t>VEGETAL E CONSERVAÇÃO POR TRINTA (30) DIAS</t>
    </r>
  </si>
  <si>
    <r>
      <rPr>
        <sz val="5"/>
        <rFont val="Arial MT"/>
        <family val="2"/>
      </rPr>
      <t>ED-50378</t>
    </r>
  </si>
  <si>
    <r>
      <rPr>
        <sz val="5"/>
        <rFont val="Arial MT"/>
        <family val="2"/>
      </rPr>
      <t>JARDINEIRO COM ENCARGOS COMPLEMENTARES</t>
    </r>
  </si>
  <si>
    <r>
      <rPr>
        <sz val="5"/>
        <rFont val="Arial MT"/>
        <family val="2"/>
      </rPr>
      <t>MATED-12837</t>
    </r>
  </si>
  <si>
    <r>
      <rPr>
        <sz val="5"/>
        <rFont val="Arial MT"/>
        <family val="2"/>
      </rPr>
      <t xml:space="preserve">ESPÉCIE VEGETAL (TIPO: GRAMA EM PLACAS|NOME POPULAR: GRAMA
</t>
    </r>
    <r>
      <rPr>
        <sz val="5"/>
        <rFont val="Arial MT"/>
        <family val="2"/>
      </rPr>
      <t>ESMERALDA|GÊNERO: ZOYSIA)</t>
    </r>
  </si>
  <si>
    <r>
      <rPr>
        <sz val="5"/>
        <rFont val="Arial MT"/>
        <family val="2"/>
      </rPr>
      <t>MATED-11271</t>
    </r>
  </si>
  <si>
    <r>
      <rPr>
        <sz val="5"/>
        <rFont val="Arial MT"/>
        <family val="2"/>
      </rPr>
      <t>TERRA VEGETAL (TIPO: COMUM PRETA)</t>
    </r>
  </si>
  <si>
    <r>
      <rPr>
        <b/>
        <sz val="5.5"/>
        <rFont val="Arial"/>
        <family val="2"/>
      </rPr>
      <t>15.8</t>
    </r>
  </si>
  <si>
    <r>
      <rPr>
        <sz val="5"/>
        <rFont val="Arial MT"/>
        <family val="2"/>
      </rPr>
      <t>ED-50518</t>
    </r>
  </si>
  <si>
    <r>
      <rPr>
        <sz val="5"/>
        <rFont val="Arial MT"/>
        <family val="2"/>
      </rPr>
      <t xml:space="preserve">PINTURA PARA SINALIZAÇÃO DE VAGA DE ESTACIONAMENTO PARA PORTADORES DE NECESSIDADES ESPECIAIS SOBRE PAVIMENTAÇÃO
</t>
    </r>
    <r>
      <rPr>
        <sz val="5"/>
        <rFont val="Arial MT"/>
        <family val="2"/>
      </rPr>
      <t>URBANA</t>
    </r>
  </si>
  <si>
    <r>
      <rPr>
        <sz val="5"/>
        <rFont val="Arial MT"/>
        <family val="2"/>
      </rPr>
      <t>MATED-11980</t>
    </r>
  </si>
  <si>
    <r>
      <rPr>
        <sz val="5"/>
        <rFont val="Arial MT"/>
        <family val="2"/>
      </rPr>
      <t xml:space="preserve">TINTA ACRÍLICA EMULSIONADA BASE ÁGUA PARA SINALIZAÇÃO
</t>
    </r>
    <r>
      <rPr>
        <sz val="5"/>
        <rFont val="Arial MT"/>
        <family val="2"/>
      </rPr>
      <t>HORIZONTAL VIÁRIA ( ACABAMENTO: FOSCO)</t>
    </r>
  </si>
  <si>
    <r>
      <rPr>
        <b/>
        <sz val="5.5"/>
        <rFont val="Arial"/>
        <family val="2"/>
      </rPr>
      <t>15.9</t>
    </r>
  </si>
  <si>
    <r>
      <rPr>
        <sz val="5"/>
        <rFont val="Arial MT"/>
        <family val="2"/>
      </rPr>
      <t>17.50.01</t>
    </r>
  </si>
  <si>
    <r>
      <rPr>
        <sz val="5"/>
        <rFont val="Arial MT"/>
        <family val="2"/>
      </rPr>
      <t>PINTURA DE DEMARCAÇAO DE QUADRAS SISTEMA ACRILICO</t>
    </r>
  </si>
  <si>
    <r>
      <rPr>
        <sz val="5"/>
        <rFont val="Arial MT"/>
        <family val="2"/>
      </rPr>
      <t xml:space="preserve">PINTURA DE QUADRAS, PATIOS
</t>
    </r>
    <r>
      <rPr>
        <sz val="5"/>
        <rFont val="Arial MT"/>
        <family val="2"/>
      </rPr>
      <t>E ESTACIONAMENTO</t>
    </r>
  </si>
  <si>
    <r>
      <rPr>
        <sz val="5"/>
        <rFont val="Arial MT"/>
        <family val="2"/>
      </rPr>
      <t>TINTA ACRILICA PREMIUM PARA PISO</t>
    </r>
  </si>
  <si>
    <r>
      <rPr>
        <b/>
        <sz val="5.5"/>
        <rFont val="Arial"/>
        <family val="2"/>
      </rPr>
      <t>15.10</t>
    </r>
  </si>
  <si>
    <r>
      <rPr>
        <sz val="5"/>
        <rFont val="Arial MT"/>
        <family val="2"/>
      </rPr>
      <t>15.22.11</t>
    </r>
  </si>
  <si>
    <r>
      <rPr>
        <sz val="5"/>
        <rFont val="Arial MT"/>
        <family val="2"/>
      </rPr>
      <t>20 X 20 CM, TATIL EM COR AMARELA/VERMELHA</t>
    </r>
  </si>
  <si>
    <r>
      <rPr>
        <sz val="5"/>
        <rFont val="Arial MT"/>
        <family val="2"/>
      </rPr>
      <t>PISO DE LADRILHO HIDRAULICO</t>
    </r>
  </si>
  <si>
    <r>
      <rPr>
        <sz val="5"/>
        <rFont val="Arial MT"/>
        <family val="2"/>
      </rPr>
      <t>55.10.77</t>
    </r>
  </si>
  <si>
    <r>
      <rPr>
        <sz val="5"/>
        <rFont val="Arial MT"/>
        <family val="2"/>
      </rPr>
      <t>PEDREIRO DE ACABAMENTO</t>
    </r>
  </si>
  <si>
    <r>
      <rPr>
        <sz val="5"/>
        <rFont val="Arial MT"/>
        <family val="2"/>
      </rPr>
      <t>CIMENTO PORTLAND COMUM    ( CPIII-40 )  SC 50KG</t>
    </r>
  </si>
  <si>
    <r>
      <rPr>
        <b/>
        <sz val="5.5"/>
        <rFont val="Arial"/>
        <family val="2"/>
      </rPr>
      <t>15.11</t>
    </r>
  </si>
  <si>
    <r>
      <rPr>
        <sz val="5"/>
        <rFont val="Arial MT"/>
        <family val="2"/>
      </rPr>
      <t>16.32.070</t>
    </r>
  </si>
  <si>
    <r>
      <rPr>
        <sz val="5"/>
        <rFont val="Arial MT"/>
        <family val="2"/>
      </rPr>
      <t>Cobertura curva em chapa de policarbonato alveolar bronze de 6 mm</t>
    </r>
  </si>
  <si>
    <r>
      <rPr>
        <sz val="5"/>
        <rFont val="Arial MT"/>
        <family val="2"/>
      </rPr>
      <t>F.08.000.0241</t>
    </r>
  </si>
  <si>
    <r>
      <rPr>
        <sz val="5"/>
        <rFont val="Arial MT"/>
        <family val="2"/>
      </rPr>
      <t xml:space="preserve">Mastique silicone Silix 567; referência comercial Rhodia / Dow Corning 791 ou
</t>
    </r>
    <r>
      <rPr>
        <sz val="5"/>
        <rFont val="Arial MT"/>
        <family val="2"/>
      </rPr>
      <t>equivalente</t>
    </r>
  </si>
  <si>
    <r>
      <rPr>
        <sz val="5"/>
        <rFont val="Arial MT"/>
        <family val="2"/>
      </rPr>
      <t>bg</t>
    </r>
  </si>
  <si>
    <r>
      <rPr>
        <sz val="5"/>
        <rFont val="Arial MT"/>
        <family val="2"/>
      </rPr>
      <t>E.03.000.0266</t>
    </r>
  </si>
  <si>
    <r>
      <rPr>
        <sz val="5"/>
        <rFont val="Arial MT"/>
        <family val="2"/>
      </rPr>
      <t>Gaxeta EPDM ref. 1619 da Day Brasil ou equivalente</t>
    </r>
  </si>
  <si>
    <r>
      <rPr>
        <sz val="5"/>
        <rFont val="Arial MT"/>
        <family val="2"/>
      </rPr>
      <t>B.01.000.0101</t>
    </r>
  </si>
  <si>
    <r>
      <rPr>
        <sz val="5"/>
        <rFont val="Arial MT"/>
        <family val="2"/>
      </rPr>
      <t>Ajudante serralheiro</t>
    </r>
  </si>
  <si>
    <r>
      <rPr>
        <sz val="5"/>
        <rFont val="Arial MT"/>
        <family val="2"/>
      </rPr>
      <t>E.08.000.0210</t>
    </r>
  </si>
  <si>
    <r>
      <rPr>
        <sz val="5"/>
        <rFont val="Arial MT"/>
        <family val="2"/>
      </rPr>
      <t>Perfil em alumínio anodizado tipo U, abas iguais, de 9,53x9,53x1,58mm</t>
    </r>
  </si>
  <si>
    <r>
      <rPr>
        <sz val="5"/>
        <rFont val="Arial MT"/>
        <family val="2"/>
      </rPr>
      <t>Gaxeta EPDM ref. 274 da Day Brasil ou equivalente</t>
    </r>
  </si>
  <si>
    <r>
      <rPr>
        <sz val="5"/>
        <rFont val="Arial MT"/>
        <family val="2"/>
      </rPr>
      <t>E.07.000.0938</t>
    </r>
  </si>
  <si>
    <r>
      <rPr>
        <sz val="5"/>
        <rFont val="Arial MT"/>
        <family val="2"/>
      </rPr>
      <t>Fita porosa de 25mm x 25 m</t>
    </r>
  </si>
  <si>
    <r>
      <rPr>
        <sz val="5"/>
        <rFont val="Arial MT"/>
        <family val="2"/>
      </rPr>
      <t xml:space="preserve">E.03.000.0266
</t>
    </r>
    <r>
      <rPr>
        <sz val="5"/>
        <rFont val="Arial MT"/>
        <family val="2"/>
      </rPr>
      <t>53</t>
    </r>
  </si>
  <si>
    <r>
      <rPr>
        <sz val="5"/>
        <rFont val="Arial MT"/>
        <family val="2"/>
      </rPr>
      <t>CPOS/CDH U</t>
    </r>
  </si>
  <si>
    <r>
      <rPr>
        <sz val="5"/>
        <rFont val="Arial MT"/>
        <family val="2"/>
      </rPr>
      <t>Parafuso auto-atarraxante/auto-brocante em aço médio carbono, com acabamento zincado brando, de 12 x 38 mm - com arruela de vedação</t>
    </r>
  </si>
  <si>
    <r>
      <rPr>
        <sz val="5"/>
        <rFont val="Arial MT"/>
        <family val="2"/>
      </rPr>
      <t>F.04.000.0255</t>
    </r>
  </si>
  <si>
    <r>
      <rPr>
        <sz val="5"/>
        <rFont val="Arial MT"/>
        <family val="2"/>
      </rPr>
      <t>Chapa em policarbonato alveolar bronze de 6 x 1050 x 6000 mm</t>
    </r>
  </si>
  <si>
    <r>
      <rPr>
        <b/>
        <sz val="5"/>
        <rFont val="Arial"/>
        <family val="2"/>
      </rPr>
      <t>DRENAGEM</t>
    </r>
  </si>
  <si>
    <r>
      <rPr>
        <b/>
        <sz val="5.5"/>
        <rFont val="Arial"/>
        <family val="2"/>
      </rPr>
      <t>16.1</t>
    </r>
  </si>
  <si>
    <r>
      <rPr>
        <sz val="5"/>
        <rFont val="Arial MT"/>
        <family val="2"/>
      </rPr>
      <t xml:space="preserve">CONCRETO FCK = 25MPA, TRAÇO 1:2,3:2,7 (EM MASSA SECA DE CIMENTO/ AREIA MÉDIA/ BRITA 1) - PREPARO MECÂNICO COM
</t>
    </r>
    <r>
      <rPr>
        <sz val="5"/>
        <rFont val="Arial MT"/>
        <family val="2"/>
      </rPr>
      <t>BETONEIRA 400 L. AF_05/2021</t>
    </r>
  </si>
  <si>
    <r>
      <rPr>
        <sz val="5"/>
        <rFont val="Arial MT"/>
        <family val="2"/>
      </rPr>
      <t>BETONEIRA CAPACIDADE NOMINAL DE 400 L, CAPACIDADE DE MISTURA 280 L, MOTOR ELÉTRICO TRIFÁSICO POTÊNCIA DE 2 CV, SEM CARREGADOR - CHI DIURNO. AF_05/2023</t>
    </r>
  </si>
  <si>
    <r>
      <rPr>
        <sz val="5"/>
        <rFont val="Arial MT"/>
        <family val="2"/>
      </rPr>
      <t>BETONEIRA CAPACIDADE NOMINAL DE 400 L, CAPACIDADE DE MISTURA 280 L, MOTOR ELÉTRICO TRIFÁSICO POTÊNCIA DE 2 CV, SEM CARREGADOR - CHP DIURNO. AF_05/2023</t>
    </r>
  </si>
  <si>
    <r>
      <rPr>
        <sz val="5"/>
        <rFont val="Arial MT"/>
        <family val="2"/>
      </rPr>
      <t xml:space="preserve">OPERADOR DE BETONEIRA ESTACIONÁRIA/MISTURADOR COM
</t>
    </r>
    <r>
      <rPr>
        <sz val="5"/>
        <rFont val="Arial MT"/>
        <family val="2"/>
      </rPr>
      <t>ENCARGOS COMPLEMENTARES</t>
    </r>
  </si>
  <si>
    <r>
      <rPr>
        <sz val="5"/>
        <rFont val="Arial MT"/>
        <family val="2"/>
      </rPr>
      <t xml:space="preserve">PEDRA BRITADA N. 1 (9,5 a 19 MM) POSTO PEDREIRA/FORNECEDOR, SEM
</t>
    </r>
    <r>
      <rPr>
        <sz val="5"/>
        <rFont val="Arial MT"/>
        <family val="2"/>
      </rPr>
      <t>FRETE</t>
    </r>
  </si>
  <si>
    <r>
      <rPr>
        <b/>
        <sz val="5.5"/>
        <rFont val="Arial"/>
        <family val="2"/>
      </rPr>
      <t>16.2</t>
    </r>
  </si>
  <si>
    <r>
      <rPr>
        <sz val="5"/>
        <rFont val="Arial MT"/>
        <family val="2"/>
      </rPr>
      <t>FABRICAÇÃO, MONTAGEM E DESMONTAGEM DE FÔRMA PARA VIGA BALDRAME, EM MADEIRA SERRADA, E=25 MM, 1 UTILIZAÇÃO. AF_06/2017</t>
    </r>
  </si>
  <si>
    <r>
      <rPr>
        <sz val="5"/>
        <rFont val="Arial MT"/>
        <family val="2"/>
      </rPr>
      <t xml:space="preserve">TABUA NAO APARELHADA *2,5 X 30* CM, EM MACARANDUBA, ANGELIM
</t>
    </r>
    <r>
      <rPr>
        <sz val="5"/>
        <rFont val="Arial MT"/>
        <family val="2"/>
      </rPr>
      <t>OU EQUIVALENTE DA REGIAO - BRUTA</t>
    </r>
  </si>
  <si>
    <r>
      <rPr>
        <sz val="5"/>
        <rFont val="Arial MT"/>
        <family val="2"/>
      </rPr>
      <t>PREGO DE ACO POLIDO COM CABECA 17 X 24 (2 1/4 X 11)</t>
    </r>
  </si>
  <si>
    <r>
      <rPr>
        <sz val="5"/>
        <rFont val="Arial MT"/>
        <family val="2"/>
      </rPr>
      <t>PREGO DE ACO POLIDO COM CABECA DUPLA 17 X 27 (2 1/2 X 11)</t>
    </r>
  </si>
  <si>
    <r>
      <rPr>
        <sz val="5"/>
        <rFont val="Arial MT"/>
        <family val="2"/>
      </rPr>
      <t>60.33.10</t>
    </r>
  </si>
  <si>
    <r>
      <rPr>
        <sz val="5"/>
        <rFont val="Arial MT"/>
        <family val="2"/>
      </rPr>
      <t xml:space="preserve">TELA DE AÇO SOLDADA NERVURADA, CA-60, Q-283, (4,48 KG/M2), DIAMETRO DO FIO = 6,0 MM, PAINEL 2,45 X 6,00 M, ESPAÇAMENTO DA
</t>
    </r>
    <r>
      <rPr>
        <sz val="5"/>
        <rFont val="Arial MT"/>
        <family val="2"/>
      </rPr>
      <t>MALHA 10 X 10 CM</t>
    </r>
  </si>
  <si>
    <r>
      <rPr>
        <b/>
        <sz val="5.5"/>
        <rFont val="Arial"/>
        <family val="2"/>
      </rPr>
      <t>16.4</t>
    </r>
  </si>
  <si>
    <r>
      <rPr>
        <b/>
        <sz val="5.5"/>
        <rFont val="Arial"/>
        <family val="2"/>
      </rPr>
      <t>16.5</t>
    </r>
  </si>
  <si>
    <r>
      <rPr>
        <sz val="5"/>
        <rFont val="Arial MT"/>
        <family val="2"/>
      </rPr>
      <t>ED-48669</t>
    </r>
  </si>
  <si>
    <r>
      <rPr>
        <sz val="5"/>
        <rFont val="Arial MT"/>
        <family val="2"/>
      </rPr>
      <t xml:space="preserve">FORNECIMENTO E ASSENTAMENTO DE TUBO PVC RÍGIDO, DRENAGEM/PLUVIAL, PBV - SÉRIE NORMAL, DN 100 MM (4"), INCLUSIVE
</t>
    </r>
    <r>
      <rPr>
        <sz val="5"/>
        <rFont val="Arial MT"/>
        <family val="2"/>
      </rPr>
      <t>CONEXÕES</t>
    </r>
  </si>
  <si>
    <r>
      <rPr>
        <sz val="5"/>
        <rFont val="Arial MT"/>
        <family val="2"/>
      </rPr>
      <t>MATED-11685</t>
    </r>
  </si>
  <si>
    <r>
      <rPr>
        <sz val="5"/>
        <rFont val="Arial MT"/>
        <family val="2"/>
      </rPr>
      <t xml:space="preserve">TUBO PBV DE PVC BRANCO PARA ESGOTO SERIE NORMAL (DIÂMETRO
</t>
    </r>
    <r>
      <rPr>
        <sz val="5"/>
        <rFont val="Arial MT"/>
        <family val="2"/>
      </rPr>
      <t>DA SEÇÃO: 100MM)</t>
    </r>
  </si>
  <si>
    <r>
      <rPr>
        <sz val="5"/>
        <rFont val="Arial MT"/>
        <family val="2"/>
      </rPr>
      <t>MATED-11680</t>
    </r>
  </si>
  <si>
    <r>
      <rPr>
        <sz val="5"/>
        <rFont val="Arial MT"/>
        <family val="2"/>
      </rPr>
      <t xml:space="preserve">PASTA LUBRIFICANTE PARA TUBO DE PVC (DENSIDADE MÉDIA:
</t>
    </r>
    <r>
      <rPr>
        <sz val="5"/>
        <rFont val="Arial MT"/>
        <family val="2"/>
      </rPr>
      <t>1000KG/M3)</t>
    </r>
  </si>
  <si>
    <r>
      <rPr>
        <sz val="5"/>
        <rFont val="Arial MT"/>
        <family val="2"/>
      </rPr>
      <t>MATED-11262</t>
    </r>
  </si>
  <si>
    <r>
      <rPr>
        <sz val="5"/>
        <rFont val="Arial MT"/>
        <family val="2"/>
      </rPr>
      <t>ESTOPA DE ALGODÃO</t>
    </r>
  </si>
  <si>
    <r>
      <rPr>
        <b/>
        <sz val="5.5"/>
        <rFont val="Arial"/>
        <family val="2"/>
      </rPr>
      <t>16.6</t>
    </r>
  </si>
  <si>
    <r>
      <rPr>
        <sz val="5"/>
        <rFont val="Arial MT"/>
        <family val="2"/>
      </rPr>
      <t>ED-48670</t>
    </r>
  </si>
  <si>
    <r>
      <rPr>
        <sz val="5"/>
        <rFont val="Arial MT"/>
        <family val="2"/>
      </rPr>
      <t xml:space="preserve">FORNECIMENTO E ASSENTAMENTO DE TUBO PVC RÍGIDO, DRENAGEM/PLUVIAL, PBV - SÉRIE NORMAL, DN 150 MM (6"), INCLUSIVE
</t>
    </r>
    <r>
      <rPr>
        <sz val="5"/>
        <rFont val="Arial MT"/>
        <family val="2"/>
      </rPr>
      <t>CONEXÕES</t>
    </r>
  </si>
  <si>
    <r>
      <rPr>
        <sz val="5"/>
        <rFont val="Arial MT"/>
        <family val="2"/>
      </rPr>
      <t>MATED-11687</t>
    </r>
  </si>
  <si>
    <r>
      <rPr>
        <sz val="5"/>
        <rFont val="Arial MT"/>
        <family val="2"/>
      </rPr>
      <t xml:space="preserve">TUBO PBV DE PVC BRANCO PARA ESGOTO SERIE NORMAL (DIÂMETRO
</t>
    </r>
    <r>
      <rPr>
        <sz val="5"/>
        <rFont val="Arial MT"/>
        <family val="2"/>
      </rPr>
      <t>DA SEÇÃO: 150MM)</t>
    </r>
  </si>
  <si>
    <r>
      <rPr>
        <b/>
        <sz val="5.5"/>
        <rFont val="Arial"/>
        <family val="2"/>
      </rPr>
      <t>16.7</t>
    </r>
  </si>
  <si>
    <r>
      <rPr>
        <sz val="5"/>
        <rFont val="Arial MT"/>
        <family val="2"/>
      </rPr>
      <t xml:space="preserve">CANALETA MEIA CANA PRÉ-MOLDADA DE CONCRETO (D = 30 CM) -
</t>
    </r>
    <r>
      <rPr>
        <sz val="5"/>
        <rFont val="Arial MT"/>
        <family val="2"/>
      </rPr>
      <t>FORNECIMENTO E INSTALAÇÃO. AF_08/2021</t>
    </r>
  </si>
  <si>
    <r>
      <rPr>
        <sz val="5"/>
        <rFont val="Arial MT"/>
        <family val="2"/>
      </rPr>
      <t xml:space="preserve">DROP - DRENAGEM/OBRAS DE
</t>
    </r>
    <r>
      <rPr>
        <sz val="5"/>
        <rFont val="Arial MT"/>
        <family val="2"/>
      </rPr>
      <t>CONTENÇÃO / POÇOS DE</t>
    </r>
  </si>
  <si>
    <r>
      <rPr>
        <sz val="5"/>
        <rFont val="Arial MT"/>
        <family val="2"/>
      </rPr>
      <t xml:space="preserve">ARGAMASSA TRAÇO 1:3 (EM VOLUME DE CIMENTO E AREIA MÉDIA
</t>
    </r>
    <r>
      <rPr>
        <sz val="5"/>
        <rFont val="Arial MT"/>
        <family val="2"/>
      </rPr>
      <t>ÚMIDA), PREPARO MANUAL. AF_08/2019</t>
    </r>
  </si>
  <si>
    <r>
      <rPr>
        <sz val="5"/>
        <rFont val="Arial MT"/>
        <family val="2"/>
      </rPr>
      <t xml:space="preserve">CALHA/CANALETA DE CONCRETO SIMPLES, TIPO MEIA CANA, DIAMETRO
</t>
    </r>
    <r>
      <rPr>
        <sz val="5"/>
        <rFont val="Arial MT"/>
        <family val="2"/>
      </rPr>
      <t>DE 30 CM, PARA AGUA PLUVIAL</t>
    </r>
  </si>
  <si>
    <r>
      <rPr>
        <b/>
        <sz val="5.5"/>
        <rFont val="Arial"/>
        <family val="2"/>
      </rPr>
      <t>16.8</t>
    </r>
  </si>
  <si>
    <r>
      <rPr>
        <sz val="5"/>
        <rFont val="Arial MT"/>
        <family val="2"/>
      </rPr>
      <t xml:space="preserve">CANALETA MEIA CANA PRÉ-MOLDADA DE CONCRETO (D = 20 CM) -
</t>
    </r>
    <r>
      <rPr>
        <sz val="5"/>
        <rFont val="Arial MT"/>
        <family val="2"/>
      </rPr>
      <t>FORNECIMENTO E INSTALAÇÃO. AF_08/2021</t>
    </r>
  </si>
  <si>
    <r>
      <rPr>
        <sz val="5"/>
        <rFont val="Arial MT"/>
        <family val="2"/>
      </rPr>
      <t xml:space="preserve">CALHA/CANALETA DE CONCRETO SIMPLES, TIPO MEIA CANA, DIAMETRO
</t>
    </r>
    <r>
      <rPr>
        <sz val="5"/>
        <rFont val="Arial MT"/>
        <family val="2"/>
      </rPr>
      <t>DE 20 CM, PARA AGUA PLUVIAL</t>
    </r>
  </si>
  <si>
    <r>
      <rPr>
        <b/>
        <sz val="5.5"/>
        <rFont val="Arial"/>
        <family val="2"/>
      </rPr>
      <t>16.9</t>
    </r>
  </si>
  <si>
    <r>
      <rPr>
        <sz val="5"/>
        <rFont val="Arial MT"/>
        <family val="2"/>
      </rPr>
      <t xml:space="preserve">CONCRETO FCK = 20MPA, TRAÇO 1:2,7:3 (EM MASSA SECA DE CIMENTO/ AREIA MÉDIA/ BRITA 1) - PREPARO MECÂNICO COM BETONEIRA 400 L.
</t>
    </r>
    <r>
      <rPr>
        <sz val="5"/>
        <rFont val="Arial MT"/>
        <family val="2"/>
      </rPr>
      <t>AF_05/2021</t>
    </r>
  </si>
  <si>
    <r>
      <rPr>
        <b/>
        <sz val="5.5"/>
        <rFont val="Arial"/>
        <family val="2"/>
      </rPr>
      <t>16.10</t>
    </r>
  </si>
  <si>
    <r>
      <rPr>
        <b/>
        <sz val="5.5"/>
        <rFont val="Arial"/>
        <family val="2"/>
      </rPr>
      <t>16.11</t>
    </r>
  </si>
  <si>
    <r>
      <rPr>
        <b/>
        <sz val="5"/>
        <rFont val="Arial"/>
        <family val="2"/>
      </rPr>
      <t>LIMPEZA DA OBRA</t>
    </r>
  </si>
  <si>
    <r>
      <rPr>
        <b/>
        <sz val="5.5"/>
        <rFont val="Arial"/>
        <family val="2"/>
      </rPr>
      <t>17.1</t>
    </r>
  </si>
  <si>
    <r>
      <rPr>
        <sz val="5"/>
        <rFont val="Arial MT"/>
        <family val="2"/>
      </rPr>
      <t>ED-50266</t>
    </r>
  </si>
  <si>
    <r>
      <rPr>
        <sz val="5"/>
        <rFont val="Arial MT"/>
        <family val="2"/>
      </rPr>
      <t>LIMPEZA FINAL PARA ENTREGA DA OBRA</t>
    </r>
  </si>
  <si>
    <r>
      <rPr>
        <sz val="5"/>
        <rFont val="Arial MT"/>
        <family val="2"/>
      </rPr>
      <t>MATED-11260</t>
    </r>
  </si>
  <si>
    <r>
      <rPr>
        <sz val="5"/>
        <rFont val="Arial MT"/>
        <family val="2"/>
      </rPr>
      <t>DETERGENTE AMONÍACO</t>
    </r>
  </si>
  <si>
    <r>
      <rPr>
        <sz val="5"/>
        <rFont val="Arial MT"/>
        <family val="2"/>
      </rPr>
      <t>MATED-11432</t>
    </r>
  </si>
  <si>
    <r>
      <rPr>
        <sz val="5"/>
        <rFont val="Arial MT"/>
        <family val="2"/>
      </rPr>
      <t>SOLVENTE DILUENTE (BASE: AGUARRÁS)</t>
    </r>
  </si>
  <si>
    <r>
      <rPr>
        <sz val="5"/>
        <rFont val="Arial MT"/>
        <family val="2"/>
      </rPr>
      <t>MATED-11464</t>
    </r>
  </si>
  <si>
    <r>
      <rPr>
        <sz val="5"/>
        <rFont val="Arial MT"/>
        <family val="2"/>
      </rPr>
      <t>ÁCIDO MURIÁTICO</t>
    </r>
  </si>
  <si>
    <t xml:space="preserve">Quant. =&gt;                   1,00 </t>
  </si>
  <si>
    <t xml:space="preserve">  Preço Total =&gt;  </t>
  </si>
  <si>
    <t>Valor com BDI =&gt;</t>
  </si>
  <si>
    <t xml:space="preserve">Quant. =&gt;                   </t>
  </si>
  <si>
    <t>Und</t>
  </si>
  <si>
    <t>Valor Unit</t>
  </si>
  <si>
    <t>CF CONSTRUÇÕES E REFORMAS LTDA</t>
  </si>
  <si>
    <t xml:space="preserve">PLANILHA ORÇAMENTÁRIA </t>
  </si>
  <si>
    <t>CLIENTE:</t>
  </si>
  <si>
    <t xml:space="preserve">PREFEITURA MUNICIPAL DE SANTA LUZIA </t>
  </si>
  <si>
    <t xml:space="preserve">LOCAL </t>
  </si>
  <si>
    <t>ALAMEDA IBIRAPUERA NO BAIRRO SÃO BENEDITO, SANTA LUZIA, MINAS GERAIS</t>
  </si>
  <si>
    <t>BDI</t>
  </si>
  <si>
    <t>OBJETO</t>
  </si>
  <si>
    <t>Contratação de Empresa Especializada para terminar a construção de Unidade Básica de Saúde (UBS) denominada Jabaquara, localizada na Alameda Ibirapuera no Bairro São Benedito, Santa Luzia, Minas Gerais, conforme condições, quantidades e exigências estabelecidas neste instrumento e seus anexos.</t>
  </si>
  <si>
    <r>
      <rPr>
        <b/>
        <sz val="8"/>
        <rFont val="Arial"/>
        <family val="2"/>
      </rPr>
      <t>Item</t>
    </r>
  </si>
  <si>
    <r>
      <rPr>
        <b/>
        <sz val="8"/>
        <rFont val="Arial"/>
        <family val="2"/>
      </rPr>
      <t>Código</t>
    </r>
  </si>
  <si>
    <r>
      <rPr>
        <b/>
        <sz val="8"/>
        <rFont val="Arial"/>
        <family val="2"/>
      </rPr>
      <t>Banco</t>
    </r>
  </si>
  <si>
    <r>
      <rPr>
        <b/>
        <sz val="8"/>
        <rFont val="Arial"/>
        <family val="2"/>
      </rPr>
      <t>Descrição</t>
    </r>
  </si>
  <si>
    <r>
      <rPr>
        <b/>
        <sz val="8"/>
        <rFont val="Arial"/>
        <family val="2"/>
      </rPr>
      <t>Und</t>
    </r>
  </si>
  <si>
    <r>
      <rPr>
        <b/>
        <sz val="8"/>
        <rFont val="Arial"/>
        <family val="2"/>
      </rPr>
      <t>Quant.</t>
    </r>
  </si>
  <si>
    <r>
      <rPr>
        <b/>
        <sz val="8"/>
        <rFont val="Arial"/>
        <family val="2"/>
      </rPr>
      <t>Valor Unit</t>
    </r>
  </si>
  <si>
    <r>
      <rPr>
        <b/>
        <sz val="8"/>
        <rFont val="Arial"/>
        <family val="2"/>
      </rPr>
      <t xml:space="preserve">Valor Unit
</t>
    </r>
    <r>
      <rPr>
        <b/>
        <sz val="8"/>
        <rFont val="Arial"/>
        <family val="2"/>
      </rPr>
      <t>com BDI</t>
    </r>
  </si>
  <si>
    <r>
      <rPr>
        <b/>
        <sz val="8"/>
        <rFont val="Arial"/>
        <family val="2"/>
      </rPr>
      <t>Total</t>
    </r>
  </si>
  <si>
    <r>
      <rPr>
        <b/>
        <sz val="7.5"/>
        <rFont val="Arial"/>
        <family val="2"/>
      </rPr>
      <t xml:space="preserve">CONFORME ACÓRDÃO TCU 2622/2013, LIMITADA À 6% DO VALOR TOTAL
</t>
    </r>
    <r>
      <rPr>
        <b/>
        <sz val="7.5"/>
        <rFont val="Arial"/>
        <family val="2"/>
      </rPr>
      <t>DA OBRA</t>
    </r>
  </si>
  <si>
    <r>
      <rPr>
        <sz val="7.5"/>
        <rFont val="Arial MT"/>
        <family val="2"/>
      </rPr>
      <t>1.1</t>
    </r>
  </si>
  <si>
    <r>
      <rPr>
        <sz val="7.5"/>
        <rFont val="Arial MT"/>
        <family val="2"/>
      </rPr>
      <t>CP001</t>
    </r>
  </si>
  <si>
    <r>
      <rPr>
        <sz val="7.5"/>
        <rFont val="Arial MT"/>
        <family val="2"/>
      </rPr>
      <t>Próprio</t>
    </r>
  </si>
  <si>
    <r>
      <rPr>
        <sz val="7.5"/>
        <rFont val="Arial MT"/>
        <family val="2"/>
      </rPr>
      <t>ADMINISTRAÇÃO LOCAL</t>
    </r>
  </si>
  <si>
    <r>
      <rPr>
        <sz val="7.5"/>
        <rFont val="Arial MT"/>
        <family val="2"/>
      </rPr>
      <t>UN</t>
    </r>
  </si>
  <si>
    <r>
      <rPr>
        <b/>
        <sz val="7.5"/>
        <rFont val="Arial"/>
        <family val="2"/>
      </rPr>
      <t>SERVIÇOS PRELIMINARES</t>
    </r>
  </si>
  <si>
    <r>
      <rPr>
        <sz val="7.5"/>
        <rFont val="Arial MT"/>
        <family val="2"/>
      </rPr>
      <t>2.1</t>
    </r>
  </si>
  <si>
    <r>
      <rPr>
        <sz val="7.5"/>
        <rFont val="Arial MT"/>
        <family val="2"/>
      </rPr>
      <t>ED-16343</t>
    </r>
  </si>
  <si>
    <r>
      <rPr>
        <sz val="7.5"/>
        <rFont val="Arial MT"/>
        <family val="2"/>
      </rPr>
      <t>SETOP</t>
    </r>
  </si>
  <si>
    <r>
      <rPr>
        <sz val="7.5"/>
        <rFont val="Arial MT"/>
        <family val="2"/>
      </rPr>
      <t xml:space="preserve">LIGAÇÃO PROVISÓRIA DE ÁGUA E ESGOTO PARA CONTAINER
</t>
    </r>
    <r>
      <rPr>
        <sz val="7.5"/>
        <rFont val="Arial MT"/>
        <family val="2"/>
      </rPr>
      <t>(VESTIÁRIO DE OBRA), EXCLUSIVE CHUVEIRO ELÉTRICO</t>
    </r>
  </si>
  <si>
    <r>
      <rPr>
        <sz val="7.5"/>
        <rFont val="Arial MT"/>
        <family val="2"/>
      </rPr>
      <t>un</t>
    </r>
  </si>
  <si>
    <r>
      <rPr>
        <sz val="7.5"/>
        <rFont val="Arial MT"/>
        <family val="2"/>
      </rPr>
      <t>2.2</t>
    </r>
  </si>
  <si>
    <r>
      <rPr>
        <sz val="7.5"/>
        <rFont val="Arial MT"/>
        <family val="2"/>
      </rPr>
      <t>ED-9075</t>
    </r>
  </si>
  <si>
    <r>
      <rPr>
        <sz val="7.5"/>
        <rFont val="Arial MT"/>
        <family val="2"/>
      </rPr>
      <t xml:space="preserve">FORNECIMENTO DE ANDAIME METÁLICO PARA FACHADA (LOCAÇÃO), INCLUSIVE PISO METÁLICO E SAPATAS, EXCLUSIVE MONTAGEM E
</t>
    </r>
    <r>
      <rPr>
        <sz val="7.5"/>
        <rFont val="Arial MT"/>
        <family val="2"/>
      </rPr>
      <t>DESMONTAGEM</t>
    </r>
  </si>
  <si>
    <r>
      <rPr>
        <sz val="7.5"/>
        <rFont val="Arial MT"/>
        <family val="2"/>
      </rPr>
      <t>m2xmês</t>
    </r>
  </si>
  <si>
    <r>
      <rPr>
        <sz val="7.5"/>
        <rFont val="Arial MT"/>
        <family val="2"/>
      </rPr>
      <t>2.3</t>
    </r>
  </si>
  <si>
    <r>
      <rPr>
        <sz val="7.5"/>
        <rFont val="Arial MT"/>
        <family val="2"/>
      </rPr>
      <t>ED-48246</t>
    </r>
  </si>
  <si>
    <r>
      <rPr>
        <sz val="7.5"/>
        <rFont val="Arial MT"/>
        <family val="2"/>
      </rPr>
      <t xml:space="preserve">MONTAGEM E DESMONTAGEM DE ANDAIME METÁLICO PARA FACHADA
</t>
    </r>
    <r>
      <rPr>
        <sz val="7.5"/>
        <rFont val="Arial MT"/>
        <family val="2"/>
      </rPr>
      <t>COM PISO METÁLICO, EXCLUSIVE FORNECIMENTO DO ANDAIME E RODAPÉ/GUARDA-CORPO EM MADEIRA</t>
    </r>
  </si>
  <si>
    <r>
      <rPr>
        <sz val="7.5"/>
        <rFont val="Arial MT"/>
        <family val="2"/>
      </rPr>
      <t>m²</t>
    </r>
  </si>
  <si>
    <r>
      <rPr>
        <sz val="7.5"/>
        <rFont val="Arial MT"/>
        <family val="2"/>
      </rPr>
      <t>2.4</t>
    </r>
  </si>
  <si>
    <r>
      <rPr>
        <sz val="7.5"/>
        <rFont val="Arial MT"/>
        <family val="2"/>
      </rPr>
      <t>SINAPI</t>
    </r>
  </si>
  <si>
    <r>
      <rPr>
        <sz val="7.5"/>
        <rFont val="Arial MT"/>
        <family val="2"/>
      </rPr>
      <t xml:space="preserve">EXECUÇÃO DE SANITÁRIO E VESTIÁRIO EM CANTEIRO DE OBRA EM CHAPA DE MADEIRA COMPENSADA, NÃO INCLUSO MOBILIÁRIO.
</t>
    </r>
    <r>
      <rPr>
        <sz val="7.5"/>
        <rFont val="Arial MT"/>
        <family val="2"/>
      </rPr>
      <t>AF_02/2016</t>
    </r>
  </si>
  <si>
    <r>
      <rPr>
        <sz val="7.5"/>
        <rFont val="Arial MT"/>
        <family val="2"/>
      </rPr>
      <t>2.5</t>
    </r>
  </si>
  <si>
    <r>
      <rPr>
        <sz val="7.5"/>
        <rFont val="Arial MT"/>
        <family val="2"/>
      </rPr>
      <t>73805/001</t>
    </r>
  </si>
  <si>
    <r>
      <rPr>
        <sz val="7.5"/>
        <rFont val="Arial MT"/>
        <family val="2"/>
      </rPr>
      <t xml:space="preserve">BARRACAO DE OBRA PARA ALOJAMENTO/ESCRITORIO, PISO EM PINHO 3A, PAREDES EM COMPENSADO 10MM, COBERTURA EM TELHA FIBROCIMENTO 6MM, INCLUSO INSTALACOES ELETRICAS E
</t>
    </r>
    <r>
      <rPr>
        <sz val="7.5"/>
        <rFont val="Arial MT"/>
        <family val="2"/>
      </rPr>
      <t>ESQUADRIAS. REAPROVEITADO 5 VEZES</t>
    </r>
  </si>
  <si>
    <r>
      <rPr>
        <b/>
        <sz val="7.5"/>
        <rFont val="Arial"/>
        <family val="2"/>
      </rPr>
      <t>ALVENARIAS E DIVISÕES</t>
    </r>
  </si>
  <si>
    <r>
      <rPr>
        <b/>
        <sz val="7.5"/>
        <rFont val="Arial"/>
        <family val="2"/>
      </rPr>
      <t>3.1</t>
    </r>
  </si>
  <si>
    <r>
      <rPr>
        <b/>
        <sz val="7.5"/>
        <rFont val="Arial"/>
        <family val="2"/>
      </rPr>
      <t>ALVENARIA</t>
    </r>
  </si>
  <si>
    <r>
      <rPr>
        <sz val="7.5"/>
        <rFont val="Arial MT"/>
        <family val="2"/>
      </rPr>
      <t>3.1.1</t>
    </r>
  </si>
  <si>
    <r>
      <rPr>
        <sz val="7.5"/>
        <rFont val="Arial MT"/>
        <family val="2"/>
      </rPr>
      <t>ED-48232</t>
    </r>
  </si>
  <si>
    <r>
      <rPr>
        <sz val="7.5"/>
        <rFont val="Arial MT"/>
        <family val="2"/>
      </rPr>
      <t>ALVENARIA DE VEDAÇÃO COM TIJOLO CERÂMICO FURADO, ESP. 14CM, PARA REVESTIMENTO, INCLUSIVE ARGAMASSA PARA ASSENTAMENTO</t>
    </r>
  </si>
  <si>
    <r>
      <rPr>
        <sz val="7.5"/>
        <rFont val="Arial MT"/>
        <family val="2"/>
      </rPr>
      <t>3.1.2</t>
    </r>
  </si>
  <si>
    <r>
      <rPr>
        <sz val="7.5"/>
        <rFont val="Arial MT"/>
        <family val="2"/>
      </rPr>
      <t xml:space="preserve">VERGA PRÉ-MOLDADA PARA JANELAS COM MAIS DE 1,5 M DE VÃO.
</t>
    </r>
    <r>
      <rPr>
        <sz val="7.5"/>
        <rFont val="Arial MT"/>
        <family val="2"/>
      </rPr>
      <t>AF_03/2016</t>
    </r>
  </si>
  <si>
    <r>
      <rPr>
        <sz val="7.5"/>
        <rFont val="Arial MT"/>
        <family val="2"/>
      </rPr>
      <t>M</t>
    </r>
  </si>
  <si>
    <r>
      <rPr>
        <sz val="7.5"/>
        <rFont val="Arial MT"/>
        <family val="2"/>
      </rPr>
      <t>3.1.3</t>
    </r>
  </si>
  <si>
    <r>
      <rPr>
        <sz val="7.5"/>
        <rFont val="Arial MT"/>
        <family val="2"/>
      </rPr>
      <t xml:space="preserve">CONTRAVERGA PRÉ-MOLDADA PARA VÃOS DE MAIS DE 1,5 M DE
</t>
    </r>
    <r>
      <rPr>
        <sz val="7.5"/>
        <rFont val="Arial MT"/>
        <family val="2"/>
      </rPr>
      <t>COMPRIMENTO. AF_03/2016</t>
    </r>
  </si>
  <si>
    <r>
      <rPr>
        <b/>
        <sz val="7.5"/>
        <rFont val="Arial"/>
        <family val="2"/>
      </rPr>
      <t>3.2</t>
    </r>
  </si>
  <si>
    <r>
      <rPr>
        <b/>
        <sz val="7.5"/>
        <rFont val="Arial"/>
        <family val="2"/>
      </rPr>
      <t>PLATIBANDA</t>
    </r>
  </si>
  <si>
    <r>
      <rPr>
        <sz val="7.5"/>
        <rFont val="Arial MT"/>
        <family val="2"/>
      </rPr>
      <t>3.2.1</t>
    </r>
  </si>
  <si>
    <r>
      <rPr>
        <sz val="7.5"/>
        <rFont val="Arial MT"/>
        <family val="2"/>
      </rPr>
      <t>FABRICAÇÃO DE FÔRMA PARA PILARES E ESTRUTURAS SIMILARES, EM CHAPA DE MADEIRA COMPENSADA RESINADA, E = 17 MM. AF_09/2020</t>
    </r>
  </si>
  <si>
    <r>
      <rPr>
        <sz val="7.5"/>
        <rFont val="Arial MT"/>
        <family val="2"/>
      </rPr>
      <t>3.2.2</t>
    </r>
  </si>
  <si>
    <r>
      <rPr>
        <sz val="7.5"/>
        <rFont val="Arial MT"/>
        <family val="2"/>
      </rPr>
      <t>ARMAÇÃO DE PILAR OU VIGA DE UMA ESTRUTURA CONVENCIONAL DE CONCRETO ARMADO EM UMA EDIFICAÇÃO TÉRREA OU SOBRADO UTILIZANDO AÇO CA-60 DE 5,0 MM - MONTAGEM. AF_12/2015</t>
    </r>
  </si>
  <si>
    <r>
      <rPr>
        <sz val="7.5"/>
        <rFont val="Arial MT"/>
        <family val="2"/>
      </rPr>
      <t>KG</t>
    </r>
  </si>
  <si>
    <r>
      <rPr>
        <sz val="7.5"/>
        <rFont val="Arial MT"/>
        <family val="2"/>
      </rPr>
      <t>3.2.3</t>
    </r>
  </si>
  <si>
    <r>
      <rPr>
        <sz val="7.5"/>
        <rFont val="Arial MT"/>
        <family val="2"/>
      </rPr>
      <t xml:space="preserve">ARMAÇÃO DE PILAR OU VIGA DE ESTRUTURA CONVENCIONAL DE CONCRETO ARMADO UTILIZANDO AÇO CA-50 DE 10,0 MM - MONTAGEM.
</t>
    </r>
    <r>
      <rPr>
        <sz val="7.5"/>
        <rFont val="Arial MT"/>
        <family val="2"/>
      </rPr>
      <t>AF_06/2022</t>
    </r>
  </si>
  <si>
    <r>
      <rPr>
        <sz val="7.5"/>
        <rFont val="Arial MT"/>
        <family val="2"/>
      </rPr>
      <t>3.2.4</t>
    </r>
  </si>
  <si>
    <r>
      <rPr>
        <sz val="7.5"/>
        <rFont val="Arial MT"/>
        <family val="2"/>
      </rPr>
      <t xml:space="preserve">CONCRETAGEM DE BLOCOS DE COROAMENTO E VIGAS BALDRAMES, FCK 30 MPA, COM USO DE BOMBA 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 xml:space="preserve">LANÇAMENTO, ADENSAMENTO E
</t>
    </r>
    <r>
      <rPr>
        <sz val="7.5"/>
        <rFont val="Arial MT"/>
        <family val="2"/>
      </rPr>
      <t>ACABAMENTO. AF_06/2017</t>
    </r>
  </si>
  <si>
    <r>
      <rPr>
        <sz val="7.5"/>
        <rFont val="Arial MT"/>
        <family val="2"/>
      </rPr>
      <t>m³</t>
    </r>
  </si>
  <si>
    <r>
      <rPr>
        <b/>
        <sz val="7.5"/>
        <rFont val="Arial"/>
        <family val="2"/>
      </rPr>
      <t>REVESTIMENTO</t>
    </r>
  </si>
  <si>
    <r>
      <rPr>
        <sz val="7.5"/>
        <rFont val="Arial MT"/>
        <family val="2"/>
      </rPr>
      <t>4.1</t>
    </r>
  </si>
  <si>
    <r>
      <rPr>
        <sz val="7.5"/>
        <rFont val="Arial MT"/>
        <family val="2"/>
      </rPr>
      <t>CHAPISCO APLICADO EM ALVENARIAS E ESTRUTURAS DE CONCRETO INTERNAS, COM COLHER DE PEDREIRO.  ARGAMASSA TRAÇO 1:3 COM PREPARO EM BETONEIRA 400L. AF_10/2022</t>
    </r>
  </si>
  <si>
    <r>
      <rPr>
        <sz val="7.5"/>
        <rFont val="Arial MT"/>
        <family val="2"/>
      </rPr>
      <t>4.2</t>
    </r>
  </si>
  <si>
    <r>
      <rPr>
        <sz val="7.5"/>
        <rFont val="Arial MT"/>
        <family val="2"/>
      </rPr>
      <t>MASSA ÚNICA, PARA RECEBIMENTO DE PINTURA, EM ARGAMASSA TRAÇO 1:2:8, PREPARO MECÂNICO COM BETONEIRA 400L, APLICADA MANUALMENTE EM FACES INTERNAS DE PAREDES, ESPESSURA DE 20MM, COM EXECUÇÃO DE TALISCAS. AF_06/2014</t>
    </r>
  </si>
  <si>
    <r>
      <rPr>
        <sz val="7.5"/>
        <rFont val="Arial MT"/>
        <family val="2"/>
      </rPr>
      <t>4.3</t>
    </r>
  </si>
  <si>
    <r>
      <rPr>
        <sz val="7.5"/>
        <rFont val="Arial MT"/>
        <family val="2"/>
      </rPr>
      <t>REVESTIMENTO CERÂMICO PARA PAREDES INTERNAS COM PLACAS TIPO ESMALTADA EXTRA DE DIMENSÕES 20X20 CM APLICADAS NA ALTURA INTEIRA DAS PAREDES.  AF_02/2023_PE</t>
    </r>
  </si>
  <si>
    <r>
      <rPr>
        <sz val="7.5"/>
        <rFont val="Arial MT"/>
        <family val="2"/>
      </rPr>
      <t>4.4</t>
    </r>
  </si>
  <si>
    <r>
      <rPr>
        <sz val="7.5"/>
        <rFont val="Arial MT"/>
        <family val="2"/>
      </rPr>
      <t>EMBOÇO, PARA RECEBIMENTO DE CERÂMICA, EM ARGAMASSA TRAÇO 1:2:8, PREPARO MANUAL, APLICADO MANUALMENTE EM FACES INTERNAS DE PAREDES, PARA AMBIENTE COM ÁREA ENTRE 5M2 E 10M2, ESPESSURA DE 10MM, COM EXECUÇÃO DE TALISCAS. AF_06/2014</t>
    </r>
  </si>
  <si>
    <r>
      <rPr>
        <sz val="7.5"/>
        <rFont val="Arial MT"/>
        <family val="2"/>
      </rPr>
      <t>4.5</t>
    </r>
  </si>
  <si>
    <r>
      <rPr>
        <sz val="7.5"/>
        <rFont val="Arial MT"/>
        <family val="2"/>
      </rPr>
      <t xml:space="preserve">FORRO EM PLACAS DE GESSO, PARA AMBIENTES RESIDENCIAIS.
</t>
    </r>
    <r>
      <rPr>
        <sz val="7.5"/>
        <rFont val="Arial MT"/>
        <family val="2"/>
      </rPr>
      <t>AF_05/2017_PS</t>
    </r>
  </si>
  <si>
    <r>
      <rPr>
        <b/>
        <sz val="7.5"/>
        <rFont val="Arial"/>
        <family val="2"/>
      </rPr>
      <t>PISO</t>
    </r>
  </si>
  <si>
    <r>
      <rPr>
        <sz val="7.5"/>
        <rFont val="Arial MT"/>
        <family val="2"/>
      </rPr>
      <t>5.1</t>
    </r>
  </si>
  <si>
    <r>
      <rPr>
        <sz val="7.5"/>
        <rFont val="Arial MT"/>
        <family val="2"/>
      </rPr>
      <t>CONTRAPISO EM ARGAMASSA TRAÇO 1:4 (CIMENTO E AREIA), PREPARO MANUAL, APLICADO EM ÁREAS SECAS SOBRE LAJE, ADERIDO, ACABAMENTO NÃO REFORÇADO, ESPESSURA 4CM. AF_07/2021</t>
    </r>
  </si>
  <si>
    <r>
      <rPr>
        <sz val="7.5"/>
        <rFont val="Arial MT"/>
        <family val="2"/>
      </rPr>
      <t>5.2</t>
    </r>
  </si>
  <si>
    <r>
      <rPr>
        <sz val="7.5"/>
        <rFont val="Arial MT"/>
        <family val="2"/>
      </rPr>
      <t xml:space="preserve">REVESTIMENTO CERÂMICO PARA PISO COM PLACAS TIPO PORCELANATO DE DIMENSÕES 45X45 CM APLICADA EM AMBIENTES DE
</t>
    </r>
    <r>
      <rPr>
        <sz val="7.5"/>
        <rFont val="Arial MT"/>
        <family val="2"/>
      </rPr>
      <t>ÁREA MAIOR QUE 10 M². AF_02/2023_PE</t>
    </r>
  </si>
  <si>
    <r>
      <rPr>
        <sz val="7.5"/>
        <rFont val="Arial MT"/>
        <family val="2"/>
      </rPr>
      <t>5.3</t>
    </r>
  </si>
  <si>
    <r>
      <rPr>
        <sz val="7.5"/>
        <rFont val="Arial MT"/>
        <family val="2"/>
      </rPr>
      <t>ED-50544</t>
    </r>
  </si>
  <si>
    <r>
      <rPr>
        <sz val="7.5"/>
        <rFont val="Arial MT"/>
        <family val="2"/>
      </rPr>
      <t>REVESTIMENTO COM CERÂMICA APLICADO EM PISO, ACABAMENTO ESMALTADO, AMBIENTE EXTERNO (ANTIDERRAPANTE), PADRÃO EXTRA, DIMENSÃO DA PEÇA ATÉ 2025 CM2, PEI IV, ASSENTAMENTO COM ARGAMASSA INDUSTRIALIZADA, INCLUSIVE REJUNTAMENTO</t>
    </r>
  </si>
  <si>
    <r>
      <rPr>
        <sz val="7.5"/>
        <rFont val="Arial MT"/>
        <family val="2"/>
      </rPr>
      <t>5.4</t>
    </r>
  </si>
  <si>
    <r>
      <rPr>
        <sz val="7.5"/>
        <rFont val="Arial MT"/>
        <family val="2"/>
      </rPr>
      <t xml:space="preserve">RODAPÉ CERÂMICO DE 7CM DE ALTURA COM PLACAS TIPO ESMALTADA
</t>
    </r>
    <r>
      <rPr>
        <sz val="7.5"/>
        <rFont val="Arial MT"/>
        <family val="2"/>
      </rPr>
      <t>EXTRA  DE DIMENSÕES 35X35CM. AF_02/2023</t>
    </r>
  </si>
  <si>
    <r>
      <rPr>
        <sz val="7.5"/>
        <rFont val="Arial MT"/>
        <family val="2"/>
      </rPr>
      <t>5.5</t>
    </r>
  </si>
  <si>
    <r>
      <rPr>
        <sz val="7.5"/>
        <rFont val="Arial MT"/>
        <family val="2"/>
      </rPr>
      <t>SOLEIRA EM GRANITO, LARGURA 15 CM, ESPESSURA 2,0 CM. AF_09/2020</t>
    </r>
  </si>
  <si>
    <r>
      <rPr>
        <sz val="7.5"/>
        <rFont val="Arial MT"/>
        <family val="2"/>
      </rPr>
      <t>5.6</t>
    </r>
  </si>
  <si>
    <r>
      <rPr>
        <sz val="7.5"/>
        <rFont val="Arial MT"/>
        <family val="2"/>
      </rPr>
      <t>PEITORIL LINEAR EM GRANITO OU MÁRMORE, L = 15CM, COMPRIMENTO DE ATÉ 2M, ASSENTADO COM ARGAMASSA 1:6 COM ADITIVO. AF_11/2020</t>
    </r>
  </si>
  <si>
    <r>
      <rPr>
        <b/>
        <sz val="7.5"/>
        <rFont val="Arial"/>
        <family val="2"/>
      </rPr>
      <t>PINTURA</t>
    </r>
  </si>
  <si>
    <r>
      <rPr>
        <sz val="7.5"/>
        <rFont val="Arial MT"/>
        <family val="2"/>
      </rPr>
      <t>6.1</t>
    </r>
  </si>
  <si>
    <r>
      <rPr>
        <sz val="7.5"/>
        <rFont val="Arial MT"/>
        <family val="2"/>
      </rPr>
      <t xml:space="preserve">FUNDO SELADOR ACRÍLICO, APLICAÇÃO MANUAL EM PAREDE, UMA
</t>
    </r>
    <r>
      <rPr>
        <sz val="7.5"/>
        <rFont val="Arial MT"/>
        <family val="2"/>
      </rPr>
      <t>DEMÃO. AF_04/2023</t>
    </r>
  </si>
  <si>
    <r>
      <rPr>
        <sz val="7.5"/>
        <rFont val="Arial MT"/>
        <family val="2"/>
      </rPr>
      <t>6.2</t>
    </r>
  </si>
  <si>
    <r>
      <rPr>
        <sz val="7.5"/>
        <rFont val="Arial MT"/>
        <family val="2"/>
      </rPr>
      <t xml:space="preserve">FUNDO SELADOR ACRÍLICO, APLICAÇÃO MANUAL EM TETO, UMA
</t>
    </r>
    <r>
      <rPr>
        <sz val="7.5"/>
        <rFont val="Arial MT"/>
        <family val="2"/>
      </rPr>
      <t>DEMÃO. AF_04/2023</t>
    </r>
  </si>
  <si>
    <r>
      <rPr>
        <sz val="7.5"/>
        <rFont val="Arial MT"/>
        <family val="2"/>
      </rPr>
      <t>6.3</t>
    </r>
  </si>
  <si>
    <r>
      <rPr>
        <sz val="7.5"/>
        <rFont val="Arial MT"/>
        <family val="2"/>
      </rPr>
      <t xml:space="preserve">PINTURA LÁTEX ACRÍLICA PREMIUM, APLICAÇÃO MANUAL EM TETO,
</t>
    </r>
    <r>
      <rPr>
        <sz val="7.5"/>
        <rFont val="Arial MT"/>
        <family val="2"/>
      </rPr>
      <t>DUAS DEMÃOS. AF_04/2023</t>
    </r>
  </si>
  <si>
    <r>
      <rPr>
        <sz val="7.5"/>
        <rFont val="Arial MT"/>
        <family val="2"/>
      </rPr>
      <t>6.4</t>
    </r>
  </si>
  <si>
    <r>
      <rPr>
        <sz val="7.5"/>
        <rFont val="Arial MT"/>
        <family val="2"/>
      </rPr>
      <t xml:space="preserve">PINTURA LÁTEX ACRÍLICA PREMIUM, APLICAÇÃO MANUAL EM PAREDES,
</t>
    </r>
    <r>
      <rPr>
        <sz val="7.5"/>
        <rFont val="Arial MT"/>
        <family val="2"/>
      </rPr>
      <t>DUAS DEMÃOS. AF_04/2023</t>
    </r>
  </si>
  <si>
    <r>
      <rPr>
        <sz val="7.5"/>
        <rFont val="Arial MT"/>
        <family val="2"/>
      </rPr>
      <t>6.5</t>
    </r>
  </si>
  <si>
    <r>
      <rPr>
        <sz val="7.5"/>
        <rFont val="Arial MT"/>
        <family val="2"/>
      </rPr>
      <t>ED-50520</t>
    </r>
  </si>
  <si>
    <r>
      <rPr>
        <sz val="7.5"/>
        <rFont val="Arial MT"/>
        <family val="2"/>
      </rPr>
      <t xml:space="preserve">PINTURA COM TEXTURA ACRÍLICA COM ROLO, EXCLUSIVE SELADOR
</t>
    </r>
    <r>
      <rPr>
        <sz val="7.5"/>
        <rFont val="Arial MT"/>
        <family val="2"/>
      </rPr>
      <t>ACRÍLICO/FUNDO PREPARADOR</t>
    </r>
  </si>
  <si>
    <r>
      <rPr>
        <sz val="7.5"/>
        <rFont val="Arial MT"/>
        <family val="2"/>
      </rPr>
      <t>6.6</t>
    </r>
  </si>
  <si>
    <r>
      <rPr>
        <sz val="7.5"/>
        <rFont val="Arial MT"/>
        <family val="2"/>
      </rPr>
      <t xml:space="preserve">EMASSAMENTO COM MASSA LÁTEX, APLICAÇÃO EM PAREDE, DUAS
</t>
    </r>
    <r>
      <rPr>
        <sz val="7.5"/>
        <rFont val="Arial MT"/>
        <family val="2"/>
      </rPr>
      <t>DEMÃOS, LIXAMENTO MANUAL. AF_04/2023</t>
    </r>
  </si>
  <si>
    <r>
      <rPr>
        <sz val="7.5"/>
        <rFont val="Arial MT"/>
        <family val="2"/>
      </rPr>
      <t>6.7</t>
    </r>
  </si>
  <si>
    <r>
      <rPr>
        <sz val="7.5"/>
        <rFont val="Arial MT"/>
        <family val="2"/>
      </rPr>
      <t>17.25.04</t>
    </r>
  </si>
  <si>
    <r>
      <rPr>
        <sz val="7.5"/>
        <rFont val="Arial MT"/>
        <family val="2"/>
      </rPr>
      <t>SUDECAP</t>
    </r>
  </si>
  <si>
    <r>
      <rPr>
        <sz val="7.5"/>
        <rFont val="Arial MT"/>
        <family val="2"/>
      </rPr>
      <t>ACETINADO S/ MASSA EM PAREDE S/ SELADOR ACRILICO</t>
    </r>
  </si>
  <si>
    <r>
      <rPr>
        <b/>
        <sz val="7.5"/>
        <rFont val="Arial"/>
        <family val="2"/>
      </rPr>
      <t>COBERTURA</t>
    </r>
  </si>
  <si>
    <r>
      <rPr>
        <sz val="7.5"/>
        <rFont val="Arial MT"/>
        <family val="2"/>
      </rPr>
      <t>7.1</t>
    </r>
  </si>
  <si>
    <r>
      <rPr>
        <sz val="7.5"/>
        <rFont val="Arial MT"/>
        <family val="2"/>
      </rPr>
      <t xml:space="preserve">TRAMA DE AÇO COMPOSTA POR TERÇAS PARA TELHADOS DE ATÉ 2 ÁGUAS PARA TELHA ONDULADA DE FIBROCIMENTO, METÁLICA, PLÁSTICA OU TERMOACÚSTICA, INCLUSO TRANSPORTE VERTICAL.
</t>
    </r>
    <r>
      <rPr>
        <sz val="7.5"/>
        <rFont val="Arial MT"/>
        <family val="2"/>
      </rPr>
      <t>AF_07/2019</t>
    </r>
  </si>
  <si>
    <r>
      <rPr>
        <sz val="7.5"/>
        <rFont val="Arial MT"/>
        <family val="2"/>
      </rPr>
      <t>7.2</t>
    </r>
  </si>
  <si>
    <r>
      <rPr>
        <sz val="7.5"/>
        <rFont val="Arial MT"/>
        <family val="2"/>
      </rPr>
      <t xml:space="preserve">TELHAMENTO COM TELHA ONDULADA DE FIBROCIMENTO E = 6 MM, COM RECOBRIMENTO LATERAL DE 1 1/4 DE ONDA PARA TELHADO COM INCLINAÇÃO MÁXIMA DE 10°, COM ATÉ 2 ÁGUAS, INCLUSO IÇAMENTO.
</t>
    </r>
    <r>
      <rPr>
        <sz val="7.5"/>
        <rFont val="Arial MT"/>
        <family val="2"/>
      </rPr>
      <t>AF_07/2019</t>
    </r>
  </si>
  <si>
    <r>
      <rPr>
        <sz val="7.5"/>
        <rFont val="Arial MT"/>
        <family val="2"/>
      </rPr>
      <t>7.3</t>
    </r>
  </si>
  <si>
    <r>
      <rPr>
        <sz val="7.5"/>
        <rFont val="Arial MT"/>
        <family val="2"/>
      </rPr>
      <t xml:space="preserve">RUFO EM CHAPA DE AÇO GALVANIZADO NÚMERO 24, CORTE DE 25 CM,
</t>
    </r>
    <r>
      <rPr>
        <sz val="7.5"/>
        <rFont val="Arial MT"/>
        <family val="2"/>
      </rPr>
      <t>INCLUSO TRANSPORTE VERTICAL. AF_07/2019</t>
    </r>
  </si>
  <si>
    <r>
      <rPr>
        <sz val="7.5"/>
        <rFont val="Arial MT"/>
        <family val="2"/>
      </rPr>
      <t>7.4</t>
    </r>
  </si>
  <si>
    <r>
      <rPr>
        <sz val="7.5"/>
        <rFont val="Arial MT"/>
        <family val="2"/>
      </rPr>
      <t>ED-50667</t>
    </r>
  </si>
  <si>
    <r>
      <rPr>
        <sz val="7.5"/>
        <rFont val="Arial MT"/>
        <family val="2"/>
      </rPr>
      <t xml:space="preserve">CHAPIM EM CHAPA GALVANIZADA, COM PINGADEIRA, ESP. 0,65MM (GSG- 24), COM DESENVOLVIMENTO DE 35CM, INCLUSIVE IÇAMENTO MANUAL
</t>
    </r>
    <r>
      <rPr>
        <sz val="7.5"/>
        <rFont val="Arial MT"/>
        <family val="2"/>
      </rPr>
      <t>VERTICAL</t>
    </r>
  </si>
  <si>
    <r>
      <rPr>
        <sz val="7.5"/>
        <rFont val="Arial MT"/>
        <family val="2"/>
      </rPr>
      <t>m</t>
    </r>
  </si>
  <si>
    <r>
      <rPr>
        <sz val="7.5"/>
        <rFont val="Arial MT"/>
        <family val="2"/>
      </rPr>
      <t>7.5</t>
    </r>
  </si>
  <si>
    <r>
      <rPr>
        <sz val="7.5"/>
        <rFont val="Arial MT"/>
        <family val="2"/>
      </rPr>
      <t>ED-50658</t>
    </r>
  </si>
  <si>
    <r>
      <rPr>
        <sz val="7.5"/>
        <rFont val="Arial MT"/>
        <family val="2"/>
      </rPr>
      <t>CALHA EM CHAPA GALVANIZADA, ESP. 0,65MM (GSG-24), COM DESENVOLVIMENTO DE 66CM, INCLUSIVE IÇAMENTO MANUAL VERTICAL</t>
    </r>
  </si>
  <si>
    <r>
      <rPr>
        <sz val="7.5"/>
        <rFont val="Arial MT"/>
        <family val="2"/>
      </rPr>
      <t>7.6</t>
    </r>
  </si>
  <si>
    <r>
      <rPr>
        <sz val="7.5"/>
        <rFont val="Arial MT"/>
        <family val="2"/>
      </rPr>
      <t>CUMEEIRA PARA TELHA DE FIBROCIMENTO ONDULADA E = 6 MM, INCLUSO ACESSÓRIOS DE FIXAÇÃO E IÇAMENTO. AF_07/2019</t>
    </r>
  </si>
  <si>
    <r>
      <rPr>
        <sz val="7.5"/>
        <rFont val="Arial MT"/>
        <family val="2"/>
      </rPr>
      <t>7.7</t>
    </r>
  </si>
  <si>
    <r>
      <rPr>
        <sz val="7.5"/>
        <rFont val="Arial MT"/>
        <family val="2"/>
      </rPr>
      <t>ED-50923</t>
    </r>
  </si>
  <si>
    <r>
      <rPr>
        <sz val="7.5"/>
        <rFont val="Arial MT"/>
        <family val="2"/>
      </rPr>
      <t>ALÇAPÃO (60X60)CM COM QUADRO DE CANTONEIRA METÁLICA 1"X 1/8", TAMPA EM CANTONEIRA 7/8"X 1/8" E CHAPA METÁLICA Nº18 VINCADA, INCLUSIVE FERROLHO, CADEADO E PINTURA ANTICORROSIVA</t>
    </r>
  </si>
  <si>
    <r>
      <rPr>
        <b/>
        <sz val="7.5"/>
        <rFont val="Arial"/>
        <family val="2"/>
      </rPr>
      <t>ESQUADRIAS</t>
    </r>
  </si>
  <si>
    <r>
      <rPr>
        <b/>
        <sz val="7.5"/>
        <rFont val="Arial"/>
        <family val="2"/>
      </rPr>
      <t>8.1</t>
    </r>
  </si>
  <si>
    <r>
      <rPr>
        <b/>
        <sz val="7.5"/>
        <rFont val="Arial"/>
        <family val="2"/>
      </rPr>
      <t>MADEIRA</t>
    </r>
  </si>
  <si>
    <r>
      <rPr>
        <sz val="7.5"/>
        <rFont val="Arial MT"/>
        <family val="2"/>
      </rPr>
      <t>8.1.1</t>
    </r>
  </si>
  <si>
    <r>
      <rPr>
        <sz val="7.5"/>
        <rFont val="Arial MT"/>
        <family val="2"/>
      </rPr>
      <t>KIT DE PORTA DE MADEIRA PARA PINTURA, SEMI-OCA (LEVE OU MÉDIA), PADRÃO MÉDIO, 80X210CM, ESPESSURA DE 3,5CM, ITENS INCLUSOS: DOBRADIÇAS, MONTAGEM E INSTALAÇÃO DO BATENTE, FECHADURA COM EXECUÇÃO DO FURO - FORNECIMENTO E INSTALAÇÃO. AF_12/2019</t>
    </r>
  </si>
  <si>
    <r>
      <rPr>
        <sz val="7.5"/>
        <rFont val="Arial MT"/>
        <family val="2"/>
      </rPr>
      <t>8.1.2</t>
    </r>
  </si>
  <si>
    <r>
      <rPr>
        <sz val="7.5"/>
        <rFont val="Arial MT"/>
        <family val="2"/>
      </rPr>
      <t>KIT DE PORTA DE MADEIRA PARA PINTURA, SEMI-OCA (LEVE OU MÉDIA), PADRÃO MÉDIO, 90X210CM, ESPESSURA DE 3,5CM, ITENS INCLUSOS: DOBRADIÇAS, MONTAGEM E INSTALAÇÃO DO BATENTE, FECHADURA COM EXECUÇÃO DO FURO - FORNECIMENTO E INSTALAÇÃO. AF_12/2019</t>
    </r>
  </si>
  <si>
    <r>
      <rPr>
        <sz val="7.5"/>
        <rFont val="Arial MT"/>
        <family val="2"/>
      </rPr>
      <t>8.1.3</t>
    </r>
  </si>
  <si>
    <r>
      <rPr>
        <sz val="7.5"/>
        <rFont val="Arial MT"/>
        <family val="2"/>
      </rPr>
      <t>CP0012</t>
    </r>
  </si>
  <si>
    <r>
      <rPr>
        <sz val="7.5"/>
        <rFont val="Arial MT"/>
        <family val="2"/>
      </rPr>
      <t xml:space="preserve">KIT DE PORTA DE MADEIRA DE CORRER PARA PINTURA, SEMI-OCA (LEVE OU MÉDIA), PADRÃO MÉDIO, 90X210CM, ESPESSURA DE 3,5CM, ITENS INCLUSOS: DOBRADIÇAS, MONTAGEM E INSTALAÇÃO DO BATENTE, FECHADURA COM EXECUÇÃO DO FURO - FORNECIMENTO E
</t>
    </r>
    <r>
      <rPr>
        <sz val="7.5"/>
        <rFont val="Arial MT"/>
        <family val="2"/>
      </rPr>
      <t>INSTALAÇÃO.</t>
    </r>
  </si>
  <si>
    <r>
      <rPr>
        <sz val="7.5"/>
        <rFont val="Arial MT"/>
        <family val="2"/>
      </rPr>
      <t>8.1.4</t>
    </r>
  </si>
  <si>
    <r>
      <rPr>
        <sz val="7.5"/>
        <rFont val="Arial MT"/>
        <family val="2"/>
      </rPr>
      <t>CP0013</t>
    </r>
  </si>
  <si>
    <r>
      <rPr>
        <sz val="7.5"/>
        <rFont val="Arial MT"/>
        <family val="2"/>
      </rPr>
      <t>KIT DE PORTA DE MADEIRA PARA PINTURA, SEMI-OCA (LEVE OU MÉDIA), PADRÃO MÉDIO, 100X210CM, ESPESSURA DE 3,5CM, ITENS INCLUSOS: DOBRADIÇAS, MONTAGEM E INSTALAÇÃO DO BATENTE, FECHADURA COM EXECUÇÃO DO FURO - FORNECIMENTO E INSTALAÇÃO.</t>
    </r>
  </si>
  <si>
    <r>
      <rPr>
        <b/>
        <sz val="7.5"/>
        <rFont val="Arial"/>
        <family val="2"/>
      </rPr>
      <t>8.2</t>
    </r>
  </si>
  <si>
    <r>
      <rPr>
        <b/>
        <sz val="7.5"/>
        <rFont val="Arial"/>
        <family val="2"/>
      </rPr>
      <t>ALUMINIO</t>
    </r>
  </si>
  <si>
    <r>
      <rPr>
        <sz val="7.5"/>
        <rFont val="Arial MT"/>
        <family val="2"/>
      </rPr>
      <t>8.2.1</t>
    </r>
  </si>
  <si>
    <r>
      <rPr>
        <sz val="7.5"/>
        <rFont val="Arial MT"/>
        <family val="2"/>
      </rPr>
      <t>CP0055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</si>
  <si>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100 X 80 CM</t>
    </r>
  </si>
  <si>
    <r>
      <rPr>
        <sz val="7.5"/>
        <rFont val="Arial MT"/>
        <family val="2"/>
      </rPr>
      <t>8.2.2</t>
    </r>
  </si>
  <si>
    <r>
      <rPr>
        <sz val="7.5"/>
        <rFont val="Arial MT"/>
        <family val="2"/>
      </rPr>
      <t>CP0056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</si>
  <si>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200 X 80 CM</t>
    </r>
  </si>
  <si>
    <r>
      <rPr>
        <sz val="7.5"/>
        <rFont val="Arial MT"/>
        <family val="2"/>
      </rPr>
      <t>8.2.3</t>
    </r>
  </si>
  <si>
    <r>
      <rPr>
        <sz val="7.5"/>
        <rFont val="Arial MT"/>
        <family val="2"/>
      </rPr>
      <t>CP0057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</si>
  <si>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195 X 220 CM</t>
    </r>
  </si>
  <si>
    <r>
      <rPr>
        <sz val="7.5"/>
        <rFont val="Arial MT"/>
        <family val="2"/>
      </rPr>
      <t>8.2.4</t>
    </r>
  </si>
  <si>
    <r>
      <rPr>
        <sz val="7.5"/>
        <rFont val="Arial MT"/>
        <family val="2"/>
      </rPr>
      <t>CP0058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</si>
  <si>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145 X 80 CM</t>
    </r>
  </si>
  <si>
    <r>
      <rPr>
        <sz val="7.5"/>
        <rFont val="Arial MT"/>
        <family val="2"/>
      </rPr>
      <t>8.2.5</t>
    </r>
  </si>
  <si>
    <r>
      <rPr>
        <sz val="7.5"/>
        <rFont val="Arial MT"/>
        <family val="2"/>
      </rPr>
      <t>CP0059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</si>
  <si>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195 X 80 CM</t>
    </r>
  </si>
  <si>
    <r>
      <rPr>
        <sz val="7.5"/>
        <rFont val="Arial MT"/>
        <family val="2"/>
      </rPr>
      <t>8.2.6</t>
    </r>
  </si>
  <si>
    <r>
      <rPr>
        <sz val="7.5"/>
        <rFont val="Arial MT"/>
        <family val="2"/>
      </rPr>
      <t>CP0060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</si>
  <si>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70 X 80 CM</t>
    </r>
  </si>
  <si>
    <r>
      <rPr>
        <sz val="7.5"/>
        <rFont val="Arial MT"/>
        <family val="2"/>
      </rPr>
      <t>8.2.7</t>
    </r>
  </si>
  <si>
    <r>
      <rPr>
        <sz val="7.5"/>
        <rFont val="Arial MT"/>
        <family val="2"/>
      </rPr>
      <t>ED-50961</t>
    </r>
  </si>
  <si>
    <r>
      <rPr>
        <sz val="7.5"/>
        <rFont val="Arial MT"/>
        <family val="2"/>
      </rPr>
      <t xml:space="preserve">FORNECIMENTO E ASSENTAMENTO DE JANELA DE ALUMÍNIO, LINHA SUPREMA ACABAMENTO ANODIZADO, TIPO BASCULA COM CONTRAMARCO, INCLUSIVE FORNECIMENTO DE VIDRO LISO DE 4MM,
</t>
    </r>
    <r>
      <rPr>
        <sz val="7.5"/>
        <rFont val="Arial MT"/>
        <family val="2"/>
      </rPr>
      <t>FERRAGENS E ACESSÓRIOS</t>
    </r>
  </si>
  <si>
    <r>
      <rPr>
        <sz val="7.5"/>
        <rFont val="Arial MT"/>
        <family val="2"/>
      </rPr>
      <t>8.2.8</t>
    </r>
  </si>
  <si>
    <r>
      <rPr>
        <sz val="7.5"/>
        <rFont val="Arial MT"/>
        <family val="2"/>
      </rPr>
      <t>CP0061</t>
    </r>
  </si>
  <si>
    <r>
      <rPr>
        <sz val="7.5"/>
        <rFont val="Arial MT"/>
        <family val="2"/>
      </rPr>
      <t>FECHAMENTO EM VIDRO TEMPERADO 10 MM - 5,10X2,56</t>
    </r>
  </si>
  <si>
    <r>
      <rPr>
        <sz val="7.5"/>
        <rFont val="Arial MT"/>
        <family val="2"/>
      </rPr>
      <t>8.2.9</t>
    </r>
  </si>
  <si>
    <r>
      <rPr>
        <sz val="7.5"/>
        <rFont val="Arial MT"/>
        <family val="2"/>
      </rPr>
      <t>CP0062</t>
    </r>
  </si>
  <si>
    <r>
      <rPr>
        <sz val="7.5"/>
        <rFont val="Arial MT"/>
        <family val="2"/>
      </rPr>
      <t>FECHAMENTO EM VIDRO TEMPERADO 10 MM - 7,30X2,92</t>
    </r>
  </si>
  <si>
    <r>
      <rPr>
        <sz val="7.5"/>
        <rFont val="Arial MT"/>
        <family val="2"/>
      </rPr>
      <t>CP0063</t>
    </r>
  </si>
  <si>
    <r>
      <rPr>
        <sz val="7.5"/>
        <rFont val="Arial MT"/>
        <family val="2"/>
      </rPr>
      <t>FECHAMENTO EM VIDRO TEMPERADO 10 MM - 1,80X2,10</t>
    </r>
  </si>
  <si>
    <r>
      <rPr>
        <sz val="7.5"/>
        <rFont val="Arial MT"/>
        <family val="2"/>
      </rPr>
      <t>PINTURA TINTA DE ACABAMENTO (PIGMENTADA) ESMALTE SINTÉTICO ACETINADO EM MADEIRA, 2 DEMÃOS. AF_01/2021</t>
    </r>
  </si>
  <si>
    <r>
      <rPr>
        <sz val="7.5"/>
        <rFont val="Arial MT"/>
        <family val="2"/>
      </rPr>
      <t>CP0064</t>
    </r>
  </si>
  <si>
    <r>
      <rPr>
        <sz val="7.5"/>
        <rFont val="Arial MT"/>
        <family val="2"/>
      </rPr>
      <t xml:space="preserve">PORTA EM ALUMÍNIO DE ABRIR TIPO VENEZIANA COM GUARNIÇÃO, FIXAÇÃO COM PARAFUSOS - FORNECIMENTO E INSTALAÇÃO. AF_12/2019
</t>
    </r>
    <r>
      <rPr>
        <sz val="7.5"/>
        <rFont val="Arial MT"/>
        <family val="2"/>
      </rPr>
      <t>- 0,70 X 2,10M - PA-01</t>
    </r>
  </si>
  <si>
    <r>
      <rPr>
        <sz val="7.5"/>
        <rFont val="Arial MT"/>
        <family val="2"/>
      </rPr>
      <t>CP00149</t>
    </r>
  </si>
  <si>
    <r>
      <rPr>
        <sz val="7.5"/>
        <rFont val="Arial MT"/>
        <family val="2"/>
      </rPr>
      <t xml:space="preserve">PORTA EM ALUMÍNIO DE ABRIR TIPO VENEZIANA COM GUARNIÇÃO, FIXAÇÃO COM PARAFUSOS - FORNECIMENTO E INSTALAÇÃO. AF_12/2019
</t>
    </r>
    <r>
      <rPr>
        <sz val="7.5"/>
        <rFont val="Arial MT"/>
        <family val="2"/>
      </rPr>
      <t>- 0,90 X 2,10 M - PA-02</t>
    </r>
  </si>
  <si>
    <r>
      <rPr>
        <sz val="7.5"/>
        <rFont val="Arial MT"/>
        <family val="2"/>
      </rPr>
      <t>CP0065</t>
    </r>
  </si>
  <si>
    <r>
      <rPr>
        <sz val="7.5"/>
        <rFont val="Arial MT"/>
        <family val="2"/>
      </rPr>
      <t xml:space="preserve">PORTA EM ALUMÍNIO DE ABRIR TIPO VENEZIANA COM GUARNIÇÃO, FIXAÇÃO COM PARAFUSOS - FORNECIMENTO E INSTALAÇÃO. AF_12/2019
</t>
    </r>
    <r>
      <rPr>
        <sz val="7.5"/>
        <rFont val="Arial MT"/>
        <family val="2"/>
      </rPr>
      <t>- 1,20 X 1,00 M - PA-03</t>
    </r>
  </si>
  <si>
    <r>
      <rPr>
        <sz val="7.5"/>
        <rFont val="Arial MT"/>
        <family val="2"/>
      </rPr>
      <t>CP00150</t>
    </r>
  </si>
  <si>
    <r>
      <rPr>
        <sz val="7.5"/>
        <rFont val="Arial MT"/>
        <family val="2"/>
      </rPr>
      <t xml:space="preserve">PORTA EM ALUMÍNIO DE ABRIR TIPO VENEZIANA COM GUARNIÇÃO, FIXAÇÃO COM PARAFUSOS - FORNECIMENTO E INSTALAÇÃO. AF_12/2019
</t>
    </r>
    <r>
      <rPr>
        <sz val="7.5"/>
        <rFont val="Arial MT"/>
        <family val="2"/>
      </rPr>
      <t>- 1,10 X 2,10 M - PA-04</t>
    </r>
  </si>
  <si>
    <r>
      <rPr>
        <sz val="7.5"/>
        <rFont val="Arial MT"/>
        <family val="2"/>
      </rPr>
      <t>CP0066</t>
    </r>
  </si>
  <si>
    <r>
      <rPr>
        <sz val="7.5"/>
        <rFont val="Arial MT"/>
        <family val="2"/>
      </rPr>
      <t xml:space="preserve">PORTA EM ALUMÍNIO DE ABRIR TIPO VENEZIANA COM GUARNIÇÃO, FIXAÇÃO COM PARAFUSOS - FORNECIMENTO E INSTALAÇÃO. AF_12/2019
</t>
    </r>
    <r>
      <rPr>
        <sz val="7.5"/>
        <rFont val="Arial MT"/>
        <family val="2"/>
      </rPr>
      <t>- 0,80 X 1,50 M - PA-05</t>
    </r>
  </si>
  <si>
    <r>
      <rPr>
        <sz val="7.5"/>
        <rFont val="Arial MT"/>
        <family val="2"/>
      </rPr>
      <t>CP00151</t>
    </r>
  </si>
  <si>
    <r>
      <rPr>
        <sz val="7.5"/>
        <rFont val="Arial MT"/>
        <family val="2"/>
      </rPr>
      <t>PORTA EM ALUMÍNIO DE CORRER COM 2 FOLHAS (120X210)CM COMPLETA, LINHA 25/SUPREMA, ACABAMENTO ANODIZADO NATURAL, INCLUSIVE PERFIS, VIDRO, FERRAGENS E INSTALAÇÃO - PV -01</t>
    </r>
  </si>
  <si>
    <r>
      <rPr>
        <sz val="7.5"/>
        <rFont val="Arial MT"/>
        <family val="2"/>
      </rPr>
      <t>ORSE</t>
    </r>
  </si>
  <si>
    <r>
      <rPr>
        <sz val="7.5"/>
        <rFont val="Arial MT"/>
        <family val="2"/>
      </rPr>
      <t xml:space="preserve">JANELA EM ALUMÍNIO, COR N/P/B, MOLDURA-VIDRO, TIPO GUILHOTINA,
</t>
    </r>
    <r>
      <rPr>
        <sz val="7.5"/>
        <rFont val="Arial MT"/>
        <family val="2"/>
      </rPr>
      <t>EXCLUSIVE VIDRO</t>
    </r>
  </si>
  <si>
    <r>
      <rPr>
        <b/>
        <sz val="7.5"/>
        <rFont val="Arial"/>
        <family val="2"/>
      </rPr>
      <t>INSTALAÇÃO HIDROSANITÁRIA</t>
    </r>
  </si>
  <si>
    <r>
      <rPr>
        <b/>
        <sz val="7.5"/>
        <rFont val="Arial"/>
        <family val="2"/>
      </rPr>
      <t>9.1</t>
    </r>
  </si>
  <si>
    <r>
      <rPr>
        <b/>
        <sz val="7.5"/>
        <rFont val="Arial"/>
        <family val="2"/>
      </rPr>
      <t>ALIMENTAÇÃO</t>
    </r>
  </si>
  <si>
    <r>
      <rPr>
        <sz val="7.5"/>
        <rFont val="Arial MT"/>
        <family val="2"/>
      </rPr>
      <t>9.1.1</t>
    </r>
  </si>
  <si>
    <r>
      <rPr>
        <sz val="7.5"/>
        <rFont val="Arial MT"/>
        <family val="2"/>
      </rPr>
      <t xml:space="preserve">REGISTRO DE ESFERA, PVC, SOLDÁVEL, COM VOLANTE, DN  25 MM -
</t>
    </r>
    <r>
      <rPr>
        <sz val="7.5"/>
        <rFont val="Arial MT"/>
        <family val="2"/>
      </rPr>
      <t>FORNECIMENTO E INSTALAÇÃO. AF_08/2021</t>
    </r>
  </si>
  <si>
    <r>
      <rPr>
        <sz val="7.5"/>
        <rFont val="Arial MT"/>
        <family val="2"/>
      </rPr>
      <t>9.1.2</t>
    </r>
  </si>
  <si>
    <r>
      <rPr>
        <sz val="7.5"/>
        <rFont val="Arial MT"/>
        <family val="2"/>
      </rPr>
      <t>JOELHO 90 GRAUS, PVC, SOLDÁVEL, DN 25MM, INSTALADO EM RAMAL OU SUB-RAMAL DE ÁGUA - FORNECIMENTO E INSTALAÇÃO. AF_06/2022</t>
    </r>
  </si>
  <si>
    <r>
      <rPr>
        <sz val="7.5"/>
        <rFont val="Arial MT"/>
        <family val="2"/>
      </rPr>
      <t>9.1.3</t>
    </r>
  </si>
  <si>
    <r>
      <rPr>
        <sz val="7.5"/>
        <rFont val="Arial MT"/>
        <family val="2"/>
      </rPr>
      <t>TUBO, PVC, SOLDÁVEL, DN 25MM, INSTALADO EM RAMAL DE DISTRIBUIÇÃO DE ÁGUA - FORNECIMENTO E INSTALAÇÃO. AF_06/2022</t>
    </r>
  </si>
  <si>
    <r>
      <rPr>
        <sz val="7.5"/>
        <rFont val="Arial MT"/>
        <family val="2"/>
      </rPr>
      <t>9.1.4</t>
    </r>
  </si>
  <si>
    <r>
      <rPr>
        <sz val="7.5"/>
        <rFont val="Arial MT"/>
        <family val="2"/>
      </rPr>
      <t>TE, PVC, SOLDÁVEL, DN 25MM, INSTALADO EM RAMAL OU SUB-RAMAL DE ÁGUA - FORNECIMENTO E INSTALAÇÃO. AF_06/2022</t>
    </r>
  </si>
  <si>
    <r>
      <rPr>
        <sz val="7.5"/>
        <rFont val="Arial MT"/>
        <family val="2"/>
      </rPr>
      <t>9.1.5</t>
    </r>
  </si>
  <si>
    <r>
      <rPr>
        <b/>
        <sz val="7.5"/>
        <rFont val="Arial"/>
        <family val="2"/>
      </rPr>
      <t>9.2</t>
    </r>
  </si>
  <si>
    <r>
      <rPr>
        <b/>
        <sz val="7.5"/>
        <rFont val="Arial"/>
        <family val="2"/>
      </rPr>
      <t>ESGOTO</t>
    </r>
  </si>
  <si>
    <r>
      <rPr>
        <sz val="7.5"/>
        <rFont val="Arial MT"/>
        <family val="2"/>
      </rPr>
      <t>9.2.1</t>
    </r>
  </si>
  <si>
    <r>
      <rPr>
        <sz val="7.5"/>
        <rFont val="Arial MT"/>
        <family val="2"/>
      </rPr>
      <t xml:space="preserve">CAIXA SIFONADA, PVC, DN 100 X 100 X 50 MM, JUNTA ELÁSTICA,
</t>
    </r>
    <r>
      <rPr>
        <sz val="7.5"/>
        <rFont val="Arial MT"/>
        <family val="2"/>
      </rPr>
      <t>FORNECIDA E INSTALADA EM RAMAL DE DESCARGA OU EM RAMAL DE ESGOTO SANITÁRIO. AF_08/2022</t>
    </r>
  </si>
  <si>
    <r>
      <rPr>
        <sz val="7.5"/>
        <rFont val="Arial MT"/>
        <family val="2"/>
      </rPr>
      <t>9.2.2</t>
    </r>
  </si>
  <si>
    <r>
      <rPr>
        <sz val="7.5"/>
        <rFont val="Arial MT"/>
        <family val="2"/>
      </rPr>
      <t>P/ LAVATORIO 1601 FABRIMAR OU EQUIVALENTE</t>
    </r>
  </si>
  <si>
    <r>
      <rPr>
        <sz val="7.5"/>
        <rFont val="Arial MT"/>
        <family val="2"/>
      </rPr>
      <t>9.2.3</t>
    </r>
  </si>
  <si>
    <r>
      <rPr>
        <sz val="7.5"/>
        <rFont val="Arial MT"/>
        <family val="2"/>
      </rPr>
      <t>VÁLVULA EM METAL CROMADO 1.1/2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X 1.1/2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 xml:space="preserve">PARA TANQUE OU
</t>
    </r>
    <r>
      <rPr>
        <sz val="7.5"/>
        <rFont val="Arial MT"/>
        <family val="2"/>
      </rPr>
      <t>LAVATÓRIO, COM OU SEM LADRÃO - FORNECIMENTO E INSTALAÇÃO. AF_01/2020</t>
    </r>
  </si>
  <si>
    <r>
      <rPr>
        <sz val="7.5"/>
        <rFont val="Arial MT"/>
        <family val="2"/>
      </rPr>
      <t>9.2.4</t>
    </r>
  </si>
  <si>
    <r>
      <rPr>
        <sz val="7.5"/>
        <rFont val="Arial MT"/>
        <family val="2"/>
      </rPr>
      <t>JOELHO 45 GRAUS, PVC, SERIE NORMAL, ESGOTO PREDIAL, DN 75 MM, JUNTA ELÁSTICA, FORNECIDO E INSTALADO EM RAMAL DE DESCARGA OU RAMAL DE ESGOTO SANITÁRIO. AF_08/2022</t>
    </r>
  </si>
  <si>
    <r>
      <rPr>
        <sz val="7.5"/>
        <rFont val="Arial MT"/>
        <family val="2"/>
      </rPr>
      <t>9.2.5</t>
    </r>
  </si>
  <si>
    <r>
      <rPr>
        <sz val="7.5"/>
        <rFont val="Arial MT"/>
        <family val="2"/>
      </rPr>
      <t>JUNÇÃO SIMPLES, PVC, SERIE NORMAL, ESGOTO PREDIAL, DN 50 X 50 MM, JUNTA ELÁSTICA, FORNECIDO E INSTALADO EM RAMAL DE DESCARGA OU RAMAL DE ESGOTO SANITÁRIO. AF_08/2022</t>
    </r>
  </si>
  <si>
    <r>
      <rPr>
        <sz val="7.5"/>
        <rFont val="Arial MT"/>
        <family val="2"/>
      </rPr>
      <t>9.2.6</t>
    </r>
  </si>
  <si>
    <r>
      <rPr>
        <sz val="7.5"/>
        <rFont val="Arial MT"/>
        <family val="2"/>
      </rPr>
      <t>LUVA DE CORRER, PVC, SERIE NORMAL, ESGOTO PREDIAL, DN 50 MM, JUNTA ELÁSTICA, FORNECIDO E INSTALADO EM RAMAL DE DESCARGA OU RAMAL DE ESGOTO SANITÁRIO. AF_08/2022</t>
    </r>
  </si>
  <si>
    <r>
      <rPr>
        <sz val="7.5"/>
        <rFont val="Arial MT"/>
        <family val="2"/>
      </rPr>
      <t>9.2.7</t>
    </r>
  </si>
  <si>
    <r>
      <rPr>
        <sz val="7.5"/>
        <rFont val="Arial MT"/>
        <family val="2"/>
      </rPr>
      <t xml:space="preserve">TUBO PVC, SERIE NORMAL, ESGOTO PREDIAL, DN 75 MM, FORNECIDO E INSTALADO EM RAMAL DE DESCARGA OU RAMAL DE ESGOTO
</t>
    </r>
    <r>
      <rPr>
        <sz val="7.5"/>
        <rFont val="Arial MT"/>
        <family val="2"/>
      </rPr>
      <t>SANITÁRIO. AF_08/2022</t>
    </r>
  </si>
  <si>
    <r>
      <rPr>
        <b/>
        <sz val="7.5"/>
        <rFont val="Arial"/>
        <family val="2"/>
      </rPr>
      <t>9.3</t>
    </r>
  </si>
  <si>
    <r>
      <rPr>
        <b/>
        <sz val="7.5"/>
        <rFont val="Arial"/>
        <family val="2"/>
      </rPr>
      <t>PLUVIAL</t>
    </r>
  </si>
  <si>
    <r>
      <rPr>
        <sz val="7.5"/>
        <rFont val="Arial MT"/>
        <family val="2"/>
      </rPr>
      <t>9.3.1</t>
    </r>
  </si>
  <si>
    <r>
      <rPr>
        <sz val="7.5"/>
        <rFont val="Arial MT"/>
        <family val="2"/>
      </rPr>
      <t>ED-49915</t>
    </r>
  </si>
  <si>
    <r>
      <rPr>
        <sz val="7.5"/>
        <rFont val="Arial MT"/>
        <family val="2"/>
      </rPr>
      <t xml:space="preserve">CAIXA DE DRENAGEM DE INSPEÇÃO/PASSAGEM EM ALVENARIA (60X60X60CM), REVESTIMENTO EM ARGAMASSA COM ADITIVO IMPERMEABILIZANTE, COM TAMPA EM GRELHA, INCLUSIVE ESCAVAÇÃO, REATERRO E TRANSPORTE E RETIRADA DO MATERIAL ESCAVADO (EM
</t>
    </r>
    <r>
      <rPr>
        <sz val="7.5"/>
        <rFont val="Arial MT"/>
        <family val="2"/>
      </rPr>
      <t>CAÇAMBA)</t>
    </r>
  </si>
  <si>
    <r>
      <rPr>
        <sz val="7.5"/>
        <rFont val="Arial MT"/>
        <family val="2"/>
      </rPr>
      <t>9.3.2</t>
    </r>
  </si>
  <si>
    <r>
      <rPr>
        <sz val="7.5"/>
        <rFont val="Arial MT"/>
        <family val="2"/>
      </rPr>
      <t xml:space="preserve">JOELHO 45 GRAUS, PVC, SERIE R, ÁGUA PLUVIAL, DN 100 MM, JUNTA ELÁSTICA, FORNECIDO E INSTALADO EM RAMAL DE ENCAMINHAMENTO.
</t>
    </r>
    <r>
      <rPr>
        <sz val="7.5"/>
        <rFont val="Arial MT"/>
        <family val="2"/>
      </rPr>
      <t>AF_06/2022</t>
    </r>
  </si>
  <si>
    <r>
      <rPr>
        <sz val="7.5"/>
        <rFont val="Arial MT"/>
        <family val="2"/>
      </rPr>
      <t>9.3.3</t>
    </r>
  </si>
  <si>
    <r>
      <rPr>
        <sz val="7.5"/>
        <rFont val="Arial MT"/>
        <family val="2"/>
      </rPr>
      <t>CURVA CURTA 90 GRAUS, PVC, SERIE NORMAL, ESGOTO PREDIAL, DN 100 MM, JUNTA ELÁSTICA, FORNECIDO E INSTALADO EM PRUMADA DE ESGOTO SANITÁRIO OU VENTILAÇÃO. AF_08/2022</t>
    </r>
  </si>
  <si>
    <r>
      <rPr>
        <sz val="7.5"/>
        <rFont val="Arial MT"/>
        <family val="2"/>
      </rPr>
      <t>9.3.4</t>
    </r>
  </si>
  <si>
    <r>
      <rPr>
        <sz val="7.5"/>
        <rFont val="Arial MT"/>
        <family val="2"/>
      </rPr>
      <t xml:space="preserve">JUNÇÃO SIMPLES, PVC, SERIE R, ÁGUA PLUVIAL, DN 100 X 100 MM, JUNTA ELÁSTICA, FORNECIDO E INSTALADO EM RAMAL DE
</t>
    </r>
    <r>
      <rPr>
        <sz val="7.5"/>
        <rFont val="Arial MT"/>
        <family val="2"/>
      </rPr>
      <t>ENCAMINHAMENTO. AF_06/2022</t>
    </r>
  </si>
  <si>
    <r>
      <rPr>
        <sz val="7.5"/>
        <rFont val="Arial MT"/>
        <family val="2"/>
      </rPr>
      <t>9.3.5</t>
    </r>
  </si>
  <si>
    <r>
      <rPr>
        <sz val="7.5"/>
        <rFont val="Arial MT"/>
        <family val="2"/>
      </rPr>
      <t>TUBO PVC, SÉRIE R, ÁGUA PLUVIAL, DN 100 MM, FORNECIDO E INSTALADO EM RAMAL DE ENCAMINHAMENTO. AF_06/2022</t>
    </r>
  </si>
  <si>
    <r>
      <rPr>
        <sz val="7.5"/>
        <rFont val="Arial MT"/>
        <family val="2"/>
      </rPr>
      <t>9.3.6</t>
    </r>
  </si>
  <si>
    <r>
      <rPr>
        <sz val="7.5"/>
        <rFont val="Arial MT"/>
        <family val="2"/>
      </rPr>
      <t xml:space="preserve">TUBO PVC, SÉRIE R, ÁGUA PLUVIAL, DN 150 MM, FORNECIDO E INSTALADO EM CONDUTORES VERTICAIS DE ÁGUAS PLUVIAIS.
</t>
    </r>
    <r>
      <rPr>
        <sz val="7.5"/>
        <rFont val="Arial MT"/>
        <family val="2"/>
      </rPr>
      <t>AF_06/2022</t>
    </r>
  </si>
  <si>
    <r>
      <rPr>
        <b/>
        <sz val="7.5"/>
        <rFont val="Arial"/>
        <family val="2"/>
      </rPr>
      <t>9.4</t>
    </r>
  </si>
  <si>
    <r>
      <rPr>
        <b/>
        <sz val="7.5"/>
        <rFont val="Arial"/>
        <family val="2"/>
      </rPr>
      <t>VENTILAÇÃO</t>
    </r>
  </si>
  <si>
    <r>
      <rPr>
        <sz val="7.5"/>
        <rFont val="Arial MT"/>
        <family val="2"/>
      </rPr>
      <t>9.4.1</t>
    </r>
  </si>
  <si>
    <r>
      <rPr>
        <sz val="7.5"/>
        <rFont val="Arial MT"/>
        <family val="2"/>
      </rPr>
      <t>JUNÇÃO SIMPLES, PVC, SERIE NORMAL, ESGOTO PREDIAL, DN 50 X 50 MM, JUNTA ELÁSTICA, FORNECIDO E INSTALADO EM PRUMADA DE ESGOTO SANITÁRIO OU VENTILAÇÃO. AF_08/2022</t>
    </r>
  </si>
  <si>
    <r>
      <rPr>
        <sz val="7.5"/>
        <rFont val="Arial MT"/>
        <family val="2"/>
      </rPr>
      <t>9.4.2</t>
    </r>
  </si>
  <si>
    <r>
      <rPr>
        <sz val="7.5"/>
        <rFont val="Arial MT"/>
        <family val="2"/>
      </rPr>
      <t>LUVA DE CORRER, PVC, SERIE NORMAL, ESGOTO PREDIAL, DN 50 MM, JUNTA ELÁSTICA, FORNECIDO E INSTALADO EM PRUMADA DE ESGOTO SANITÁRIO OU VENTILAÇÃO. AF_08/2022</t>
    </r>
  </si>
  <si>
    <r>
      <rPr>
        <sz val="7.5"/>
        <rFont val="Arial MT"/>
        <family val="2"/>
      </rPr>
      <t>9.4.3</t>
    </r>
  </si>
  <si>
    <r>
      <rPr>
        <sz val="7.5"/>
        <rFont val="Arial MT"/>
        <family val="2"/>
      </rPr>
      <t>10.48.40</t>
    </r>
  </si>
  <si>
    <r>
      <rPr>
        <sz val="7.5"/>
        <rFont val="Arial MT"/>
        <family val="2"/>
      </rPr>
      <t>TERMINAL DE VENTILAÇAO PVC D= 50MM</t>
    </r>
  </si>
  <si>
    <r>
      <rPr>
        <sz val="7.5"/>
        <rFont val="Arial MT"/>
        <family val="2"/>
      </rPr>
      <t>9.4.4</t>
    </r>
  </si>
  <si>
    <r>
      <rPr>
        <sz val="7.5"/>
        <rFont val="Arial MT"/>
        <family val="2"/>
      </rPr>
      <t xml:space="preserve">TUBO PVC, SERIE NORMAL, ESGOTO PREDIAL, DN 50 MM, FORNECIDO E
</t>
    </r>
    <r>
      <rPr>
        <sz val="7.5"/>
        <rFont val="Arial MT"/>
        <family val="2"/>
      </rPr>
      <t>INSTALADO EM PRUMADA DE ESGOTO SANITÁRIO OU VENTILAÇÃO. AF_08/2022</t>
    </r>
  </si>
  <si>
    <r>
      <rPr>
        <sz val="7.5"/>
        <rFont val="Arial MT"/>
        <family val="2"/>
      </rPr>
      <t>9.4.5</t>
    </r>
  </si>
  <si>
    <r>
      <rPr>
        <sz val="7.5"/>
        <rFont val="Arial MT"/>
        <family val="2"/>
      </rPr>
      <t>CP0075</t>
    </r>
  </si>
  <si>
    <r>
      <rPr>
        <sz val="7.5"/>
        <rFont val="Arial MT"/>
        <family val="2"/>
      </rPr>
      <t xml:space="preserve">TE, PVC, SERIE NORMAL, ESGOTO PREDIAL, DN 100 X 50 MM, JUNTA ELÁSTICA, FORNECIDO E INSTALADO EM PRUMADA DE ESGOTO
</t>
    </r>
    <r>
      <rPr>
        <sz val="7.5"/>
        <rFont val="Arial MT"/>
        <family val="2"/>
      </rPr>
      <t>SANITÁRIO OU VENTILAÇÃO.</t>
    </r>
  </si>
  <si>
    <r>
      <rPr>
        <sz val="7.5"/>
        <rFont val="Arial MT"/>
        <family val="2"/>
      </rPr>
      <t>9.4.6</t>
    </r>
  </si>
  <si>
    <r>
      <rPr>
        <sz val="7.5"/>
        <rFont val="Arial MT"/>
        <family val="2"/>
      </rPr>
      <t xml:space="preserve">TE, PVC, SERIE NORMAL, ESGOTO PREDIAL, DN 50 X 50 MM, JUNTA ELÁSTICA, FORNECIDO E INSTALADO EM PRUMADA DE ESGOTO
</t>
    </r>
    <r>
      <rPr>
        <sz val="7.5"/>
        <rFont val="Arial MT"/>
        <family val="2"/>
      </rPr>
      <t>SANITÁRIO OU VENTILAÇÃO. AF_08/2022</t>
    </r>
  </si>
  <si>
    <r>
      <rPr>
        <b/>
        <sz val="7.5"/>
        <rFont val="Arial"/>
        <family val="2"/>
      </rPr>
      <t>9.5</t>
    </r>
  </si>
  <si>
    <r>
      <rPr>
        <b/>
        <sz val="7.5"/>
        <rFont val="Arial"/>
        <family val="2"/>
      </rPr>
      <t>ÁGUA FRIA</t>
    </r>
  </si>
  <si>
    <r>
      <rPr>
        <sz val="7.5"/>
        <rFont val="Arial MT"/>
        <family val="2"/>
      </rPr>
      <t>9.5.1</t>
    </r>
  </si>
  <si>
    <r>
      <rPr>
        <sz val="7.5"/>
        <rFont val="Arial MT"/>
        <family val="2"/>
      </rPr>
      <t>ED-50323</t>
    </r>
  </si>
  <si>
    <r>
      <rPr>
        <sz val="7.5"/>
        <rFont val="Arial MT"/>
        <family val="2"/>
      </rPr>
      <t xml:space="preserve">TORNEIRA METÁLICA PARA IRRIGAÇÃO/JARDIM, ACABAMENTO
</t>
    </r>
    <r>
      <rPr>
        <sz val="7.5"/>
        <rFont val="Arial MT"/>
        <family val="2"/>
      </rPr>
      <t>CROMADO, APLICAÇÃO DE PAREDE, INCLUSIVE FORNECIMENTO E INSTALAÇÃO</t>
    </r>
  </si>
  <si>
    <r>
      <rPr>
        <sz val="7.5"/>
        <rFont val="Arial MT"/>
        <family val="2"/>
      </rPr>
      <t>9.5.2</t>
    </r>
  </si>
  <si>
    <r>
      <rPr>
        <sz val="7.5"/>
        <rFont val="Arial MT"/>
        <family val="2"/>
      </rPr>
      <t>TORNEIRA CROMADA TUBO MÓVEL, DE MESA,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3/4,</t>
    </r>
    <r>
      <rPr>
        <sz val="7"/>
        <rFont val="Microsoft Sans Serif"/>
        <family val="2"/>
      </rPr>
      <t xml:space="preserve">  </t>
    </r>
    <r>
      <rPr>
        <sz val="7.5"/>
        <rFont val="Arial MT"/>
        <family val="2"/>
      </rPr>
      <t>PARA PIA DE COZINHA, PADRÃO ALTO - FORNECIMENTO E INSTALAÇÃO. AF_01/2020</t>
    </r>
  </si>
  <si>
    <r>
      <rPr>
        <sz val="7.5"/>
        <rFont val="Arial MT"/>
        <family val="2"/>
      </rPr>
      <t>9.5.3</t>
    </r>
  </si>
  <si>
    <r>
      <rPr>
        <sz val="7.5"/>
        <rFont val="Arial MT"/>
        <family val="2"/>
      </rPr>
      <t>TORNEIRA CROMADA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 xml:space="preserve">PARA TANQUE, PADRÃO MÉDIO -
</t>
    </r>
    <r>
      <rPr>
        <sz val="7.5"/>
        <rFont val="Arial MT"/>
        <family val="2"/>
      </rPr>
      <t>FORNECIMENTO E INSTALAÇÃO. AF_01/2020</t>
    </r>
  </si>
  <si>
    <r>
      <rPr>
        <sz val="7.5"/>
        <rFont val="Arial MT"/>
        <family val="2"/>
      </rPr>
      <t>9.5.4</t>
    </r>
  </si>
  <si>
    <r>
      <rPr>
        <sz val="7.5"/>
        <rFont val="Arial MT"/>
        <family val="2"/>
      </rPr>
      <t xml:space="preserve">REGISTRO DE GAVETA BRUTO, LATÃO, ROSCÁVEL, 3/4", COM
</t>
    </r>
    <r>
      <rPr>
        <sz val="7.5"/>
        <rFont val="Arial MT"/>
        <family val="2"/>
      </rPr>
      <t>ACABAMENTO E CANOPLA CROMADOS - FORNECIMENTO E INSTALAÇÃO. AF_08/2021</t>
    </r>
  </si>
  <si>
    <r>
      <rPr>
        <sz val="7.5"/>
        <rFont val="Arial MT"/>
        <family val="2"/>
      </rPr>
      <t>9.5.5</t>
    </r>
  </si>
  <si>
    <r>
      <rPr>
        <sz val="7.5"/>
        <rFont val="Arial MT"/>
        <family val="2"/>
      </rPr>
      <t>ED-50329</t>
    </r>
  </si>
  <si>
    <r>
      <rPr>
        <sz val="7.5"/>
        <rFont val="Arial MT"/>
        <family val="2"/>
      </rPr>
      <t xml:space="preserve">TORNEIRA METÁLICA PARA LAVATÓRIO, FECHAMENTO AUTOMÁTICO, ACABAMENTO CROMADO, COM AREJADOR, APLICAÇÃO DE MESA, INCLUSIVE ENGATE FLEXÍVEL METÁLICO, FORNECIMENTO E
</t>
    </r>
    <r>
      <rPr>
        <sz val="7.5"/>
        <rFont val="Arial MT"/>
        <family val="2"/>
      </rPr>
      <t>INSTALAÇÃO</t>
    </r>
  </si>
  <si>
    <r>
      <rPr>
        <sz val="7.5"/>
        <rFont val="Arial MT"/>
        <family val="2"/>
      </rPr>
      <t>9.5.6</t>
    </r>
  </si>
  <si>
    <r>
      <rPr>
        <sz val="7.5"/>
        <rFont val="Arial MT"/>
        <family val="2"/>
      </rPr>
      <t xml:space="preserve">REGISTRO DE ESFERA, PVC, SOLDÁVEL, COM VOLANTE, DN  32 MM -
</t>
    </r>
    <r>
      <rPr>
        <sz val="7.5"/>
        <rFont val="Arial MT"/>
        <family val="2"/>
      </rPr>
      <t>FORNECIMENTO E INSTALAÇÃO. AF_08/2021</t>
    </r>
  </si>
  <si>
    <r>
      <rPr>
        <sz val="7.5"/>
        <rFont val="Arial MT"/>
        <family val="2"/>
      </rPr>
      <t>9.5.7</t>
    </r>
  </si>
  <si>
    <r>
      <rPr>
        <sz val="7.5"/>
        <rFont val="Arial MT"/>
        <family val="2"/>
      </rPr>
      <t xml:space="preserve">REGISTRO DE ESFERA, PVC, SOLDÁVEL, COM VOLANTE, DN  60 MM -
</t>
    </r>
    <r>
      <rPr>
        <sz val="7.5"/>
        <rFont val="Arial MT"/>
        <family val="2"/>
      </rPr>
      <t>FORNECIMENTO E INSTALAÇÃO. AF_08/2021</t>
    </r>
  </si>
  <si>
    <r>
      <rPr>
        <sz val="7.5"/>
        <rFont val="Arial MT"/>
        <family val="2"/>
      </rPr>
      <t>9.5.8</t>
    </r>
  </si>
  <si>
    <r>
      <rPr>
        <sz val="7.5"/>
        <rFont val="Arial MT"/>
        <family val="2"/>
      </rPr>
      <t>ENGATE FLEXÍVEL EM PLÁSTICO BRANCO,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 xml:space="preserve">X 30CM - FORNECIMENTO
</t>
    </r>
    <r>
      <rPr>
        <sz val="7.5"/>
        <rFont val="Arial MT"/>
        <family val="2"/>
      </rPr>
      <t>E INSTALAÇÃO. AF_01/2020</t>
    </r>
  </si>
  <si>
    <r>
      <rPr>
        <sz val="7.5"/>
        <rFont val="Arial MT"/>
        <family val="2"/>
      </rPr>
      <t>9.5.9</t>
    </r>
  </si>
  <si>
    <r>
      <rPr>
        <sz val="7.5"/>
        <rFont val="Arial MT"/>
        <family val="2"/>
      </rPr>
      <t xml:space="preserve">ADAPTADOR CURTO COM BOLSA E ROSCA PARA REGISTRO, PVC, SOLDÁVEL, DN 60MM X 2 , INSTALADO EM PRUMADA DE ÁGUA -
</t>
    </r>
    <r>
      <rPr>
        <sz val="7.5"/>
        <rFont val="Arial MT"/>
        <family val="2"/>
      </rPr>
      <t>FORNECIMENTO E INSTALAÇÃO. AF_06/2022</t>
    </r>
  </si>
  <si>
    <r>
      <rPr>
        <sz val="7.5"/>
        <rFont val="Arial MT"/>
        <family val="2"/>
      </rPr>
      <t>ADAPTADOR CURTO COM BOLSA E ROSCA PARA REGISTRO, PVC, SOLDÁVEL, DN 50MM X 1.1/4 , INSTALADO EM PRUMADA DE ÁGUA - FORNECIMENTO E INSTALAÇÃO. AF_06/2022</t>
    </r>
  </si>
  <si>
    <r>
      <rPr>
        <sz val="7.5"/>
        <rFont val="Arial MT"/>
        <family val="2"/>
      </rPr>
      <t>CP0077</t>
    </r>
  </si>
  <si>
    <r>
      <rPr>
        <sz val="7.5"/>
        <rFont val="Arial MT"/>
        <family val="2"/>
      </rPr>
      <t xml:space="preserve">BUCHA DE REDUÇÃO DE PVC, SOLDÁVEL, CURTA, COM 60 X 50 MM,
</t>
    </r>
    <r>
      <rPr>
        <sz val="7.5"/>
        <rFont val="Arial MT"/>
        <family val="2"/>
      </rPr>
      <t>PARA ÁGUA FRIA PREDIAL</t>
    </r>
  </si>
  <si>
    <r>
      <rPr>
        <sz val="7.5"/>
        <rFont val="Arial MT"/>
        <family val="2"/>
      </rPr>
      <t>CP0078</t>
    </r>
  </si>
  <si>
    <r>
      <rPr>
        <sz val="7.5"/>
        <rFont val="Arial MT"/>
        <family val="2"/>
      </rPr>
      <t xml:space="preserve">BUCHA DE REDUÇÃO DE PVC, SOLDÁVEL, LONGA, COM 50 X 32 MM,
</t>
    </r>
    <r>
      <rPr>
        <sz val="7.5"/>
        <rFont val="Arial MT"/>
        <family val="2"/>
      </rPr>
      <t>PARA ÁGUA FRIA PREDIAL</t>
    </r>
  </si>
  <si>
    <r>
      <rPr>
        <sz val="7.5"/>
        <rFont val="Arial MT"/>
        <family val="2"/>
      </rPr>
      <t>CP0079</t>
    </r>
  </si>
  <si>
    <r>
      <rPr>
        <sz val="7.5"/>
        <rFont val="Arial MT"/>
        <family val="2"/>
      </rPr>
      <t xml:space="preserve">BUCHA DE REDUCAO DE PVC, SOLDAVEL, LONGA, COM 60 X 25 MM,
</t>
    </r>
    <r>
      <rPr>
        <sz val="7.5"/>
        <rFont val="Arial MT"/>
        <family val="2"/>
      </rPr>
      <t>PARA AGUA FRIA PREDIAL</t>
    </r>
  </si>
  <si>
    <r>
      <rPr>
        <sz val="7.5"/>
        <rFont val="Arial MT"/>
        <family val="2"/>
      </rPr>
      <t xml:space="preserve">JOELHO 90 GRAUS, PPR, DN 20 MM, CLASSE PN 25,  INSTALADO EM RESERVAÇÃO DE ÁGUA DE EDIFICAÇÃO QUE POSSUA RESERVATÓRIO DE FIBRA/FIBROCIMENTO 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FORNECIMENTO E INSTALAÇÃO. AF_06/2016</t>
    </r>
  </si>
  <si>
    <r>
      <rPr>
        <sz val="7.5"/>
        <rFont val="Arial MT"/>
        <family val="2"/>
      </rPr>
      <t>JOELHO 90 GRAUS, PVC, SOLDÁVEL, DN 32MM, INSTALADO EM RAMAL OU SUB-RAMAL DE ÁGUA - FORNECIMENTO E INSTALAÇÃO. AF_06/2022</t>
    </r>
  </si>
  <si>
    <r>
      <rPr>
        <sz val="7.5"/>
        <rFont val="Arial MT"/>
        <family val="2"/>
      </rPr>
      <t>JOELHO 90 GRAUS, PVC, SOLDÁVEL, DN 60MM, INSTALADO EM PRUMADA DE ÁGUA - FORNECIMENTO E INSTALAÇÃO. AF_06/2022</t>
    </r>
  </si>
  <si>
    <r>
      <rPr>
        <sz val="7.5"/>
        <rFont val="Arial MT"/>
        <family val="2"/>
      </rPr>
      <t>TUBO, PVC, SOLDÁVEL, DN 32MM, INSTALADO EM RAMAL DE DISTRIBUIÇÃO DE ÁGUA - FORNECIMENTO E INSTALAÇÃO. AF_06/2022</t>
    </r>
  </si>
  <si>
    <r>
      <rPr>
        <sz val="7.5"/>
        <rFont val="Arial MT"/>
        <family val="2"/>
      </rPr>
      <t xml:space="preserve">TUBO, PVC, SOLDÁVEL, DN 50MM, INSTALADO EM PRUMADA DE ÁGUA -
</t>
    </r>
    <r>
      <rPr>
        <sz val="7.5"/>
        <rFont val="Arial MT"/>
        <family val="2"/>
      </rPr>
      <t>FORNECIMENTO E INSTALAÇÃO. AF_06/2022</t>
    </r>
  </si>
  <si>
    <r>
      <rPr>
        <sz val="7.5"/>
        <rFont val="Arial MT"/>
        <family val="2"/>
      </rPr>
      <t xml:space="preserve">TUBO, PVC, SOLDÁVEL, DN 60MM, INSTALADO EM PRUMADA DE ÁGUA -
</t>
    </r>
    <r>
      <rPr>
        <sz val="7.5"/>
        <rFont val="Arial MT"/>
        <family val="2"/>
      </rPr>
      <t>FORNECIMENTO E INSTALAÇÃO. AF_06/2022</t>
    </r>
  </si>
  <si>
    <r>
      <rPr>
        <sz val="7.5"/>
        <rFont val="Arial MT"/>
        <family val="2"/>
      </rPr>
      <t xml:space="preserve">TE, PVC, SOLDÁVEL, DN 60MM, INSTALADO EM PRUMADA DE ÁGUA -
</t>
    </r>
    <r>
      <rPr>
        <sz val="7.5"/>
        <rFont val="Arial MT"/>
        <family val="2"/>
      </rPr>
      <t>FORNECIMENTO E INSTALAÇÃO. AF_06/2022</t>
    </r>
  </si>
  <si>
    <r>
      <rPr>
        <sz val="7.5"/>
        <rFont val="Arial MT"/>
        <family val="2"/>
      </rPr>
      <t>CP0080</t>
    </r>
  </si>
  <si>
    <r>
      <rPr>
        <sz val="7.5"/>
        <rFont val="Arial MT"/>
        <family val="2"/>
      </rPr>
      <t>TÊ DE REDUÇÃO, PVC, SOLDÁVEL, DN 50MM X 32MM, INSTALADO EM PRUMADA DE ÁGUA - FORNECIMENTO E INSTALAÇÃO.</t>
    </r>
  </si>
  <si>
    <r>
      <rPr>
        <sz val="7.5"/>
        <rFont val="Arial MT"/>
        <family val="2"/>
      </rPr>
      <t>CP0081</t>
    </r>
  </si>
  <si>
    <r>
      <rPr>
        <sz val="7.5"/>
        <rFont val="Arial MT"/>
        <family val="2"/>
      </rPr>
      <t xml:space="preserve">CAIXA D'ÁGUA  DE FIBRA DE VIDRO 5000 L - FORNECIMENTO E
</t>
    </r>
    <r>
      <rPr>
        <sz val="7.5"/>
        <rFont val="Arial MT"/>
        <family val="2"/>
      </rPr>
      <t>INSTALAÇÃO</t>
    </r>
  </si>
  <si>
    <r>
      <rPr>
        <b/>
        <sz val="7.5"/>
        <rFont val="Arial"/>
        <family val="2"/>
      </rPr>
      <t>10</t>
    </r>
  </si>
  <si>
    <r>
      <rPr>
        <b/>
        <sz val="7.5"/>
        <rFont val="Arial"/>
        <family val="2"/>
      </rPr>
      <t>INSTALAÇÃO ELÉTRICA</t>
    </r>
  </si>
  <si>
    <r>
      <rPr>
        <sz val="7.5"/>
        <rFont val="Arial MT"/>
        <family val="2"/>
      </rPr>
      <t>10.1</t>
    </r>
  </si>
  <si>
    <r>
      <rPr>
        <sz val="7.5"/>
        <rFont val="Arial MT"/>
        <family val="2"/>
      </rPr>
      <t>ED-49004</t>
    </r>
  </si>
  <si>
    <r>
      <rPr>
        <sz val="7.5"/>
        <rFont val="Arial MT"/>
        <family val="2"/>
      </rPr>
      <t xml:space="preserve">CABO DE COBRE FLEXÍVEL, CLASSE 5, ISOLAMENTO TIPO EPR/HEPR,
</t>
    </r>
    <r>
      <rPr>
        <sz val="7.5"/>
        <rFont val="Arial MT"/>
        <family val="2"/>
      </rPr>
      <t>NÃO HALOGENADO, ANTICHAMA, TERMOFIXO, UNIPOLAR, SEÇÃO 25 MM2, 90°C, 0,6/1KV</t>
    </r>
  </si>
  <si>
    <r>
      <rPr>
        <sz val="7.5"/>
        <rFont val="Arial MT"/>
        <family val="2"/>
      </rPr>
      <t>10.2</t>
    </r>
  </si>
  <si>
    <r>
      <rPr>
        <sz val="7.5"/>
        <rFont val="Arial MT"/>
        <family val="2"/>
      </rPr>
      <t xml:space="preserve">CABO DE COBRE FLEXÍVEL, CLASSE 5, ISOLAMENTO TIPO EPR/HEPR, NÃO HALOGENADO, ANTICHAMA, TERMOFIXO, UNIPOLAR, SEÇÃO 25
</t>
    </r>
    <r>
      <rPr>
        <sz val="7.5"/>
        <rFont val="Arial MT"/>
        <family val="2"/>
      </rPr>
      <t>MM2, 90°C, 0,6/1KV</t>
    </r>
  </si>
  <si>
    <r>
      <rPr>
        <sz val="7.5"/>
        <rFont val="Arial MT"/>
        <family val="2"/>
      </rPr>
      <t>10.3</t>
    </r>
  </si>
  <si>
    <r>
      <rPr>
        <sz val="7.5"/>
        <rFont val="Arial MT"/>
        <family val="2"/>
      </rPr>
      <t>10.4</t>
    </r>
  </si>
  <si>
    <r>
      <rPr>
        <sz val="7.5"/>
        <rFont val="Arial MT"/>
        <family val="2"/>
      </rPr>
      <t>ED-49001</t>
    </r>
  </si>
  <si>
    <r>
      <rPr>
        <sz val="7.5"/>
        <rFont val="Arial MT"/>
        <family val="2"/>
      </rPr>
      <t xml:space="preserve">CABO DE COBRE FLEXÍVEL, CLASSE 5, ISOLAMENTO TIPO EPR/HEPR, NÃO HALOGENADO, ANTICHAMA, TERMOFIXO, UNIPOLAR, SEÇÃO 16
</t>
    </r>
    <r>
      <rPr>
        <sz val="7.5"/>
        <rFont val="Arial MT"/>
        <family val="2"/>
      </rPr>
      <t>MM2, 90°C, 0,6/1KV</t>
    </r>
  </si>
  <si>
    <r>
      <rPr>
        <sz val="7.5"/>
        <rFont val="Arial MT"/>
        <family val="2"/>
      </rPr>
      <t>10.5</t>
    </r>
  </si>
  <si>
    <r>
      <rPr>
        <sz val="7.5"/>
        <rFont val="Arial MT"/>
        <family val="2"/>
      </rPr>
      <t>ED-48995</t>
    </r>
  </si>
  <si>
    <r>
      <rPr>
        <sz val="7.5"/>
        <rFont val="Arial MT"/>
        <family val="2"/>
      </rPr>
      <t xml:space="preserve">CABO DE COBRE FLEXÍVEL, CLASSE 5, ISOLAMENTO TIPO EPR/HEPR, NÃO HALOGENADO, ANTICHAMA, TERMOFIXO, UNIPOLAR, SEÇÃO 6 MM2,
</t>
    </r>
    <r>
      <rPr>
        <sz val="7.5"/>
        <rFont val="Arial MT"/>
        <family val="2"/>
      </rPr>
      <t>90°C, 0,6/1KV</t>
    </r>
  </si>
  <si>
    <r>
      <rPr>
        <sz val="7.5"/>
        <rFont val="Arial MT"/>
        <family val="2"/>
      </rPr>
      <t>10.6</t>
    </r>
  </si>
  <si>
    <r>
      <rPr>
        <sz val="7.5"/>
        <rFont val="Arial MT"/>
        <family val="2"/>
      </rPr>
      <t>10.7</t>
    </r>
  </si>
  <si>
    <r>
      <rPr>
        <sz val="7.5"/>
        <rFont val="Arial MT"/>
        <family val="2"/>
      </rPr>
      <t xml:space="preserve">CABO DE COBRE FLEXÍVEL, CLASSE 5, ISOLAMENTO TIPO EPR/HEPR,
</t>
    </r>
    <r>
      <rPr>
        <sz val="7.5"/>
        <rFont val="Arial MT"/>
        <family val="2"/>
      </rPr>
      <t>NÃO HALOGENADO, ANTICHAMA, TERMOFIXO, UNIPOLAR, SEÇÃO 6 MM2, 90°C, 0,6/1KV</t>
    </r>
  </si>
  <si>
    <r>
      <rPr>
        <sz val="7.5"/>
        <rFont val="Arial MT"/>
        <family val="2"/>
      </rPr>
      <t>10.8</t>
    </r>
  </si>
  <si>
    <r>
      <rPr>
        <sz val="7.5"/>
        <rFont val="Arial MT"/>
        <family val="2"/>
      </rPr>
      <t xml:space="preserve">CABO DE COBRE FLEXÍVEL ISOLADO, 6 MM², ANTI-CHAMA 450/750 V,
</t>
    </r>
    <r>
      <rPr>
        <sz val="7.5"/>
        <rFont val="Arial MT"/>
        <family val="2"/>
      </rPr>
      <t>PARA CIRCUITOS TERMINAIS - FORNECIMENTO E INSTALAÇÃO. AF_03/2023</t>
    </r>
  </si>
  <si>
    <r>
      <rPr>
        <sz val="7.5"/>
        <rFont val="Arial MT"/>
        <family val="2"/>
      </rPr>
      <t>10.9</t>
    </r>
  </si>
  <si>
    <r>
      <rPr>
        <sz val="7.5"/>
        <rFont val="Arial MT"/>
        <family val="2"/>
      </rPr>
      <t>ED-49010</t>
    </r>
  </si>
  <si>
    <r>
      <rPr>
        <sz val="7.5"/>
        <rFont val="Arial MT"/>
        <family val="2"/>
      </rPr>
      <t xml:space="preserve">CABO DE COBRE FLEXÍVEL, CLASSE 5, ISOLAMENTO TIPO EPR/HEPR, NÃO HALOGENADO, ANTICHAMA, TERMOFIXO, UNIPOLAR, SEÇÃO 50
</t>
    </r>
    <r>
      <rPr>
        <sz val="7.5"/>
        <rFont val="Arial MT"/>
        <family val="2"/>
      </rPr>
      <t>MM2, 90°C, 0,6/1KV</t>
    </r>
  </si>
  <si>
    <r>
      <rPr>
        <sz val="7.5"/>
        <rFont val="Arial MT"/>
        <family val="2"/>
      </rPr>
      <t>10.10</t>
    </r>
  </si>
  <si>
    <r>
      <rPr>
        <sz val="7.5"/>
        <rFont val="Arial MT"/>
        <family val="2"/>
      </rPr>
      <t>10.11</t>
    </r>
  </si>
  <si>
    <r>
      <rPr>
        <sz val="7.5"/>
        <rFont val="Arial MT"/>
        <family val="2"/>
      </rPr>
      <t xml:space="preserve">CABO DE COBRE FLEXÍVEL ISOLADO, 1,5 MM², ANTI-CHAMA 450/750 V, PARA CIRCUITOS TERMINAIS - FORNECIMENTO E INSTALAÇÃO.
</t>
    </r>
    <r>
      <rPr>
        <sz val="7.5"/>
        <rFont val="Arial MT"/>
        <family val="2"/>
      </rPr>
      <t>AF_03/2023</t>
    </r>
  </si>
  <si>
    <r>
      <rPr>
        <sz val="7.5"/>
        <rFont val="Arial MT"/>
        <family val="2"/>
      </rPr>
      <t>10.12</t>
    </r>
  </si>
  <si>
    <r>
      <rPr>
        <sz val="7.5"/>
        <rFont val="Arial MT"/>
        <family val="2"/>
      </rPr>
      <t>10.13</t>
    </r>
  </si>
  <si>
    <r>
      <rPr>
        <sz val="7.5"/>
        <rFont val="Arial MT"/>
        <family val="2"/>
      </rPr>
      <t xml:space="preserve">CABO DE COBRE FLEXÍVEL ISOLADO, 1,5 MM², ANTI-CHAMA 450/750 V,
</t>
    </r>
    <r>
      <rPr>
        <sz val="7.5"/>
        <rFont val="Arial MT"/>
        <family val="2"/>
      </rPr>
      <t>PARA CIRCUITOS TERMINAIS - FORNECIMENTO E INSTALAÇÃO. AF_03/2023</t>
    </r>
  </si>
  <si>
    <r>
      <rPr>
        <sz val="7.5"/>
        <rFont val="Arial MT"/>
        <family val="2"/>
      </rPr>
      <t>10.14</t>
    </r>
  </si>
  <si>
    <r>
      <rPr>
        <sz val="7.5"/>
        <rFont val="Arial MT"/>
        <family val="2"/>
      </rPr>
      <t>10.15</t>
    </r>
  </si>
  <si>
    <r>
      <rPr>
        <sz val="7.5"/>
        <rFont val="Arial MT"/>
        <family val="2"/>
      </rPr>
      <t xml:space="preserve">CABO DE COBRE FLEXÍVEL ISOLADO, 2,5 MM², ANTI-CHAMA 450/750 V,
</t>
    </r>
    <r>
      <rPr>
        <sz val="7.5"/>
        <rFont val="Arial MT"/>
        <family val="2"/>
      </rPr>
      <t>PARA CIRCUITOS TERMINAIS - FORNECIMENTO E INSTALAÇÃO. AF_03/2023</t>
    </r>
  </si>
  <si>
    <r>
      <rPr>
        <sz val="7.5"/>
        <rFont val="Arial MT"/>
        <family val="2"/>
      </rPr>
      <t>10.16</t>
    </r>
  </si>
  <si>
    <r>
      <rPr>
        <sz val="7.5"/>
        <rFont val="Arial MT"/>
        <family val="2"/>
      </rPr>
      <t xml:space="preserve">CABO DE COBRE FLEXÍVEL ISOLADO, 2,5 MM², ANTI-CHAMA 450/750 V, PARA CIRCUITOS TERMINAIS - FORNECIMENTO E INSTALAÇÃO.
</t>
    </r>
    <r>
      <rPr>
        <sz val="7.5"/>
        <rFont val="Arial MT"/>
        <family val="2"/>
      </rPr>
      <t>AF_03/2023</t>
    </r>
  </si>
  <si>
    <r>
      <rPr>
        <sz val="7.5"/>
        <rFont val="Arial MT"/>
        <family val="2"/>
      </rPr>
      <t>10.17</t>
    </r>
  </si>
  <si>
    <r>
      <rPr>
        <sz val="7.5"/>
        <rFont val="Arial MT"/>
        <family val="2"/>
      </rPr>
      <t>10.18</t>
    </r>
  </si>
  <si>
    <r>
      <rPr>
        <sz val="7.5"/>
        <rFont val="Arial MT"/>
        <family val="2"/>
      </rPr>
      <t xml:space="preserve">CABO DE COBRE FLEXÍVEL ISOLADO, 4 MM², ANTI-CHAMA 450/750 V, PARA CIRCUITOS TERMINAIS - FORNECIMENTO E INSTALAÇÃO.
</t>
    </r>
    <r>
      <rPr>
        <sz val="7.5"/>
        <rFont val="Arial MT"/>
        <family val="2"/>
      </rPr>
      <t>AF_03/2023</t>
    </r>
  </si>
  <si>
    <r>
      <rPr>
        <sz val="7.5"/>
        <rFont val="Arial MT"/>
        <family val="2"/>
      </rPr>
      <t>10.19</t>
    </r>
  </si>
  <si>
    <r>
      <rPr>
        <sz val="7.5"/>
        <rFont val="Arial MT"/>
        <family val="2"/>
      </rPr>
      <t>10.20</t>
    </r>
  </si>
  <si>
    <r>
      <rPr>
        <sz val="7.5"/>
        <rFont val="Arial MT"/>
        <family val="2"/>
      </rPr>
      <t>10.21</t>
    </r>
  </si>
  <si>
    <r>
      <rPr>
        <sz val="7.5"/>
        <rFont val="Arial MT"/>
        <family val="2"/>
      </rPr>
      <t>10.22</t>
    </r>
  </si>
  <si>
    <r>
      <rPr>
        <sz val="7.5"/>
        <rFont val="Arial MT"/>
        <family val="2"/>
      </rPr>
      <t>10.23</t>
    </r>
  </si>
  <si>
    <r>
      <rPr>
        <sz val="7.5"/>
        <rFont val="Arial MT"/>
        <family val="2"/>
      </rPr>
      <t>10.24</t>
    </r>
  </si>
  <si>
    <r>
      <rPr>
        <sz val="7.5"/>
        <rFont val="Arial MT"/>
        <family val="2"/>
      </rPr>
      <t>CP0039</t>
    </r>
  </si>
  <si>
    <r>
      <rPr>
        <sz val="7.5"/>
        <rFont val="Arial MT"/>
        <family val="2"/>
      </rPr>
      <t>PLACA 2X4" COM FURO CENTRAL</t>
    </r>
  </si>
  <si>
    <r>
      <rPr>
        <sz val="7.5"/>
        <rFont val="Arial MT"/>
        <family val="2"/>
      </rPr>
      <t>10.25</t>
    </r>
  </si>
  <si>
    <r>
      <rPr>
        <sz val="7.5"/>
        <rFont val="Arial MT"/>
        <family val="2"/>
      </rPr>
      <t>INTERRUPTOR PARALELO (1 MÓDULO), 10A/250V, INCLUINDO SUPORTE E PLACA - FORNECIMENTO E INSTALAÇÃO. AF_03/2023</t>
    </r>
  </si>
  <si>
    <r>
      <rPr>
        <sz val="7.5"/>
        <rFont val="Arial MT"/>
        <family val="2"/>
      </rPr>
      <t>10.26</t>
    </r>
  </si>
  <si>
    <r>
      <rPr>
        <sz val="7.5"/>
        <rFont val="Arial MT"/>
        <family val="2"/>
      </rPr>
      <t>INTERRUPTOR SIMPLES (1 MÓDULO), 10A/250V, INCLUINDO SUPORTE E PLACA - FORNECIMENTO E INSTALAÇÃO. AF_03/2023</t>
    </r>
  </si>
  <si>
    <r>
      <rPr>
        <sz val="7.5"/>
        <rFont val="Arial MT"/>
        <family val="2"/>
      </rPr>
      <t>10.27</t>
    </r>
  </si>
  <si>
    <r>
      <rPr>
        <sz val="7.5"/>
        <rFont val="Arial MT"/>
        <family val="2"/>
      </rPr>
      <t>INTERRUPTOR PARALELO (2 MÓDULOS), 10A/250V, INCLUINDO SUPORTE E PLACA - FORNECIMENTO E INSTALAÇÃO. AF_03/2023</t>
    </r>
  </si>
  <si>
    <r>
      <rPr>
        <sz val="7.5"/>
        <rFont val="Arial MT"/>
        <family val="2"/>
      </rPr>
      <t>10.28</t>
    </r>
  </si>
  <si>
    <r>
      <rPr>
        <sz val="7.5"/>
        <rFont val="Arial MT"/>
        <family val="2"/>
      </rPr>
      <t>INTERRUPTOR SIMPLES (2 MÓDULOS), 10A/250V, SEM SUPORTE E SEM PLACA - FORNECIMENTO E INSTALAÇÃO. AF_03/2023</t>
    </r>
  </si>
  <si>
    <r>
      <rPr>
        <sz val="7.5"/>
        <rFont val="Arial MT"/>
        <family val="2"/>
      </rPr>
      <t>10.29</t>
    </r>
  </si>
  <si>
    <r>
      <rPr>
        <sz val="7.5"/>
        <rFont val="Arial MT"/>
        <family val="2"/>
      </rPr>
      <t>TOMADA ALTA DE EMBUTIR (1 MÓDULO), 2P+T 10 A, SEM SUPORTE E SEM PLACA - FORNECIMENTO E INSTALAÇÃO. AF_03/2023</t>
    </r>
  </si>
  <si>
    <r>
      <rPr>
        <sz val="7.5"/>
        <rFont val="Arial MT"/>
        <family val="2"/>
      </rPr>
      <t>10.30</t>
    </r>
  </si>
  <si>
    <r>
      <rPr>
        <sz val="7.5"/>
        <rFont val="Arial MT"/>
        <family val="2"/>
      </rPr>
      <t>TOMADA ALTA DE EMBUTIR (1 MÓDULO), 2P+T 20 A, SEM SUPORTE E SEM PLACA - FORNECIMENTO E INSTALAÇÃO. AF_03/2023</t>
    </r>
  </si>
  <si>
    <r>
      <rPr>
        <sz val="7.5"/>
        <rFont val="Arial MT"/>
        <family val="2"/>
      </rPr>
      <t>10.31</t>
    </r>
  </si>
  <si>
    <r>
      <rPr>
        <sz val="7.5"/>
        <rFont val="Arial MT"/>
        <family val="2"/>
      </rPr>
      <t>CP0040</t>
    </r>
  </si>
  <si>
    <r>
      <rPr>
        <sz val="7.5"/>
        <rFont val="Arial MT"/>
        <family val="2"/>
      </rPr>
      <t>PLACA UNHA 4"X4" -  2 TOMADAS - CAIXA 4"X4" PVC</t>
    </r>
  </si>
  <si>
    <r>
      <rPr>
        <sz val="7.5"/>
        <rFont val="Arial MT"/>
        <family val="2"/>
      </rPr>
      <t>10.32</t>
    </r>
  </si>
  <si>
    <r>
      <rPr>
        <sz val="7.5"/>
        <rFont val="Arial MT"/>
        <family val="2"/>
      </rPr>
      <t>CP0041</t>
    </r>
  </si>
  <si>
    <r>
      <rPr>
        <sz val="7.5"/>
        <rFont val="Arial MT"/>
        <family val="2"/>
      </rPr>
      <t>CAIXA 4"X4" PVC</t>
    </r>
  </si>
  <si>
    <r>
      <rPr>
        <sz val="7.5"/>
        <rFont val="Arial MT"/>
        <family val="2"/>
      </rPr>
      <t>10.33</t>
    </r>
  </si>
  <si>
    <r>
      <rPr>
        <sz val="7.5"/>
        <rFont val="Arial MT"/>
        <family val="2"/>
      </rPr>
      <t>ED-49197</t>
    </r>
  </si>
  <si>
    <r>
      <rPr>
        <sz val="7.5"/>
        <rFont val="Arial MT"/>
        <family val="2"/>
      </rPr>
      <t>CAIXA DE INSPEÇÃO EM CONCRETO, TIPO "ZA" PASSEIO, PADRÃO CEMIG, DIMENSÃO (28X28)CM, ALTURA 40CM, COM TAMPA E ARO ARTICULADO EM FERRO FUNDIDO, INCLUSIVE ESCAVAÇÃO, APILOAMENTO, LASTRO DE BRITA, REATERRO E TRANSPORTE E RETIRADA DO MATERIAL ESCAVADO (EM CAÇAMBA)</t>
    </r>
  </si>
  <si>
    <r>
      <rPr>
        <sz val="7.5"/>
        <rFont val="Arial MT"/>
        <family val="2"/>
      </rPr>
      <t>10.34</t>
    </r>
  </si>
  <si>
    <r>
      <rPr>
        <sz val="7.5"/>
        <rFont val="Arial MT"/>
        <family val="2"/>
      </rPr>
      <t>ED-49497</t>
    </r>
  </si>
  <si>
    <r>
      <rPr>
        <sz val="7.5"/>
        <rFont val="Arial MT"/>
        <family val="2"/>
      </rPr>
      <t>POSTE TELECÔNICO RETO, H = 9,00 M EM AÇO GALVANIZADO , (LIVRE)</t>
    </r>
  </si>
  <si>
    <r>
      <rPr>
        <sz val="7.5"/>
        <rFont val="Arial MT"/>
        <family val="2"/>
      </rPr>
      <t>10.35</t>
    </r>
  </si>
  <si>
    <r>
      <rPr>
        <sz val="7.5"/>
        <rFont val="Arial MT"/>
        <family val="2"/>
      </rPr>
      <t>11.83.13</t>
    </r>
  </si>
  <si>
    <r>
      <rPr>
        <sz val="7.5"/>
        <rFont val="Arial MT"/>
        <family val="2"/>
      </rPr>
      <t>HASTE ATERRAMENTO AÇO ZINCADO 25X25X2500MM P.CEMIG</t>
    </r>
  </si>
  <si>
    <r>
      <rPr>
        <sz val="7.5"/>
        <rFont val="Arial MT"/>
        <family val="2"/>
      </rPr>
      <t>10.36</t>
    </r>
  </si>
  <si>
    <r>
      <rPr>
        <sz val="7.5"/>
        <rFont val="Arial MT"/>
        <family val="2"/>
      </rPr>
      <t>CP0044</t>
    </r>
  </si>
  <si>
    <r>
      <rPr>
        <sz val="7.5"/>
        <rFont val="Arial MT"/>
        <family val="2"/>
      </rPr>
      <t>LUMINÁRIA LED DE 90W/127-220V - MIN 10.000 LM - 4K - PARA ILUMINAÇÃO PÚBLICA - COM RELÉ FOTOELÉTRICO 1000W</t>
    </r>
  </si>
  <si>
    <r>
      <rPr>
        <sz val="7.5"/>
        <rFont val="Arial MT"/>
        <family val="2"/>
      </rPr>
      <t>10.37</t>
    </r>
  </si>
  <si>
    <r>
      <rPr>
        <sz val="7.5"/>
        <rFont val="Arial MT"/>
        <family val="2"/>
      </rPr>
      <t>ED-51084</t>
    </r>
  </si>
  <si>
    <r>
      <rPr>
        <sz val="7.5"/>
        <rFont val="Arial MT"/>
        <family val="2"/>
      </rPr>
      <t xml:space="preserve">TERMINAL A COMPRESSAO EM COBRE ESTANHADO 1 FURO PARA CABO
</t>
    </r>
    <r>
      <rPr>
        <sz val="7.5"/>
        <rFont val="Arial MT"/>
        <family val="2"/>
      </rPr>
      <t>16 MM2</t>
    </r>
  </si>
  <si>
    <r>
      <rPr>
        <sz val="7.5"/>
        <rFont val="Arial MT"/>
        <family val="2"/>
      </rPr>
      <t>U</t>
    </r>
  </si>
  <si>
    <r>
      <rPr>
        <sz val="7.5"/>
        <rFont val="Arial MT"/>
        <family val="2"/>
      </rPr>
      <t>10.38</t>
    </r>
  </si>
  <si>
    <r>
      <rPr>
        <sz val="7.5"/>
        <rFont val="Arial MT"/>
        <family val="2"/>
      </rPr>
      <t>CP0045</t>
    </r>
  </si>
  <si>
    <r>
      <rPr>
        <sz val="7.5"/>
        <rFont val="Arial MT"/>
        <family val="2"/>
      </rPr>
      <t xml:space="preserve">SUPORTE PARA 1 LUMINÁRIAS IP - INSTALAÇÃO NO TOPO DO POSTE
</t>
    </r>
    <r>
      <rPr>
        <sz val="7.5"/>
        <rFont val="Arial MT"/>
        <family val="2"/>
      </rPr>
      <t>TELECÔNICO DE AÇO GALVANIZADO</t>
    </r>
  </si>
  <si>
    <r>
      <rPr>
        <sz val="7.5"/>
        <rFont val="Arial MT"/>
        <family val="2"/>
      </rPr>
      <t>10.39</t>
    </r>
  </si>
  <si>
    <r>
      <rPr>
        <sz val="7.5"/>
        <rFont val="Arial MT"/>
        <family val="2"/>
      </rPr>
      <t>CP0089</t>
    </r>
  </si>
  <si>
    <r>
      <rPr>
        <sz val="7.5"/>
        <rFont val="Arial MT"/>
        <family val="2"/>
      </rPr>
      <t xml:space="preserve">SUPORTE PARA 2 LUMINÁRIAS IP - INSTALAÇÃO NO TOPO DO POSTE
</t>
    </r>
    <r>
      <rPr>
        <sz val="7.5"/>
        <rFont val="Arial MT"/>
        <family val="2"/>
      </rPr>
      <t>TELECÔNICO DE AÇO GALVANIZADO</t>
    </r>
  </si>
  <si>
    <r>
      <rPr>
        <sz val="7.5"/>
        <rFont val="Arial MT"/>
        <family val="2"/>
      </rPr>
      <t>10.40</t>
    </r>
  </si>
  <si>
    <r>
      <rPr>
        <sz val="7.5"/>
        <rFont val="Arial MT"/>
        <family val="2"/>
      </rPr>
      <t xml:space="preserve">CORDOALHA DE COBRE NU 16 MM², NÃO ENTERRADA, COM ISOLADOR -
</t>
    </r>
    <r>
      <rPr>
        <sz val="7.5"/>
        <rFont val="Arial MT"/>
        <family val="2"/>
      </rPr>
      <t>FORNECIMENTO E INSTALAÇÃO. AF_12/2017</t>
    </r>
  </si>
  <si>
    <r>
      <rPr>
        <sz val="7.5"/>
        <rFont val="Arial MT"/>
        <family val="2"/>
      </rPr>
      <t>10.41</t>
    </r>
  </si>
  <si>
    <r>
      <rPr>
        <sz val="7.5"/>
        <rFont val="Arial MT"/>
        <family val="2"/>
      </rPr>
      <t>CP0088</t>
    </r>
  </si>
  <si>
    <r>
      <rPr>
        <sz val="7.5"/>
        <rFont val="Arial MT"/>
        <family val="2"/>
      </rPr>
      <t xml:space="preserve">ELERODUTO FLEXIVÉL CORRUGADO, PVC, DN 32 MM (1"), PARA CIRCUITOS TERMINAIS, INSTALADO EM FORRO- FORNECIMENTO E
</t>
    </r>
    <r>
      <rPr>
        <sz val="7.5"/>
        <rFont val="Arial MT"/>
        <family val="2"/>
      </rPr>
      <t>INSTALAÇÃO AF_12/2015</t>
    </r>
  </si>
  <si>
    <r>
      <rPr>
        <sz val="7.5"/>
        <rFont val="Arial MT"/>
        <family val="2"/>
      </rPr>
      <t>10.42</t>
    </r>
  </si>
  <si>
    <r>
      <rPr>
        <sz val="7.5"/>
        <rFont val="Arial MT"/>
        <family val="2"/>
      </rPr>
      <t>CP0048</t>
    </r>
  </si>
  <si>
    <r>
      <rPr>
        <sz val="7.5"/>
        <rFont val="Arial MT"/>
        <family val="2"/>
      </rPr>
      <t>FITA PERIGO DE TENSÃO</t>
    </r>
  </si>
  <si>
    <r>
      <rPr>
        <sz val="7.5"/>
        <rFont val="Arial MT"/>
        <family val="2"/>
      </rPr>
      <t>10.43</t>
    </r>
  </si>
  <si>
    <r>
      <rPr>
        <sz val="7.5"/>
        <rFont val="Arial MT"/>
        <family val="2"/>
      </rPr>
      <t>ED-49228</t>
    </r>
  </si>
  <si>
    <r>
      <rPr>
        <sz val="7.5"/>
        <rFont val="Arial MT"/>
        <family val="2"/>
      </rPr>
      <t>DISJUNTOR MONOPOLAR TERMOMAGNÉTICO 5KA, DE 10A</t>
    </r>
  </si>
  <si>
    <r>
      <rPr>
        <sz val="7.5"/>
        <rFont val="Arial MT"/>
        <family val="2"/>
      </rPr>
      <t>10.44</t>
    </r>
  </si>
  <si>
    <r>
      <rPr>
        <sz val="7.5"/>
        <rFont val="Arial MT"/>
        <family val="2"/>
      </rPr>
      <t>ED-49230</t>
    </r>
  </si>
  <si>
    <r>
      <rPr>
        <sz val="7.5"/>
        <rFont val="Arial MT"/>
        <family val="2"/>
      </rPr>
      <t>DISJUNTOR MONOPOLAR TERMOMAGNÉTICO 5KA, DE 16A</t>
    </r>
  </si>
  <si>
    <r>
      <rPr>
        <sz val="7.5"/>
        <rFont val="Arial MT"/>
        <family val="2"/>
      </rPr>
      <t>10.45</t>
    </r>
  </si>
  <si>
    <r>
      <rPr>
        <sz val="7.5"/>
        <rFont val="Arial MT"/>
        <family val="2"/>
      </rPr>
      <t>ED-49232</t>
    </r>
  </si>
  <si>
    <r>
      <rPr>
        <sz val="7.5"/>
        <rFont val="Arial MT"/>
        <family val="2"/>
      </rPr>
      <t>DISJUNTOR MONOPOLAR TERMOMAGNÉTICO 5KA, DE 25A</t>
    </r>
  </si>
  <si>
    <r>
      <rPr>
        <sz val="7.5"/>
        <rFont val="Arial MT"/>
        <family val="2"/>
      </rPr>
      <t>10.46</t>
    </r>
  </si>
  <si>
    <r>
      <rPr>
        <sz val="7.5"/>
        <rFont val="Arial MT"/>
        <family val="2"/>
      </rPr>
      <t>ED-49281</t>
    </r>
  </si>
  <si>
    <r>
      <rPr>
        <sz val="7.5"/>
        <rFont val="Arial MT"/>
        <family val="2"/>
      </rPr>
      <t>DISJUNTOR BIPOLAR TERMOMAGNÉTICO 5KA, DE 100A</t>
    </r>
  </si>
  <si>
    <r>
      <rPr>
        <sz val="7.5"/>
        <rFont val="Arial MT"/>
        <family val="2"/>
      </rPr>
      <t>10.47</t>
    </r>
  </si>
  <si>
    <r>
      <rPr>
        <sz val="7.5"/>
        <rFont val="Arial MT"/>
        <family val="2"/>
      </rPr>
      <t>ED-49272</t>
    </r>
  </si>
  <si>
    <r>
      <rPr>
        <sz val="7.5"/>
        <rFont val="Arial MT"/>
        <family val="2"/>
      </rPr>
      <t>DISJUNTOR BIPOLAR TERMOMAGNÉTICO 5KA, DE 25A</t>
    </r>
  </si>
  <si>
    <r>
      <rPr>
        <sz val="7.5"/>
        <rFont val="Arial MT"/>
        <family val="2"/>
      </rPr>
      <t>10.48</t>
    </r>
  </si>
  <si>
    <r>
      <rPr>
        <sz val="7.5"/>
        <rFont val="Arial MT"/>
        <family val="2"/>
      </rPr>
      <t>ED-49270</t>
    </r>
  </si>
  <si>
    <r>
      <rPr>
        <sz val="7.5"/>
        <rFont val="Arial MT"/>
        <family val="2"/>
      </rPr>
      <t>DISJUNTOR BIPOLAR TERMOMAGNÉTICO 5KA, DE 16A</t>
    </r>
  </si>
  <si>
    <r>
      <rPr>
        <sz val="7.5"/>
        <rFont val="Arial MT"/>
        <family val="2"/>
      </rPr>
      <t>10.49</t>
    </r>
  </si>
  <si>
    <r>
      <rPr>
        <sz val="7.5"/>
        <rFont val="Arial MT"/>
        <family val="2"/>
      </rPr>
      <t>ED-49271</t>
    </r>
  </si>
  <si>
    <r>
      <rPr>
        <sz val="7.5"/>
        <rFont val="Arial MT"/>
        <family val="2"/>
      </rPr>
      <t>DISJUNTOR BIPOLAR TERMOMAGNÉTICO 5KA, DE 20A</t>
    </r>
  </si>
  <si>
    <r>
      <rPr>
        <sz val="7.5"/>
        <rFont val="Arial MT"/>
        <family val="2"/>
      </rPr>
      <t>10.50</t>
    </r>
  </si>
  <si>
    <r>
      <rPr>
        <sz val="7.5"/>
        <rFont val="Arial MT"/>
        <family val="2"/>
      </rPr>
      <t>ED-49265</t>
    </r>
  </si>
  <si>
    <r>
      <rPr>
        <sz val="7.5"/>
        <rFont val="Arial MT"/>
        <family val="2"/>
      </rPr>
      <t>DISJUNTOR TRIPOLAR TERMOMAGNÉTICO 10KA, DE 125A</t>
    </r>
  </si>
  <si>
    <r>
      <rPr>
        <sz val="7.5"/>
        <rFont val="Arial MT"/>
        <family val="2"/>
      </rPr>
      <t>10.51</t>
    </r>
  </si>
  <si>
    <r>
      <rPr>
        <sz val="7.5"/>
        <rFont val="Arial MT"/>
        <family val="2"/>
      </rPr>
      <t>ED-49284</t>
    </r>
  </si>
  <si>
    <r>
      <rPr>
        <sz val="7.5"/>
        <rFont val="Arial MT"/>
        <family val="2"/>
      </rPr>
      <t>DISJUNTOR TRIPOLAR TERMOMAGNÉTICO 5KA, DE 20A</t>
    </r>
  </si>
  <si>
    <r>
      <rPr>
        <sz val="7.5"/>
        <rFont val="Arial MT"/>
        <family val="2"/>
      </rPr>
      <t>10.52</t>
    </r>
  </si>
  <si>
    <r>
      <rPr>
        <sz val="7.5"/>
        <rFont val="Arial MT"/>
        <family val="2"/>
      </rPr>
      <t>ED-49287</t>
    </r>
  </si>
  <si>
    <r>
      <rPr>
        <sz val="7.5"/>
        <rFont val="Arial MT"/>
        <family val="2"/>
      </rPr>
      <t>DISJUNTOR TRIPOLAR TERMOMAGNÉTICO 5KA, DE 35A</t>
    </r>
  </si>
  <si>
    <r>
      <rPr>
        <sz val="7.5"/>
        <rFont val="Arial MT"/>
        <family val="2"/>
      </rPr>
      <t>10.53</t>
    </r>
  </si>
  <si>
    <r>
      <rPr>
        <sz val="7.5"/>
        <rFont val="Arial MT"/>
        <family val="2"/>
      </rPr>
      <t>10.54</t>
    </r>
  </si>
  <si>
    <r>
      <rPr>
        <sz val="7.5"/>
        <rFont val="Arial MT"/>
        <family val="2"/>
      </rPr>
      <t>11.93.02</t>
    </r>
  </si>
  <si>
    <r>
      <rPr>
        <sz val="7.5"/>
        <rFont val="Arial MT"/>
        <family val="2"/>
      </rPr>
      <t>SUPRESSOR DE SURTO VCL 275V 45KA CLAMPER/EQUIVALENTE</t>
    </r>
  </si>
  <si>
    <r>
      <rPr>
        <sz val="7.5"/>
        <rFont val="Arial MT"/>
        <family val="2"/>
      </rPr>
      <t>10.55</t>
    </r>
  </si>
  <si>
    <r>
      <rPr>
        <sz val="7.5"/>
        <rFont val="Arial MT"/>
        <family val="2"/>
      </rPr>
      <t>ED-15115</t>
    </r>
  </si>
  <si>
    <r>
      <rPr>
        <sz val="7.5"/>
        <rFont val="Arial MT"/>
        <family val="2"/>
      </rPr>
      <t>DISJUNTOR DE PROTEÇÃO DIFERENCIAL RESIDUAL (DR), BIPOLAR, TIPO DIN, CORRENTE NOMINAL DE 40A, ALTA SENSIBILIDADE, CORRENTE DIFERENCIAL RESIDUAL NOMINAL COM ATUAÇÃO DE 30MA</t>
    </r>
  </si>
  <si>
    <r>
      <rPr>
        <sz val="7.5"/>
        <rFont val="Arial MT"/>
        <family val="2"/>
      </rPr>
      <t>10.56</t>
    </r>
  </si>
  <si>
    <r>
      <rPr>
        <sz val="7.5"/>
        <rFont val="Arial MT"/>
        <family val="2"/>
      </rPr>
      <t xml:space="preserve">ELETRODUTO RÍGIDO ROSCÁVEL, PVC, DN 60 MM (2"), PARA REDE ENTERRADA DE DISTRIBUIÇÃO DE ENERGIA ELÉTRICA - FORNECIMENTO
</t>
    </r>
    <r>
      <rPr>
        <sz val="7.5"/>
        <rFont val="Arial MT"/>
        <family val="2"/>
      </rPr>
      <t>E INSTALAÇÃO. AF_12/2021</t>
    </r>
  </si>
  <si>
    <r>
      <rPr>
        <sz val="7.5"/>
        <rFont val="Arial MT"/>
        <family val="2"/>
      </rPr>
      <t>10.57</t>
    </r>
  </si>
  <si>
    <r>
      <rPr>
        <sz val="7.5"/>
        <rFont val="Arial MT"/>
        <family val="2"/>
      </rPr>
      <t>ELETRODUTO DE AÇO GALVANIZADO, CLASSE LEVE, DN 20 MM (3/4)</t>
    </r>
    <r>
      <rPr>
        <sz val="7"/>
        <rFont val="Microsoft Sans Serif"/>
        <family val="2"/>
      </rPr>
      <t xml:space="preserve">  </t>
    </r>
    <r>
      <rPr>
        <sz val="7.5"/>
        <rFont val="Arial MT"/>
        <family val="2"/>
      </rPr>
      <t xml:space="preserve">, APARENTE, INSTALADO EM PAREDE - FORNECIMENTO E INSTALAÇÃO.
</t>
    </r>
    <r>
      <rPr>
        <sz val="7.5"/>
        <rFont val="Arial MT"/>
        <family val="2"/>
      </rPr>
      <t>AF_11/2016_P</t>
    </r>
  </si>
  <si>
    <r>
      <rPr>
        <sz val="7.5"/>
        <rFont val="Arial MT"/>
        <family val="2"/>
      </rPr>
      <t>10.58</t>
    </r>
  </si>
  <si>
    <r>
      <rPr>
        <sz val="7.5"/>
        <rFont val="Arial MT"/>
        <family val="2"/>
      </rPr>
      <t xml:space="preserve">ELETRODUTO RÍGIDO ROSCÁVEL, PVC, DN 25 MM (3/4"), PARA CIRCUITOS TERMINAIS, INSTALADO EM PAREDE - FORNECIMENTO E
</t>
    </r>
    <r>
      <rPr>
        <sz val="7.5"/>
        <rFont val="Arial MT"/>
        <family val="2"/>
      </rPr>
      <t>INSTALAÇÃO. AF_03/2023</t>
    </r>
  </si>
  <si>
    <r>
      <rPr>
        <sz val="7.5"/>
        <rFont val="Arial MT"/>
        <family val="2"/>
      </rPr>
      <t>10.59</t>
    </r>
  </si>
  <si>
    <r>
      <rPr>
        <sz val="7.5"/>
        <rFont val="Arial MT"/>
        <family val="2"/>
      </rPr>
      <t>ED-13337</t>
    </r>
  </si>
  <si>
    <r>
      <rPr>
        <sz val="7.5"/>
        <rFont val="Arial MT"/>
        <family val="2"/>
      </rPr>
      <t>LUMINÁRIA COMERCIAL CHANFRADA DE SOBREPOR COMPLETA, PARA DUAS (2) LÂMPADAS TUBULARES LED 2X9W-ØT8, TEMPERATURA DA COR 6500K, FORNECIMENTO E INSTALAÇÃO, INCLUSIVE BASE E LÂMPADAS</t>
    </r>
  </si>
  <si>
    <r>
      <rPr>
        <sz val="7.5"/>
        <rFont val="Arial MT"/>
        <family val="2"/>
      </rPr>
      <t>10.60</t>
    </r>
  </si>
  <si>
    <r>
      <rPr>
        <sz val="7.5"/>
        <rFont val="Arial MT"/>
        <family val="2"/>
      </rPr>
      <t>ED-13338</t>
    </r>
  </si>
  <si>
    <r>
      <rPr>
        <sz val="7.5"/>
        <rFont val="Arial MT"/>
        <family val="2"/>
      </rPr>
      <t xml:space="preserve">LUMINÁRIA COMERCIAL CHANFRADA DE SOBREPOR COMPLETA, PARA DUAS (2) LÂMPADAS TUBULARES LED 2X18W-ØT8, TEMPERATURA DA COR 6500K, FORNECIMENTO E INSTALAÇÃO, INCLUSIVE BASE E
</t>
    </r>
    <r>
      <rPr>
        <sz val="7.5"/>
        <rFont val="Arial MT"/>
        <family val="2"/>
      </rPr>
      <t>LÂMPADAS</t>
    </r>
  </si>
  <si>
    <r>
      <rPr>
        <sz val="7.5"/>
        <rFont val="Arial MT"/>
        <family val="2"/>
      </rPr>
      <t>10.61</t>
    </r>
  </si>
  <si>
    <r>
      <rPr>
        <sz val="7.5"/>
        <rFont val="Arial MT"/>
        <family val="2"/>
      </rPr>
      <t>ED-49402</t>
    </r>
  </si>
  <si>
    <r>
      <rPr>
        <sz val="7.5"/>
        <rFont val="Arial MT"/>
        <family val="2"/>
      </rPr>
      <t xml:space="preserve">LUMINÁRIA ARANDELA TIPO TARTARUGA, PARA UMA (1) LÂMPADA BASE E-27, POTÊNCIA MÁXIMA 60W, FORNECIMENTO E INSTALAÇÃO,
</t>
    </r>
    <r>
      <rPr>
        <sz val="7.5"/>
        <rFont val="Arial MT"/>
        <family val="2"/>
      </rPr>
      <t>EXCLUSIVE BASE E LÂMPADA</t>
    </r>
  </si>
  <si>
    <r>
      <rPr>
        <sz val="7.5"/>
        <rFont val="Arial MT"/>
        <family val="2"/>
      </rPr>
      <t>10.62</t>
    </r>
  </si>
  <si>
    <r>
      <rPr>
        <sz val="7.5"/>
        <rFont val="Arial MT"/>
        <family val="2"/>
      </rPr>
      <t>CP0049</t>
    </r>
  </si>
  <si>
    <r>
      <rPr>
        <sz val="7.5"/>
        <rFont val="Arial MT"/>
        <family val="2"/>
      </rPr>
      <t xml:space="preserve">QUADRO DE DISTRIBUIÇÃO DE ENERGIA EM CHAPA DE AÇO GALVANIZADO, DE EMBUTIR, COM BARRAMENTO TRIFÁSICO, PARA 30 DISJUNTORES DIN 225A -+2IDR BIPOLAR FORNECIMENTO E INSTALAÇÃO.
</t>
    </r>
    <r>
      <rPr>
        <sz val="7.5"/>
        <rFont val="Arial MT"/>
        <family val="2"/>
      </rPr>
      <t>FORNECIMENTO E INSTALAÇÃO.</t>
    </r>
  </si>
  <si>
    <r>
      <rPr>
        <sz val="7.5"/>
        <rFont val="Arial MT"/>
        <family val="2"/>
      </rPr>
      <t>10.63</t>
    </r>
  </si>
  <si>
    <r>
      <rPr>
        <sz val="7.5"/>
        <rFont val="Arial MT"/>
        <family val="2"/>
      </rPr>
      <t>QUADRO DE DISTRIBUIÇÃO DE ENERGIA EM CHAPA DE AÇO GALVANIZADO, DE EMBUTIR, COM BARRAMENTO TRIFÁSICO, PARA 30 DISJUNTORES DIN 150A - FORNECIMENTO E INSTALAÇÃO. AF_10/2020</t>
    </r>
  </si>
  <si>
    <r>
      <rPr>
        <sz val="7.5"/>
        <rFont val="Arial MT"/>
        <family val="2"/>
      </rPr>
      <t>10.64</t>
    </r>
  </si>
  <si>
    <r>
      <rPr>
        <sz val="7.5"/>
        <rFont val="Arial MT"/>
        <family val="2"/>
      </rPr>
      <t>CP0050</t>
    </r>
  </si>
  <si>
    <r>
      <rPr>
        <sz val="7.5"/>
        <rFont val="Arial MT"/>
        <family val="2"/>
      </rPr>
      <t xml:space="preserve">QUADRO DE DISTRIBUIÇÃO DE ENERGIA EM CHAPA DE AÇO GALVANIZADO, DE EMBUTIR, COM BARRAMENTO TRIFÁSICO, PARA 30 DISJUNTORES DIN 150A - +2IDR BIPOLAR FORNECIMENTO E
</t>
    </r>
    <r>
      <rPr>
        <sz val="7.5"/>
        <rFont val="Arial MT"/>
        <family val="2"/>
      </rPr>
      <t>INSTALAÇÃO.</t>
    </r>
  </si>
  <si>
    <r>
      <rPr>
        <sz val="7.5"/>
        <rFont val="Arial MT"/>
        <family val="2"/>
      </rPr>
      <t>10.65</t>
    </r>
  </si>
  <si>
    <r>
      <rPr>
        <sz val="7.5"/>
        <rFont val="Arial MT"/>
        <family val="2"/>
      </rPr>
      <t>10.66</t>
    </r>
  </si>
  <si>
    <r>
      <rPr>
        <sz val="7.5"/>
        <rFont val="Arial MT"/>
        <family val="2"/>
      </rPr>
      <t>ED-48701</t>
    </r>
  </si>
  <si>
    <r>
      <rPr>
        <sz val="7.5"/>
        <rFont val="Arial MT"/>
        <family val="2"/>
      </rPr>
      <t xml:space="preserve">TERMINAL PARA ATERRAMENTO E CONEXÃO DE QUADRO/PAINEL ELÉTRICO, TIPO PARAFUSO FENDIDO DE APERTO, EM LATÃO ESTANHADO, DIÂMETRO DERIVAÇÃO 2,5MM2-25MM2, INCLUSIVE
</t>
    </r>
    <r>
      <rPr>
        <sz val="7.5"/>
        <rFont val="Arial MT"/>
        <family val="2"/>
      </rPr>
      <t>INSTALAÇÃO</t>
    </r>
  </si>
  <si>
    <r>
      <rPr>
        <sz val="7.5"/>
        <rFont val="Arial MT"/>
        <family val="2"/>
      </rPr>
      <t>10.67</t>
    </r>
  </si>
  <si>
    <r>
      <rPr>
        <sz val="7.5"/>
        <rFont val="Arial MT"/>
        <family val="2"/>
      </rPr>
      <t>ED-49199</t>
    </r>
  </si>
  <si>
    <r>
      <rPr>
        <sz val="7.5"/>
        <rFont val="Arial MT"/>
        <family val="2"/>
      </rPr>
      <t>CAIXA DE INSPEÇÃO EM CONCRETO, TIPO "ZB" PASSEIO, PADRÃO CEMIG, DIMENSÃO (52X44)CM, ALTURA 70CM, COM TAMPA E ARO ARTICULADO EM FERRO FUNDIDO, INCLUSIVE ESCAVAÇÃO, APILOAMENTO, LASTRO DE BRITA, REATERRO E TRANSPORTE E RETIRADA DO MATERIAL ESCAVADO (EM CAÇAMBA)</t>
    </r>
  </si>
  <si>
    <r>
      <rPr>
        <sz val="7.5"/>
        <rFont val="Arial MT"/>
        <family val="2"/>
      </rPr>
      <t>10.68</t>
    </r>
  </si>
  <si>
    <r>
      <rPr>
        <sz val="7.5"/>
        <rFont val="Arial MT"/>
        <family val="2"/>
      </rPr>
      <t>CP0053</t>
    </r>
  </si>
  <si>
    <r>
      <rPr>
        <sz val="7.5"/>
        <rFont val="Arial MT"/>
        <family val="2"/>
      </rPr>
      <t xml:space="preserve">ELETRODUTO FLEXÍVEL CORRUGADO, PEAD, DN 63 (2")  -
</t>
    </r>
    <r>
      <rPr>
        <sz val="7.5"/>
        <rFont val="Arial MT"/>
        <family val="2"/>
      </rPr>
      <t>FORNECIMENTO E INSTALAÇÃO.</t>
    </r>
  </si>
  <si>
    <r>
      <rPr>
        <sz val="7.5"/>
        <rFont val="Arial MT"/>
        <family val="2"/>
      </rPr>
      <t>10.69</t>
    </r>
  </si>
  <si>
    <r>
      <rPr>
        <sz val="7.5"/>
        <rFont val="Arial MT"/>
        <family val="2"/>
      </rPr>
      <t>CP0046</t>
    </r>
  </si>
  <si>
    <r>
      <rPr>
        <sz val="7.5"/>
        <rFont val="Arial MT"/>
        <family val="2"/>
      </rPr>
      <t>ELETRODUTO FLEXÍVEL CORRUGADO, PEAD, DN 63 (2")  - FORNECIMENTO E INSTALAÇÃO.  ENVELOPADO EM COCRETO</t>
    </r>
  </si>
  <si>
    <r>
      <rPr>
        <sz val="7.5"/>
        <rFont val="Arial MT"/>
        <family val="2"/>
      </rPr>
      <t>10.70</t>
    </r>
  </si>
  <si>
    <r>
      <rPr>
        <sz val="7.5"/>
        <rFont val="Arial MT"/>
        <family val="2"/>
      </rPr>
      <t>10.71</t>
    </r>
  </si>
  <si>
    <r>
      <rPr>
        <sz val="7.5"/>
        <rFont val="Arial MT"/>
        <family val="2"/>
      </rPr>
      <t>CP0054</t>
    </r>
  </si>
  <si>
    <r>
      <rPr>
        <sz val="7.5"/>
        <rFont val="Arial MT"/>
        <family val="2"/>
      </rPr>
      <t>ETIQUETA DE TENSÃO C/ 18 UNIDADES</t>
    </r>
  </si>
  <si>
    <r>
      <rPr>
        <sz val="7.5"/>
        <rFont val="Arial MT"/>
        <family val="2"/>
      </rPr>
      <t>10.72</t>
    </r>
  </si>
  <si>
    <r>
      <rPr>
        <sz val="7.5"/>
        <rFont val="Arial MT"/>
        <family val="2"/>
      </rPr>
      <t>CP0052</t>
    </r>
  </si>
  <si>
    <r>
      <rPr>
        <sz val="7.5"/>
        <rFont val="Arial MT"/>
        <family val="2"/>
      </rPr>
      <t>ABRAÇADEIRA DE NAYLON PARA FIXAÇÃO DE CONDUTORES</t>
    </r>
  </si>
  <si>
    <r>
      <rPr>
        <b/>
        <sz val="7.5"/>
        <rFont val="Arial"/>
        <family val="2"/>
      </rPr>
      <t>11</t>
    </r>
  </si>
  <si>
    <r>
      <rPr>
        <b/>
        <sz val="7.5"/>
        <rFont val="Arial"/>
        <family val="2"/>
      </rPr>
      <t>CABEAMENTO ESTRUTURADO</t>
    </r>
  </si>
  <si>
    <r>
      <rPr>
        <sz val="7.5"/>
        <rFont val="Arial MT"/>
        <family val="2"/>
      </rPr>
      <t>11.1</t>
    </r>
  </si>
  <si>
    <r>
      <rPr>
        <sz val="7.5"/>
        <rFont val="Arial MT"/>
        <family val="2"/>
      </rPr>
      <t>ED-15762</t>
    </r>
  </si>
  <si>
    <r>
      <rPr>
        <sz val="7.5"/>
        <rFont val="Arial MT"/>
        <family val="2"/>
      </rPr>
      <t>CONJUNTO DE DUAS (2) TOMADAS DE DADOS (CONECTOR RJ45 CAT.6E), COM PLACA 4"X2" DE DOIS (2) POSTOS, INCLUSIVE FORNECIMENTO, INSTALAÇÃO, SUPORTE, MÓDULO E PLACA</t>
    </r>
  </si>
  <si>
    <r>
      <rPr>
        <sz val="7.5"/>
        <rFont val="Arial MT"/>
        <family val="2"/>
      </rPr>
      <t>11.2</t>
    </r>
  </si>
  <si>
    <r>
      <rPr>
        <sz val="7.5"/>
        <rFont val="Arial MT"/>
        <family val="2"/>
      </rPr>
      <t>ED-15752</t>
    </r>
  </si>
  <si>
    <r>
      <rPr>
        <sz val="7.5"/>
        <rFont val="Arial MT"/>
        <family val="2"/>
      </rPr>
      <t>CONJUNTO DE UMA (1) TOMADA DE DADOS (CONECTOR RJ45 CAT.6E), COM PLACA 4"X2" DE UM (1) POSTO, INCLUSIVE FORNECIMENTO, INSTALAÇÃO, SUPORTE, MÓDULO E PLACA</t>
    </r>
  </si>
  <si>
    <r>
      <rPr>
        <sz val="7.5"/>
        <rFont val="Arial MT"/>
        <family val="2"/>
      </rPr>
      <t>11.3</t>
    </r>
  </si>
  <si>
    <r>
      <rPr>
        <sz val="7.5"/>
        <rFont val="Arial MT"/>
        <family val="2"/>
      </rPr>
      <t>ED-5630</t>
    </r>
  </si>
  <si>
    <r>
      <rPr>
        <sz val="7.5"/>
        <rFont val="Arial MT"/>
        <family val="2"/>
      </rPr>
      <t>MÓDULO PARA REDE (CONECTOR RJ45 CAT.5E), INCLUSIVE FORNECIMENTO E INSTALAÇÃO, EXCLUSIVE PLACA E SUPORTE</t>
    </r>
  </si>
  <si>
    <r>
      <rPr>
        <sz val="7.5"/>
        <rFont val="Arial MT"/>
        <family val="2"/>
      </rPr>
      <t>11.4</t>
    </r>
  </si>
  <si>
    <r>
      <rPr>
        <sz val="7.5"/>
        <rFont val="Arial MT"/>
        <family val="2"/>
      </rPr>
      <t>ED-48365</t>
    </r>
  </si>
  <si>
    <r>
      <rPr>
        <sz val="7.5"/>
        <rFont val="Arial MT"/>
        <family val="2"/>
      </rPr>
      <t xml:space="preserve">CABO UTP 4 PARES CATEGORIA 6 COM REVESTIMENTO EXTERNO NÃO
</t>
    </r>
    <r>
      <rPr>
        <sz val="7.5"/>
        <rFont val="Arial MT"/>
        <family val="2"/>
      </rPr>
      <t>PROPAGANTE A CHAMA</t>
    </r>
  </si>
  <si>
    <r>
      <rPr>
        <sz val="7.5"/>
        <rFont val="Arial MT"/>
        <family val="2"/>
      </rPr>
      <t>11.5</t>
    </r>
  </si>
  <si>
    <r>
      <rPr>
        <sz val="7.5"/>
        <rFont val="Arial MT"/>
        <family val="2"/>
      </rPr>
      <t>CP0033</t>
    </r>
  </si>
  <si>
    <r>
      <rPr>
        <sz val="7.5"/>
        <rFont val="Arial MT"/>
        <family val="2"/>
      </rPr>
      <t>CONECTORES RJ45 CAT 5E - MACHO</t>
    </r>
  </si>
  <si>
    <r>
      <rPr>
        <sz val="7.5"/>
        <rFont val="Arial MT"/>
        <family val="2"/>
      </rPr>
      <t>11.6</t>
    </r>
  </si>
  <si>
    <r>
      <rPr>
        <sz val="7.5"/>
        <rFont val="Arial MT"/>
        <family val="2"/>
      </rPr>
      <t>ELETROCALHA PERFURADA CH. 24 C/TAMPA - 100X50 MM</t>
    </r>
  </si>
  <si>
    <r>
      <rPr>
        <sz val="7.5"/>
        <rFont val="Arial MT"/>
        <family val="2"/>
      </rPr>
      <t>11.7</t>
    </r>
  </si>
  <si>
    <r>
      <rPr>
        <sz val="7.5"/>
        <rFont val="Arial MT"/>
        <family val="2"/>
      </rPr>
      <t>TERMINAL PARA ELETROCALHA  100X50 MM</t>
    </r>
  </si>
  <si>
    <r>
      <rPr>
        <sz val="7.5"/>
        <rFont val="Arial MT"/>
        <family val="2"/>
      </rPr>
      <t>11.8</t>
    </r>
  </si>
  <si>
    <r>
      <rPr>
        <sz val="7.5"/>
        <rFont val="Arial MT"/>
        <family val="2"/>
      </rPr>
      <t>DERIVAÇÃO  "T" HORIZ. 90°  P/ ELETR. 100X50 MM</t>
    </r>
  </si>
  <si>
    <r>
      <rPr>
        <sz val="7.5"/>
        <rFont val="Arial MT"/>
        <family val="2"/>
      </rPr>
      <t>11.9</t>
    </r>
  </si>
  <si>
    <r>
      <rPr>
        <sz val="7.5"/>
        <rFont val="Arial MT"/>
        <family val="2"/>
      </rPr>
      <t>CP0034</t>
    </r>
  </si>
  <si>
    <r>
      <rPr>
        <sz val="7.5"/>
        <rFont val="Arial MT"/>
        <family val="2"/>
      </rPr>
      <t xml:space="preserve">SAÍDA HORIZONTAL PARA ELETRODUTO DE 3/4" P/ ELETROCALHA
</t>
    </r>
    <r>
      <rPr>
        <sz val="7.5"/>
        <rFont val="Arial MT"/>
        <family val="2"/>
      </rPr>
      <t>100X50MM</t>
    </r>
  </si>
  <si>
    <r>
      <rPr>
        <sz val="7.5"/>
        <rFont val="Arial MT"/>
        <family val="2"/>
      </rPr>
      <t>11.10</t>
    </r>
  </si>
  <si>
    <r>
      <rPr>
        <sz val="7.5"/>
        <rFont val="Arial MT"/>
        <family val="2"/>
      </rPr>
      <t>CP0035</t>
    </r>
  </si>
  <si>
    <r>
      <rPr>
        <sz val="7.5"/>
        <rFont val="Arial MT"/>
        <family val="2"/>
      </rPr>
      <t xml:space="preserve">SAÍDA HORIZONTAL PARA ELETRODUTO DE 2" P/ ELETROCALHA
</t>
    </r>
    <r>
      <rPr>
        <sz val="7.5"/>
        <rFont val="Arial MT"/>
        <family val="2"/>
      </rPr>
      <t>100X50MM</t>
    </r>
  </si>
  <si>
    <r>
      <rPr>
        <sz val="7.5"/>
        <rFont val="Arial MT"/>
        <family val="2"/>
      </rPr>
      <t>11.11</t>
    </r>
  </si>
  <si>
    <r>
      <rPr>
        <sz val="7.5"/>
        <rFont val="Arial MT"/>
        <family val="2"/>
      </rPr>
      <t>MÃO FRANCESA SIMPLES 100MM P/ ELETROCALHA</t>
    </r>
  </si>
  <si>
    <r>
      <rPr>
        <sz val="7.5"/>
        <rFont val="Arial MT"/>
        <family val="2"/>
      </rPr>
      <t>11.12</t>
    </r>
  </si>
  <si>
    <r>
      <rPr>
        <sz val="7.5"/>
        <rFont val="Arial MT"/>
        <family val="2"/>
      </rPr>
      <t>11.13</t>
    </r>
  </si>
  <si>
    <r>
      <rPr>
        <sz val="7.5"/>
        <rFont val="Arial MT"/>
        <family val="2"/>
      </rPr>
      <t>CURVA 90 GRAUS PARA ELETRODUTO, PVC, ROSCÁVEL, DN 60 MM (2"), PARA REDE ENTERRADA DE DISTRIBUIÇÃO DE ENERGIA ELÉTRICA - FORNECIMENTO E INSTALAÇÃO. AF_12/2021</t>
    </r>
  </si>
  <si>
    <r>
      <rPr>
        <sz val="7.5"/>
        <rFont val="Arial MT"/>
        <family val="2"/>
      </rPr>
      <t>11.14</t>
    </r>
  </si>
  <si>
    <r>
      <rPr>
        <sz val="7.5"/>
        <rFont val="Arial MT"/>
        <family val="2"/>
      </rPr>
      <t xml:space="preserve">ELETRODUTO RÍGIDO ROSCÁVEL, PVC, DN 25 MM (3/4"), PARA
</t>
    </r>
    <r>
      <rPr>
        <sz val="7.5"/>
        <rFont val="Arial MT"/>
        <family val="2"/>
      </rPr>
      <t>CIRCUITOS TERMINAIS, INSTALADO EM PAREDE - FORNECIMENTO E INSTALAÇÃO. AF_03/2023</t>
    </r>
  </si>
  <si>
    <r>
      <rPr>
        <sz val="7.5"/>
        <rFont val="Arial MT"/>
        <family val="2"/>
      </rPr>
      <t>11.15</t>
    </r>
  </si>
  <si>
    <r>
      <rPr>
        <sz val="7.5"/>
        <rFont val="Arial MT"/>
        <family val="2"/>
      </rPr>
      <t>11.16</t>
    </r>
  </si>
  <si>
    <r>
      <rPr>
        <sz val="7.5"/>
        <rFont val="Arial MT"/>
        <family val="2"/>
      </rPr>
      <t>CP0037</t>
    </r>
  </si>
  <si>
    <r>
      <rPr>
        <sz val="7.5"/>
        <rFont val="Arial MT"/>
        <family val="2"/>
      </rPr>
      <t>RACK DE 19" - 12U - PORTA DE ACRÍLICO CRISTAL - 670MM</t>
    </r>
  </si>
  <si>
    <r>
      <rPr>
        <sz val="7.5"/>
        <rFont val="Arial MT"/>
        <family val="2"/>
      </rPr>
      <t>11.17</t>
    </r>
  </si>
  <si>
    <r>
      <rPr>
        <sz val="7.5"/>
        <rFont val="Arial MT"/>
        <family val="2"/>
      </rPr>
      <t>ED-48373</t>
    </r>
  </si>
  <si>
    <r>
      <rPr>
        <sz val="7.5"/>
        <rFont val="Arial MT"/>
        <family val="2"/>
      </rPr>
      <t>PATCH PANEL 24 POSIÇÕES, CATEGORIA COM GUIA TRASEIRO</t>
    </r>
  </si>
  <si>
    <r>
      <rPr>
        <sz val="7.5"/>
        <rFont val="Arial MT"/>
        <family val="2"/>
      </rPr>
      <t>cj</t>
    </r>
  </si>
  <si>
    <r>
      <rPr>
        <sz val="7.5"/>
        <rFont val="Arial MT"/>
        <family val="2"/>
      </rPr>
      <t>11.18</t>
    </r>
  </si>
  <si>
    <r>
      <rPr>
        <sz val="7.5"/>
        <rFont val="Arial MT"/>
        <family val="2"/>
      </rPr>
      <t>ED-48375</t>
    </r>
  </si>
  <si>
    <r>
      <rPr>
        <sz val="7.5"/>
        <rFont val="Arial MT"/>
        <family val="2"/>
      </rPr>
      <t>RÉGUA COM 8 TOMADAS (2P+T), PARA FIXAÇÃO NO RACK DE 19" (1U)</t>
    </r>
  </si>
  <si>
    <r>
      <rPr>
        <sz val="7.5"/>
        <rFont val="Arial MT"/>
        <family val="2"/>
      </rPr>
      <t>11.19</t>
    </r>
  </si>
  <si>
    <r>
      <rPr>
        <sz val="7.5"/>
        <rFont val="Arial MT"/>
        <family val="2"/>
      </rPr>
      <t>CP0038</t>
    </r>
  </si>
  <si>
    <r>
      <rPr>
        <sz val="7.5"/>
        <rFont val="Arial MT"/>
        <family val="2"/>
      </rPr>
      <t>BANDEJA ORGANIZADORA P/ RACK</t>
    </r>
  </si>
  <si>
    <r>
      <rPr>
        <sz val="7.5"/>
        <rFont val="Arial MT"/>
        <family val="2"/>
      </rPr>
      <t>11.20</t>
    </r>
  </si>
  <si>
    <r>
      <rPr>
        <sz val="7.5"/>
        <rFont val="Arial MT"/>
        <family val="2"/>
      </rPr>
      <t>ED-48377</t>
    </r>
  </si>
  <si>
    <r>
      <rPr>
        <sz val="7.5"/>
        <rFont val="Arial MT"/>
        <family val="2"/>
      </rPr>
      <t>ORGANIZADOR DE CABOS DE 1U PARA RACK 19"</t>
    </r>
  </si>
  <si>
    <r>
      <rPr>
        <b/>
        <sz val="7.5"/>
        <rFont val="Arial"/>
        <family val="2"/>
      </rPr>
      <t>12</t>
    </r>
  </si>
  <si>
    <r>
      <rPr>
        <b/>
        <sz val="7.5"/>
        <rFont val="Arial"/>
        <family val="2"/>
      </rPr>
      <t>INSTALAÇÃO DE SEGURANÇA, PROTEÇÃO E COMBATE A INCENDIO</t>
    </r>
  </si>
  <si>
    <r>
      <rPr>
        <sz val="7.5"/>
        <rFont val="Arial MT"/>
        <family val="2"/>
      </rPr>
      <t>12.1</t>
    </r>
  </si>
  <si>
    <r>
      <rPr>
        <sz val="7.5"/>
        <rFont val="Arial MT"/>
        <family val="2"/>
      </rPr>
      <t>EXTINTOR DE INCÊNDIO PORTÁTIL COM CARGA DE PQS DE 4 KG, CLASSE BC - FORNECIMENTO E INSTALAÇÃO. AF_10/2020_PE</t>
    </r>
  </si>
  <si>
    <r>
      <rPr>
        <sz val="7.5"/>
        <rFont val="Arial MT"/>
        <family val="2"/>
      </rPr>
      <t>12.2</t>
    </r>
  </si>
  <si>
    <r>
      <rPr>
        <sz val="7.5"/>
        <rFont val="Arial MT"/>
        <family val="2"/>
      </rPr>
      <t>LUMINÁRIA DE EMERGÊNCIA, COM 30 LÂMPADAS LED DE 2 W, SEM REATOR - FORNECIMENTO E INSTALAÇÃO. AF_02/2020</t>
    </r>
  </si>
  <si>
    <r>
      <rPr>
        <sz val="7.5"/>
        <rFont val="Arial MT"/>
        <family val="2"/>
      </rPr>
      <t>12.3</t>
    </r>
  </si>
  <si>
    <r>
      <rPr>
        <sz val="7.5"/>
        <rFont val="Arial MT"/>
        <family val="2"/>
      </rPr>
      <t xml:space="preserve">PINTURA ACRILICA PARA SINALIZAÇÃO HORIZONTAL EM PISO
</t>
    </r>
    <r>
      <rPr>
        <sz val="7.5"/>
        <rFont val="Arial MT"/>
        <family val="2"/>
      </rPr>
      <t>CIMENTADO</t>
    </r>
  </si>
  <si>
    <r>
      <rPr>
        <sz val="7.5"/>
        <rFont val="Arial MT"/>
        <family val="2"/>
      </rPr>
      <t>12.4</t>
    </r>
  </si>
  <si>
    <r>
      <rPr>
        <sz val="7.5"/>
        <rFont val="Arial MT"/>
        <family val="2"/>
      </rPr>
      <t>ED-50201</t>
    </r>
  </si>
  <si>
    <r>
      <rPr>
        <sz val="7.5"/>
        <rFont val="Arial MT"/>
        <family val="2"/>
      </rPr>
      <t>PLACA FOTOLUMINESCENTE PARA SINALIZAÇÃO DE EMERGÊNCIA, TIPO "S2", DIMENSÃO (380X190)MM, INCLUSIVE FIXAÇÃO</t>
    </r>
  </si>
  <si>
    <r>
      <rPr>
        <sz val="7.5"/>
        <rFont val="Arial MT"/>
        <family val="2"/>
      </rPr>
      <t>12.5</t>
    </r>
  </si>
  <si>
    <r>
      <rPr>
        <sz val="7.5"/>
        <rFont val="Arial MT"/>
        <family val="2"/>
      </rPr>
      <t>ED-50205</t>
    </r>
  </si>
  <si>
    <r>
      <rPr>
        <sz val="7.5"/>
        <rFont val="Arial MT"/>
        <family val="2"/>
      </rPr>
      <t>PLACA FOTOLUMINESCENTE PARA SINALIZAÇÃO DE EMERGÊNCIA, TIPO "S12", DIMENSÃO (380X190)MM, INCLUSIVE FIXAÇÃO</t>
    </r>
  </si>
  <si>
    <r>
      <rPr>
        <sz val="7.5"/>
        <rFont val="Arial MT"/>
        <family val="2"/>
      </rPr>
      <t>12.6</t>
    </r>
  </si>
  <si>
    <r>
      <rPr>
        <sz val="7.5"/>
        <rFont val="Arial MT"/>
        <family val="2"/>
      </rPr>
      <t>ED-50200</t>
    </r>
  </si>
  <si>
    <r>
      <rPr>
        <sz val="7.5"/>
        <rFont val="Arial MT"/>
        <family val="2"/>
      </rPr>
      <t>PLACA FOTOLUMINESCENTE PARA SINALIZAÇÃO DE EMERGÊNCIA, TIPO "E8", DIMENSÃO (300X300)MM, INCLUSIVE FIXAÇÃO</t>
    </r>
  </si>
  <si>
    <r>
      <rPr>
        <sz val="7.5"/>
        <rFont val="Arial MT"/>
        <family val="2"/>
      </rPr>
      <t>12.7</t>
    </r>
  </si>
  <si>
    <r>
      <rPr>
        <sz val="7.5"/>
        <rFont val="Arial MT"/>
        <family val="2"/>
      </rPr>
      <t>ED-50204</t>
    </r>
  </si>
  <si>
    <r>
      <rPr>
        <sz val="7.5"/>
        <rFont val="Arial MT"/>
        <family val="2"/>
      </rPr>
      <t>PLACA FOTOLUMINESCENTE PARA SINALIZAÇÃO DE EMERGÊNCIA, TIPO "S10", DIMENSÃO (380X190)MM, INCLUSIVE FIXAÇÃO</t>
    </r>
  </si>
  <si>
    <r>
      <rPr>
        <sz val="7.5"/>
        <rFont val="Arial MT"/>
        <family val="2"/>
      </rPr>
      <t>12.8</t>
    </r>
  </si>
  <si>
    <r>
      <rPr>
        <sz val="7.5"/>
        <rFont val="Arial MT"/>
        <family val="2"/>
      </rPr>
      <t>ED-50199</t>
    </r>
  </si>
  <si>
    <r>
      <rPr>
        <sz val="7.5"/>
        <rFont val="Arial MT"/>
        <family val="2"/>
      </rPr>
      <t>PLACA FOTOLUMINESCENTE PARA SINALIZAÇÃO DE EMERGÊNCIA, TIPO "E5", DIMENSÃO (300X300)MM, INCLUSIVE FIXAÇÃO</t>
    </r>
  </si>
  <si>
    <r>
      <rPr>
        <b/>
        <sz val="7.5"/>
        <rFont val="Arial"/>
        <family val="2"/>
      </rPr>
      <t>13</t>
    </r>
  </si>
  <si>
    <r>
      <rPr>
        <b/>
        <sz val="7.5"/>
        <rFont val="Arial"/>
        <family val="2"/>
      </rPr>
      <t>AR COMBRIMIDO</t>
    </r>
  </si>
  <si>
    <r>
      <rPr>
        <sz val="7.5"/>
        <rFont val="Arial MT"/>
        <family val="2"/>
      </rPr>
      <t>13.1</t>
    </r>
  </si>
  <si>
    <r>
      <rPr>
        <sz val="7.5"/>
        <rFont val="Arial MT"/>
        <family val="2"/>
      </rPr>
      <t>CP0027</t>
    </r>
  </si>
  <si>
    <r>
      <rPr>
        <sz val="7.5"/>
        <rFont val="Arial MT"/>
        <family val="2"/>
      </rPr>
      <t>ABRAÇADEIRA DE LATÃO TIPO D COM CUNHA Ø3/8"</t>
    </r>
  </si>
  <si>
    <r>
      <rPr>
        <sz val="7.5"/>
        <rFont val="Arial MT"/>
        <family val="2"/>
      </rPr>
      <t>13.2</t>
    </r>
  </si>
  <si>
    <r>
      <rPr>
        <sz val="7.5"/>
        <rFont val="Arial MT"/>
        <family val="2"/>
      </rPr>
      <t>CP0028</t>
    </r>
  </si>
  <si>
    <r>
      <rPr>
        <sz val="7.5"/>
        <rFont val="Arial MT"/>
        <family val="2"/>
      </rPr>
      <t>TÊ RETO DE COBRE Ø 3/8"</t>
    </r>
  </si>
  <si>
    <r>
      <rPr>
        <sz val="7.5"/>
        <rFont val="Arial MT"/>
        <family val="2"/>
      </rPr>
      <t>13.3</t>
    </r>
  </si>
  <si>
    <r>
      <rPr>
        <sz val="7.5"/>
        <rFont val="Arial MT"/>
        <family val="2"/>
      </rPr>
      <t>CP0029</t>
    </r>
  </si>
  <si>
    <r>
      <rPr>
        <sz val="7.5"/>
        <rFont val="Arial MT"/>
        <family val="2"/>
      </rPr>
      <t>CURVA RAIO LONGO 90° DE COBRE Ø 3/8"</t>
    </r>
  </si>
  <si>
    <r>
      <rPr>
        <sz val="7.5"/>
        <rFont val="Arial MT"/>
        <family val="2"/>
      </rPr>
      <t>13.4</t>
    </r>
  </si>
  <si>
    <r>
      <rPr>
        <sz val="7.5"/>
        <rFont val="Arial MT"/>
        <family val="2"/>
      </rPr>
      <t>CP0031</t>
    </r>
  </si>
  <si>
    <r>
      <rPr>
        <sz val="7.5"/>
        <rFont val="Arial MT"/>
        <family val="2"/>
      </rPr>
      <t>REGISTRO GAVETA EM COBRE Ø 1/4"</t>
    </r>
  </si>
  <si>
    <r>
      <rPr>
        <sz val="7.5"/>
        <rFont val="Arial MT"/>
        <family val="2"/>
      </rPr>
      <t>13.5</t>
    </r>
  </si>
  <si>
    <r>
      <rPr>
        <sz val="7.5"/>
        <rFont val="Arial MT"/>
        <family val="2"/>
      </rPr>
      <t>CP0032</t>
    </r>
  </si>
  <si>
    <r>
      <rPr>
        <sz val="7.5"/>
        <rFont val="Arial MT"/>
        <family val="2"/>
      </rPr>
      <t>REGULADOR DE PRESSÃO PARA AR COMPRIMIDO 3/8"</t>
    </r>
  </si>
  <si>
    <r>
      <rPr>
        <b/>
        <sz val="7.5"/>
        <rFont val="Arial"/>
        <family val="2"/>
      </rPr>
      <t>14</t>
    </r>
  </si>
  <si>
    <r>
      <rPr>
        <b/>
        <sz val="7.5"/>
        <rFont val="Arial"/>
        <family val="2"/>
      </rPr>
      <t>LOUÇAS, METAIS SANITÁRIOS E ACESSÓRIOS</t>
    </r>
  </si>
  <si>
    <r>
      <rPr>
        <sz val="7.5"/>
        <rFont val="Arial MT"/>
        <family val="2"/>
      </rPr>
      <t>14.1</t>
    </r>
  </si>
  <si>
    <r>
      <rPr>
        <sz val="7.5"/>
        <rFont val="Arial MT"/>
        <family val="2"/>
      </rPr>
      <t>BANCADA GRANITO CINZA,  50 X 60 CM, INCL. CUBA DE EMBUTIR OVAL LOUÇA BRANCA 35 X 50 CM, VÁLVULA METAL CROMADO, SIFÃO FLEXÍVEL PVC, ENGATE 30 CM FLEXÍVEL PLÁSTICO E TORNEIRA CROMADA DE MESA, - FORNEC. E INSTALAÇÃO. AF_01/2020</t>
    </r>
  </si>
  <si>
    <r>
      <rPr>
        <sz val="7.5"/>
        <rFont val="Arial MT"/>
        <family val="2"/>
      </rPr>
      <t>14.2</t>
    </r>
  </si>
  <si>
    <r>
      <rPr>
        <sz val="7.5"/>
        <rFont val="Arial MT"/>
        <family val="2"/>
      </rPr>
      <t>BANCADA GRANITO CINZA  150 X 60 CM, COM CUBA DE EMBUTIR DE AÇO, VÁLVULA AMERICANA EM METAL, SIFÃO FLEXÍVEL EM PVC, ENGATE FLEXÍVEL 30 CM, TORNEIRA CROMADA LONGA, DE PAREDE,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, P/ COZINHA, - FORNEC. E INSTALAÇÃO. AF_01/2020</t>
    </r>
  </si>
  <si>
    <r>
      <rPr>
        <sz val="7.5"/>
        <rFont val="Arial MT"/>
        <family val="2"/>
      </rPr>
      <t>14.3</t>
    </r>
  </si>
  <si>
    <r>
      <rPr>
        <sz val="7.5"/>
        <rFont val="Arial MT"/>
        <family val="2"/>
      </rPr>
      <t>CP0018</t>
    </r>
  </si>
  <si>
    <r>
      <rPr>
        <sz val="7.5"/>
        <rFont val="Arial MT"/>
        <family val="2"/>
      </rPr>
      <t>BANCADA GRANITO CINZA  235 X 60 CM, COM CUBA DE EMBUTIR DE AÇO, VÁLVULA AMERICANA EM METAL, SIFÃO FLEXÍVEL EM PVC, ENGATE FLEXÍVEL 30 CM, TORNEIRA CROMADA LONGA, DE PAREDE,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, P/ COZINHA, - FOR NEC. E INSTALAÇÃO.</t>
    </r>
  </si>
  <si>
    <r>
      <rPr>
        <sz val="7.5"/>
        <rFont val="Arial MT"/>
        <family val="2"/>
      </rPr>
      <t>14.4</t>
    </r>
  </si>
  <si>
    <r>
      <rPr>
        <sz val="7.5"/>
        <rFont val="Arial MT"/>
        <family val="2"/>
      </rPr>
      <t>CP0019</t>
    </r>
  </si>
  <si>
    <r>
      <rPr>
        <sz val="7.5"/>
        <rFont val="Arial MT"/>
        <family val="2"/>
      </rPr>
      <t>BANCADA GRANITO CINZA  235 X 60 CM</t>
    </r>
  </si>
  <si>
    <r>
      <rPr>
        <sz val="7.5"/>
        <rFont val="Arial MT"/>
        <family val="2"/>
      </rPr>
      <t>14.5</t>
    </r>
  </si>
  <si>
    <r>
      <rPr>
        <sz val="7.5"/>
        <rFont val="Arial MT"/>
        <family val="2"/>
      </rPr>
      <t>CP0020</t>
    </r>
  </si>
  <si>
    <r>
      <rPr>
        <sz val="7.5"/>
        <rFont val="Arial MT"/>
        <family val="2"/>
      </rPr>
      <t>BANCADA GRANITO CINZA  140 X 60 CM, COM CUBA DE EMBUTIR DE AÇO, VÁLVULA AMERICANA EM METAL, SIFÃO FLEXÍVEL EM PVC, ENGATE FLEXÍVEL 30 CM, TORNEIRA CROMADA LONGA, DE PAREDE,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, P/ COZINHA,  - FORNEC. E INSTALAÇÃO.</t>
    </r>
  </si>
  <si>
    <r>
      <rPr>
        <sz val="7.5"/>
        <rFont val="Arial MT"/>
        <family val="2"/>
      </rPr>
      <t>14.6</t>
    </r>
  </si>
  <si>
    <r>
      <rPr>
        <sz val="7.5"/>
        <rFont val="Arial MT"/>
        <family val="2"/>
      </rPr>
      <t>CP0021</t>
    </r>
  </si>
  <si>
    <r>
      <rPr>
        <sz val="7.5"/>
        <rFont val="Arial MT"/>
        <family val="2"/>
      </rPr>
      <t>BANCADA GRANITO CINZA  170 X 60 CM, COM CUBA DE EMBUTIR DE AÇO, VÁLVULA AMERICANA EM METAL, SIFÃO FLEXÍVEL EM PVC, ENGATE FLEXÍVEL 30 CM, TORNEIRA CROMADA LONGA, DE PAREDE,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, P/ COZINHA, - FORNEC. E INSTALAÇÃO.</t>
    </r>
  </si>
  <si>
    <r>
      <rPr>
        <sz val="7.5"/>
        <rFont val="Arial MT"/>
        <family val="2"/>
      </rPr>
      <t>14.7</t>
    </r>
  </si>
  <si>
    <r>
      <rPr>
        <sz val="7.5"/>
        <rFont val="Arial MT"/>
        <family val="2"/>
      </rPr>
      <t>CP00152</t>
    </r>
  </si>
  <si>
    <r>
      <rPr>
        <sz val="7.5"/>
        <rFont val="Arial MT"/>
        <family val="2"/>
      </rPr>
      <t>BANCADA GRANITO CINZA  TRIPLA 50 X 60 CM, COM CUBA DE EMBUTIR DE AÇO, VÁLVULA AMERICANA EM METAL, SIFÃO FLEXÍVEL EM PVC, ENGATE FLEXÍVEL 30 CM, TORNEIRA CROMADA LONGA, DE PAREDE,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, P/ COZINHA, - FORNEC. E INSTALAÇÃO.</t>
    </r>
  </si>
  <si>
    <r>
      <rPr>
        <sz val="7.5"/>
        <rFont val="Arial MT"/>
        <family val="2"/>
      </rPr>
      <t>14.8</t>
    </r>
  </si>
  <si>
    <r>
      <rPr>
        <sz val="7.5"/>
        <rFont val="Arial MT"/>
        <family val="2"/>
      </rPr>
      <t>VASO SANITARIO SIFONADO CONVENCIONAL COM LOUÇA BRANCA, INCLUSO CONJUNTO DE LIGAÇÃO PARA BACIA SANITÁRIA AJUSTÁVEL - FORNECIMENTO E INSTALAÇÃO. AF_10/2016</t>
    </r>
  </si>
  <si>
    <r>
      <rPr>
        <sz val="7.5"/>
        <rFont val="Arial MT"/>
        <family val="2"/>
      </rPr>
      <t>14.9</t>
    </r>
  </si>
  <si>
    <r>
      <rPr>
        <sz val="7.5"/>
        <rFont val="Arial MT"/>
        <family val="2"/>
      </rPr>
      <t xml:space="preserve">VASO SANITARIO SIFONADO CONVENCIONAL PARA PCD SEM FURO FRONTAL COM  LOUÇA BRANCA SEM ASSENTO -  FORNECIMENTO E
</t>
    </r>
    <r>
      <rPr>
        <sz val="7.5"/>
        <rFont val="Arial MT"/>
        <family val="2"/>
      </rPr>
      <t>INSTALAÇÃO. AF_01/2020</t>
    </r>
  </si>
  <si>
    <r>
      <rPr>
        <sz val="7.5"/>
        <rFont val="Arial MT"/>
        <family val="2"/>
      </rPr>
      <t>14.10</t>
    </r>
  </si>
  <si>
    <r>
      <rPr>
        <sz val="7.5"/>
        <rFont val="Arial MT"/>
        <family val="2"/>
      </rPr>
      <t>14.11</t>
    </r>
  </si>
  <si>
    <r>
      <rPr>
        <sz val="7.5"/>
        <rFont val="Arial MT"/>
        <family val="2"/>
      </rPr>
      <t xml:space="preserve">LAVATÓRIO LOUÇA BRANCA COM COLUNA, 45 X 55CM OU EQUIVALENTE, PADRÃO MÉDIO, INCLUSO SIFÃO TIPO GARRAFA, VÁLVULA E ENGATE FLEXÍVEL DE 40CM EM METAL CROMADO, COM APARELHO MISTURADOR
</t>
    </r>
    <r>
      <rPr>
        <sz val="7.5"/>
        <rFont val="Arial MT"/>
        <family val="2"/>
      </rPr>
      <t>- FORNECIMENTO E INSTALAÇÃO. AF_01/2020</t>
    </r>
  </si>
  <si>
    <r>
      <rPr>
        <sz val="7.5"/>
        <rFont val="Arial MT"/>
        <family val="2"/>
      </rPr>
      <t>14.12</t>
    </r>
  </si>
  <si>
    <r>
      <rPr>
        <sz val="7.5"/>
        <rFont val="Arial MT"/>
        <family val="2"/>
      </rPr>
      <t>ED-50316</t>
    </r>
  </si>
  <si>
    <r>
      <rPr>
        <sz val="7.5"/>
        <rFont val="Arial MT"/>
        <family val="2"/>
      </rPr>
      <t xml:space="preserve">DUCHA HIGIÊNICA COM REGISTRO PARA CONTROLE DE FLUXO DE
</t>
    </r>
    <r>
      <rPr>
        <sz val="7.5"/>
        <rFont val="Arial MT"/>
        <family val="2"/>
      </rPr>
      <t>ÁGUA, DIÂMETRO 1/2" (20MM), INCLUSIVE FORNECIMENTO E INSTALAÇÃO</t>
    </r>
  </si>
  <si>
    <r>
      <rPr>
        <sz val="7.5"/>
        <rFont val="Arial MT"/>
        <family val="2"/>
      </rPr>
      <t>14.13</t>
    </r>
  </si>
  <si>
    <r>
      <rPr>
        <sz val="7.5"/>
        <rFont val="Arial MT"/>
        <family val="2"/>
      </rPr>
      <t>ED-48160</t>
    </r>
  </si>
  <si>
    <r>
      <rPr>
        <sz val="7.5"/>
        <rFont val="Arial MT"/>
        <family val="2"/>
      </rPr>
      <t xml:space="preserve">BARRA DE APOIO EM AÇO INOX POLIDO RETA, DN 1.1/4" (31,75MM), PARA ACESSIBILIDADE (PMR/PCR), COMPRIMENTO 80CM, INSTALADO EM PAREDE, INCLUSIVE FORNECIMENTO, INSTALAÇÃO E ACESSÓRIOS PARA
</t>
    </r>
    <r>
      <rPr>
        <sz val="7.5"/>
        <rFont val="Arial MT"/>
        <family val="2"/>
      </rPr>
      <t>FIXAÇÃO</t>
    </r>
  </si>
  <si>
    <r>
      <rPr>
        <sz val="7.5"/>
        <rFont val="Arial MT"/>
        <family val="2"/>
      </rPr>
      <t>14.14</t>
    </r>
  </si>
  <si>
    <r>
      <rPr>
        <sz val="7.5"/>
        <rFont val="Arial MT"/>
        <family val="2"/>
      </rPr>
      <t>ED-48165</t>
    </r>
  </si>
  <si>
    <r>
      <rPr>
        <sz val="7.5"/>
        <rFont val="Arial MT"/>
        <family val="2"/>
      </rPr>
      <t xml:space="preserve">BARRA DE APOIO EM AÇO INOX POLIDO EM "L", DN 1.1/4" (31,75MM), PARA ACESSIBILIDADE (PMR/PCR), COMPRIMENTO 140CM, INSTALADO EM PAREDE, INCLUSIVE FORNECIMENTO, INSTALAÇÃO E ACESSÓRIOS
</t>
    </r>
    <r>
      <rPr>
        <sz val="7.5"/>
        <rFont val="Arial MT"/>
        <family val="2"/>
      </rPr>
      <t>PARA FIXAÇÃO</t>
    </r>
  </si>
  <si>
    <r>
      <rPr>
        <sz val="7.5"/>
        <rFont val="Arial MT"/>
        <family val="2"/>
      </rPr>
      <t>14.15</t>
    </r>
  </si>
  <si>
    <r>
      <rPr>
        <sz val="7.5"/>
        <rFont val="Arial MT"/>
        <family val="2"/>
      </rPr>
      <t>ED-48180</t>
    </r>
  </si>
  <si>
    <r>
      <rPr>
        <sz val="7.5"/>
        <rFont val="Arial MT"/>
        <family val="2"/>
      </rPr>
      <t>DISPENSER EM AÇO INOX PARA PAPEL TOALHA 2 OU 3 FOLHAS</t>
    </r>
  </si>
  <si>
    <r>
      <rPr>
        <sz val="7.5"/>
        <rFont val="Arial MT"/>
        <family val="2"/>
      </rPr>
      <t>14.16</t>
    </r>
  </si>
  <si>
    <r>
      <rPr>
        <sz val="7.5"/>
        <rFont val="Arial MT"/>
        <family val="2"/>
      </rPr>
      <t>ED-48181</t>
    </r>
  </si>
  <si>
    <r>
      <rPr>
        <sz val="7.5"/>
        <rFont val="Arial MT"/>
        <family val="2"/>
      </rPr>
      <t>PAPELEIRA METÁLICA CROMADA, INCLUSIVE FIXAÇÃO</t>
    </r>
  </si>
  <si>
    <r>
      <rPr>
        <sz val="7.5"/>
        <rFont val="Arial MT"/>
        <family val="2"/>
      </rPr>
      <t>14.17</t>
    </r>
  </si>
  <si>
    <r>
      <rPr>
        <sz val="7.5"/>
        <rFont val="Arial MT"/>
        <family val="2"/>
      </rPr>
      <t>14.18</t>
    </r>
  </si>
  <si>
    <r>
      <rPr>
        <sz val="7.5"/>
        <rFont val="Arial MT"/>
        <family val="2"/>
      </rPr>
      <t>SABONETEIRA PLASTICA TIPO DISPENSER PARA SABONETE LIQUIDO COM RESERVATORIO 800 A 1500 ML, INCLUSO FIXAÇÃO. AF_01/2020</t>
    </r>
  </si>
  <si>
    <r>
      <rPr>
        <sz val="7.5"/>
        <rFont val="Arial MT"/>
        <family val="2"/>
      </rPr>
      <t>14.19</t>
    </r>
  </si>
  <si>
    <r>
      <rPr>
        <sz val="7.5"/>
        <rFont val="Arial MT"/>
        <family val="2"/>
      </rPr>
      <t>ED-48156</t>
    </r>
  </si>
  <si>
    <r>
      <rPr>
        <sz val="7.5"/>
        <rFont val="Arial MT"/>
        <family val="2"/>
      </rPr>
      <t>ASSENTO BRANCO PARA VASO</t>
    </r>
  </si>
  <si>
    <r>
      <rPr>
        <sz val="7.5"/>
        <rFont val="Arial MT"/>
        <family val="2"/>
      </rPr>
      <t>14.20</t>
    </r>
  </si>
  <si>
    <r>
      <rPr>
        <sz val="7.5"/>
        <rFont val="Arial MT"/>
        <family val="2"/>
      </rPr>
      <t>10.46.05</t>
    </r>
  </si>
  <si>
    <r>
      <rPr>
        <sz val="7.5"/>
        <rFont val="Arial MT"/>
        <family val="2"/>
      </rPr>
      <t>TANQUE DE AÇO INOX COM 1 BOJO  63 X 51 CM</t>
    </r>
  </si>
  <si>
    <r>
      <rPr>
        <b/>
        <sz val="7.5"/>
        <rFont val="Arial"/>
        <family val="2"/>
      </rPr>
      <t>15</t>
    </r>
  </si>
  <si>
    <r>
      <rPr>
        <b/>
        <sz val="7.5"/>
        <rFont val="Arial"/>
        <family val="2"/>
      </rPr>
      <t>OBRAS COMPLEMENTARES</t>
    </r>
  </si>
  <si>
    <r>
      <rPr>
        <sz val="7.5"/>
        <rFont val="Arial MT"/>
        <family val="2"/>
      </rPr>
      <t>15.1</t>
    </r>
  </si>
  <si>
    <r>
      <rPr>
        <sz val="7.5"/>
        <rFont val="Arial MT"/>
        <family val="2"/>
      </rPr>
      <t>CP00157</t>
    </r>
  </si>
  <si>
    <r>
      <rPr>
        <sz val="7.5"/>
        <rFont val="Arial MT"/>
        <family val="2"/>
      </rPr>
      <t xml:space="preserve">GRADIL NYLOFOR H=2.43 M INCLUSIVE POSTE OU EQUIVALENTE
</t>
    </r>
    <r>
      <rPr>
        <sz val="7.5"/>
        <rFont val="Arial MT"/>
        <family val="2"/>
      </rPr>
      <t>INCLUSIVE SAPATA</t>
    </r>
  </si>
  <si>
    <r>
      <rPr>
        <sz val="7.5"/>
        <rFont val="Arial MT"/>
        <family val="2"/>
      </rPr>
      <t>15.2</t>
    </r>
  </si>
  <si>
    <r>
      <rPr>
        <sz val="7.5"/>
        <rFont val="Arial MT"/>
        <family val="2"/>
      </rPr>
      <t>CP00146</t>
    </r>
  </si>
  <si>
    <r>
      <rPr>
        <sz val="7.5"/>
        <rFont val="Arial MT"/>
        <family val="2"/>
      </rPr>
      <t xml:space="preserve">PORTÃO GRADIL NYLOFOR INCLUSIVE POSTE OU EQUIVALENTE -
</t>
    </r>
    <r>
      <rPr>
        <sz val="7.5"/>
        <rFont val="Arial MT"/>
        <family val="2"/>
      </rPr>
      <t>2,20X2,50M</t>
    </r>
  </si>
  <si>
    <r>
      <rPr>
        <sz val="7.5"/>
        <rFont val="Arial MT"/>
        <family val="2"/>
      </rPr>
      <t>15.3</t>
    </r>
  </si>
  <si>
    <r>
      <rPr>
        <sz val="7.5"/>
        <rFont val="Arial MT"/>
        <family val="2"/>
      </rPr>
      <t>CP00147</t>
    </r>
  </si>
  <si>
    <r>
      <rPr>
        <sz val="7.5"/>
        <rFont val="Arial MT"/>
        <family val="2"/>
      </rPr>
      <t xml:space="preserve">PORTÃO DE CORRER GRADIL NYLOFOR INCLUSIVE POSTE OU
</t>
    </r>
    <r>
      <rPr>
        <sz val="7.5"/>
        <rFont val="Arial MT"/>
        <family val="2"/>
      </rPr>
      <t>EQUIVALENTE -4,50X2,43M</t>
    </r>
  </si>
  <si>
    <r>
      <rPr>
        <sz val="7.5"/>
        <rFont val="Arial MT"/>
        <family val="2"/>
      </rPr>
      <t>15.4</t>
    </r>
  </si>
  <si>
    <r>
      <rPr>
        <sz val="7.5"/>
        <rFont val="Arial MT"/>
        <family val="2"/>
      </rPr>
      <t xml:space="preserve">EXECUÇÃO DE PASSEIO (CALÇADA) OU PISO DE CONCRETO COM
</t>
    </r>
    <r>
      <rPr>
        <sz val="7.5"/>
        <rFont val="Arial MT"/>
        <family val="2"/>
      </rPr>
      <t>CONCRETO MOLDADO IN LOCO, USINADO, ACABAMENTO CONVENCIONAL, ESPESSURA 6 CM, ARMADO. AF_08/2022</t>
    </r>
  </si>
  <si>
    <r>
      <rPr>
        <sz val="7.5"/>
        <rFont val="Arial MT"/>
        <family val="2"/>
      </rPr>
      <t>15.5</t>
    </r>
  </si>
  <si>
    <r>
      <rPr>
        <sz val="7.5"/>
        <rFont val="Arial MT"/>
        <family val="2"/>
      </rPr>
      <t xml:space="preserve">EXECUÇÃO DE PAVIMENTO EM PISO INTERTRAVADO, COM BLOCO
</t>
    </r>
    <r>
      <rPr>
        <sz val="7.5"/>
        <rFont val="Arial MT"/>
        <family val="2"/>
      </rPr>
      <t>RETANGULAR COR NATURAL DE 20 X 10 CM, ESPESSURA 8 CM. AF_10/2022</t>
    </r>
  </si>
  <si>
    <r>
      <rPr>
        <sz val="7.5"/>
        <rFont val="Arial MT"/>
        <family val="2"/>
      </rPr>
      <t>15.6</t>
    </r>
  </si>
  <si>
    <r>
      <rPr>
        <sz val="7.5"/>
        <rFont val="Arial MT"/>
        <family val="2"/>
      </rPr>
      <t>07.38.04</t>
    </r>
  </si>
  <si>
    <r>
      <rPr>
        <sz val="7.5"/>
        <rFont val="Arial MT"/>
        <family val="2"/>
      </rPr>
      <t>TIJOLO FURADO ESP=10CM, REBOCADO E PINTADO H=2,50M</t>
    </r>
  </si>
  <si>
    <r>
      <rPr>
        <sz val="7.5"/>
        <rFont val="Arial MT"/>
        <family val="2"/>
      </rPr>
      <t>15.7</t>
    </r>
  </si>
  <si>
    <r>
      <rPr>
        <sz val="7.5"/>
        <rFont val="Arial MT"/>
        <family val="2"/>
      </rPr>
      <t>ED-50437</t>
    </r>
  </si>
  <si>
    <r>
      <rPr>
        <sz val="7.5"/>
        <rFont val="Arial MT"/>
        <family val="2"/>
      </rPr>
      <t xml:space="preserve">PLANTIO DE GRAMA ESMERALDA EM PLACAS, INCLUSIVE TERRA
</t>
    </r>
    <r>
      <rPr>
        <sz val="7.5"/>
        <rFont val="Arial MT"/>
        <family val="2"/>
      </rPr>
      <t>VEGETAL E CONSERVAÇÃO POR TRINTA (30) DIAS</t>
    </r>
  </si>
  <si>
    <r>
      <rPr>
        <sz val="7.5"/>
        <rFont val="Arial MT"/>
        <family val="2"/>
      </rPr>
      <t>15.8</t>
    </r>
  </si>
  <si>
    <r>
      <rPr>
        <sz val="7.5"/>
        <rFont val="Arial MT"/>
        <family val="2"/>
      </rPr>
      <t>ED-50518</t>
    </r>
  </si>
  <si>
    <r>
      <rPr>
        <sz val="7.5"/>
        <rFont val="Arial MT"/>
        <family val="2"/>
      </rPr>
      <t xml:space="preserve">PINTURA PARA SINALIZAÇÃO DE VAGA DE ESTACIONAMENTO PARA
</t>
    </r>
    <r>
      <rPr>
        <sz val="7.5"/>
        <rFont val="Arial MT"/>
        <family val="2"/>
      </rPr>
      <t>PORTADORES DE NECESSIDADES ESPECIAIS SOBRE PAVIMENTAÇÃO URBANA</t>
    </r>
  </si>
  <si>
    <r>
      <rPr>
        <sz val="7.5"/>
        <rFont val="Arial MT"/>
        <family val="2"/>
      </rPr>
      <t>15.9</t>
    </r>
  </si>
  <si>
    <r>
      <rPr>
        <sz val="7.5"/>
        <rFont val="Arial MT"/>
        <family val="2"/>
      </rPr>
      <t>17.50.01</t>
    </r>
  </si>
  <si>
    <r>
      <rPr>
        <sz val="7.5"/>
        <rFont val="Arial MT"/>
        <family val="2"/>
      </rPr>
      <t>PINTURA DE DEMARCAÇAO DE QUADRAS SISTEMA ACRILICO</t>
    </r>
  </si>
  <si>
    <r>
      <rPr>
        <sz val="7.5"/>
        <rFont val="Arial MT"/>
        <family val="2"/>
      </rPr>
      <t>15.10</t>
    </r>
  </si>
  <si>
    <r>
      <rPr>
        <sz val="7.5"/>
        <rFont val="Arial MT"/>
        <family val="2"/>
      </rPr>
      <t>15.22.11</t>
    </r>
  </si>
  <si>
    <r>
      <rPr>
        <sz val="7.5"/>
        <rFont val="Arial MT"/>
        <family val="2"/>
      </rPr>
      <t>20 X 20 CM, TATIL EM COR AMARELA/VERMELHA</t>
    </r>
  </si>
  <si>
    <r>
      <rPr>
        <sz val="7.5"/>
        <rFont val="Arial MT"/>
        <family val="2"/>
      </rPr>
      <t>15.11</t>
    </r>
  </si>
  <si>
    <r>
      <rPr>
        <sz val="7.5"/>
        <rFont val="Arial MT"/>
        <family val="2"/>
      </rPr>
      <t>16.32.070</t>
    </r>
  </si>
  <si>
    <r>
      <rPr>
        <sz val="7.5"/>
        <rFont val="Arial MT"/>
        <family val="2"/>
      </rPr>
      <t>CPOS/CDHU</t>
    </r>
  </si>
  <si>
    <r>
      <rPr>
        <sz val="7.5"/>
        <rFont val="Arial MT"/>
        <family val="2"/>
      </rPr>
      <t>Cobertura curva em chapa de policarbonato alveolar bronze de 6 mm</t>
    </r>
  </si>
  <si>
    <r>
      <rPr>
        <b/>
        <sz val="7.5"/>
        <rFont val="Arial"/>
        <family val="2"/>
      </rPr>
      <t>16</t>
    </r>
  </si>
  <si>
    <r>
      <rPr>
        <b/>
        <sz val="7.5"/>
        <rFont val="Arial"/>
        <family val="2"/>
      </rPr>
      <t>DRENAGEM</t>
    </r>
  </si>
  <si>
    <r>
      <rPr>
        <sz val="7.5"/>
        <rFont val="Arial MT"/>
        <family val="2"/>
      </rPr>
      <t>16.1</t>
    </r>
  </si>
  <si>
    <r>
      <rPr>
        <sz val="7.5"/>
        <rFont val="Arial MT"/>
        <family val="2"/>
      </rPr>
      <t xml:space="preserve">CONCRETO FCK = 25MPA, TRAÇO 1:2,3:2,7 (EM MASSA SECA DE CIMENTO/ AREIA MÉDIA/ BRITA 1) - PREPARO MECÂNICO COM
</t>
    </r>
    <r>
      <rPr>
        <sz val="7.5"/>
        <rFont val="Arial MT"/>
        <family val="2"/>
      </rPr>
      <t>BETONEIRA 400 L. AF_05/2021</t>
    </r>
  </si>
  <si>
    <r>
      <rPr>
        <sz val="7.5"/>
        <rFont val="Arial MT"/>
        <family val="2"/>
      </rPr>
      <t>16.2</t>
    </r>
  </si>
  <si>
    <r>
      <rPr>
        <sz val="7.5"/>
        <rFont val="Arial MT"/>
        <family val="2"/>
      </rPr>
      <t>FABRICAÇÃO, MONTAGEM E DESMONTAGEM DE FÔRMA PARA VIGA BALDRAME, EM MADEIRA SERRADA, E=25 MM, 1 UTILIZAÇÃO. AF_06/2017</t>
    </r>
  </si>
  <si>
    <r>
      <rPr>
        <sz val="7.5"/>
        <rFont val="Arial MT"/>
        <family val="2"/>
      </rPr>
      <t>16.3</t>
    </r>
  </si>
  <si>
    <r>
      <rPr>
        <sz val="7.5"/>
        <rFont val="Arial MT"/>
        <family val="2"/>
      </rPr>
      <t>60.33.10</t>
    </r>
  </si>
  <si>
    <r>
      <rPr>
        <sz val="7.5"/>
        <rFont val="Arial MT"/>
        <family val="2"/>
      </rPr>
      <t xml:space="preserve">TELA DE AÇO SOLDADA NERVURADA, CA-60, Q-283, (4,48 KG/M2), DIAMETRO DO FIO = 6,0 MM, PAINEL 2,45 X 6,00 M, ESPAÇAMENTO DA
</t>
    </r>
    <r>
      <rPr>
        <sz val="7.5"/>
        <rFont val="Arial MT"/>
        <family val="2"/>
      </rPr>
      <t>MALHA 10 X 10 CM</t>
    </r>
  </si>
  <si>
    <r>
      <rPr>
        <sz val="7.5"/>
        <rFont val="Arial MT"/>
        <family val="2"/>
      </rPr>
      <t>16.4</t>
    </r>
  </si>
  <si>
    <r>
      <rPr>
        <sz val="7.5"/>
        <rFont val="Arial MT"/>
        <family val="2"/>
      </rPr>
      <t>16.5</t>
    </r>
  </si>
  <si>
    <r>
      <rPr>
        <sz val="7.5"/>
        <rFont val="Arial MT"/>
        <family val="2"/>
      </rPr>
      <t>ED-48669</t>
    </r>
  </si>
  <si>
    <r>
      <rPr>
        <sz val="7.5"/>
        <rFont val="Arial MT"/>
        <family val="2"/>
      </rPr>
      <t xml:space="preserve">FORNECIMENTO E ASSENTAMENTO DE TUBO PVC RÍGIDO, DRENAGEM/PLUVIAL, PBV - SÉRIE NORMAL, DN 100 MM (4"), INCLUSIVE
</t>
    </r>
    <r>
      <rPr>
        <sz val="7.5"/>
        <rFont val="Arial MT"/>
        <family val="2"/>
      </rPr>
      <t>CONEXÕES</t>
    </r>
  </si>
  <si>
    <r>
      <rPr>
        <sz val="7.5"/>
        <rFont val="Arial MT"/>
        <family val="2"/>
      </rPr>
      <t>16.6</t>
    </r>
  </si>
  <si>
    <r>
      <rPr>
        <sz val="7.5"/>
        <rFont val="Arial MT"/>
        <family val="2"/>
      </rPr>
      <t>ED-48670</t>
    </r>
  </si>
  <si>
    <r>
      <rPr>
        <sz val="7.5"/>
        <rFont val="Arial MT"/>
        <family val="2"/>
      </rPr>
      <t xml:space="preserve">FORNECIMENTO E ASSENTAMENTO DE TUBO PVC RÍGIDO, DRENAGEM/PLUVIAL, PBV - SÉRIE NORMAL, DN 150 MM (6"), INCLUSIVE
</t>
    </r>
    <r>
      <rPr>
        <sz val="7.5"/>
        <rFont val="Arial MT"/>
        <family val="2"/>
      </rPr>
      <t>CONEXÕES</t>
    </r>
  </si>
  <si>
    <r>
      <rPr>
        <sz val="7.5"/>
        <rFont val="Arial MT"/>
        <family val="2"/>
      </rPr>
      <t>16.7</t>
    </r>
  </si>
  <si>
    <r>
      <rPr>
        <sz val="7.5"/>
        <rFont val="Arial MT"/>
        <family val="2"/>
      </rPr>
      <t xml:space="preserve">CANALETA MEIA CANA PRÉ-MOLDADA DE CONCRETO (D = 30 CM) -
</t>
    </r>
    <r>
      <rPr>
        <sz val="7.5"/>
        <rFont val="Arial MT"/>
        <family val="2"/>
      </rPr>
      <t>FORNECIMENTO E INSTALAÇÃO. AF_08/2021</t>
    </r>
  </si>
  <si>
    <r>
      <rPr>
        <sz val="7.5"/>
        <rFont val="Arial MT"/>
        <family val="2"/>
      </rPr>
      <t>16.8</t>
    </r>
  </si>
  <si>
    <r>
      <rPr>
        <sz val="7.5"/>
        <rFont val="Arial MT"/>
        <family val="2"/>
      </rPr>
      <t xml:space="preserve">CANALETA MEIA CANA PRÉ-MOLDADA DE CONCRETO (D = 20 CM) -
</t>
    </r>
    <r>
      <rPr>
        <sz val="7.5"/>
        <rFont val="Arial MT"/>
        <family val="2"/>
      </rPr>
      <t>FORNECIMENTO E INSTALAÇÃO. AF_08/2021</t>
    </r>
  </si>
  <si>
    <r>
      <rPr>
        <sz val="7.5"/>
        <rFont val="Arial MT"/>
        <family val="2"/>
      </rPr>
      <t>16.9</t>
    </r>
  </si>
  <si>
    <r>
      <rPr>
        <sz val="7.5"/>
        <rFont val="Arial MT"/>
        <family val="2"/>
      </rPr>
      <t xml:space="preserve">CONCRETO FCK = 20MPA, TRAÇO 1:2,7:3 (EM MASSA SECA DE CIMENTO/ AREIA MÉDIA/ BRITA 1) - PREPARO MECÂNICO COM BETONEIRA 400 L.
</t>
    </r>
    <r>
      <rPr>
        <sz val="7.5"/>
        <rFont val="Arial MT"/>
        <family val="2"/>
      </rPr>
      <t>AF_05/2021</t>
    </r>
  </si>
  <si>
    <r>
      <rPr>
        <sz val="7.5"/>
        <rFont val="Arial MT"/>
        <family val="2"/>
      </rPr>
      <t>16.10</t>
    </r>
  </si>
  <si>
    <r>
      <rPr>
        <sz val="7.5"/>
        <rFont val="Arial MT"/>
        <family val="2"/>
      </rPr>
      <t xml:space="preserve">ESCAVAÇÃO MANUAL DE VALA COM PROFUNDIDADE MENOR OU IGUAL A
</t>
    </r>
    <r>
      <rPr>
        <sz val="7.5"/>
        <rFont val="Arial MT"/>
        <family val="2"/>
      </rPr>
      <t>1,30 M. AF_02/2021</t>
    </r>
  </si>
  <si>
    <r>
      <rPr>
        <sz val="7.5"/>
        <rFont val="Arial MT"/>
        <family val="2"/>
      </rPr>
      <t>16.11</t>
    </r>
  </si>
  <si>
    <r>
      <rPr>
        <sz val="7.5"/>
        <rFont val="Arial MT"/>
        <family val="2"/>
      </rPr>
      <t>REATERRO MANUAL APILOADO COM SOQUETE. AF_10/2017</t>
    </r>
  </si>
  <si>
    <r>
      <rPr>
        <b/>
        <sz val="7.5"/>
        <rFont val="Arial"/>
        <family val="2"/>
      </rPr>
      <t>17</t>
    </r>
  </si>
  <si>
    <r>
      <rPr>
        <b/>
        <sz val="7.5"/>
        <rFont val="Arial"/>
        <family val="2"/>
      </rPr>
      <t>LIMPEZA DA OBRA</t>
    </r>
  </si>
  <si>
    <r>
      <rPr>
        <sz val="7.5"/>
        <rFont val="Arial MT"/>
        <family val="2"/>
      </rPr>
      <t>17.1</t>
    </r>
  </si>
  <si>
    <r>
      <rPr>
        <sz val="7.5"/>
        <rFont val="Arial MT"/>
        <family val="2"/>
      </rPr>
      <t>ED-50266</t>
    </r>
  </si>
  <si>
    <r>
      <rPr>
        <sz val="7.5"/>
        <rFont val="Arial MT"/>
        <family val="2"/>
      </rPr>
      <t>LIMPEZA FINAL PARA ENTREGA DA OBRA</t>
    </r>
  </si>
  <si>
    <r>
      <rPr>
        <b/>
        <sz val="7.5"/>
        <rFont val="Arial"/>
        <family val="2"/>
      </rPr>
      <t>Total sem BDI</t>
    </r>
  </si>
  <si>
    <r>
      <rPr>
        <b/>
        <sz val="7.5"/>
        <rFont val="Arial"/>
        <family val="2"/>
      </rPr>
      <t>Total do BDI</t>
    </r>
  </si>
  <si>
    <r>
      <rPr>
        <b/>
        <sz val="7.5"/>
        <rFont val="Arial"/>
        <family val="2"/>
      </rPr>
      <t>Total Geral</t>
    </r>
  </si>
  <si>
    <t>Belo Horizonte, 06 de outubro de 2023.</t>
  </si>
  <si>
    <t xml:space="preserve">_______________________________________________________________
Charles Pereira Andrade
Diretor </t>
  </si>
  <si>
    <r>
      <t>Empresa Proponente</t>
    </r>
    <r>
      <rPr>
        <sz val="10"/>
        <color theme="1"/>
        <rFont val="Franklin Gothic Book"/>
        <family val="2"/>
      </rPr>
      <t>: CF Constuções e Reformas Ltda</t>
    </r>
  </si>
  <si>
    <r>
      <t>Endereço:</t>
    </r>
    <r>
      <rPr>
        <sz val="10"/>
        <color theme="1"/>
        <rFont val="Franklin Gothic Book"/>
        <family val="2"/>
      </rPr>
      <t xml:space="preserve"> Rua docemaste , 15 - Sala 3 ,Flávio Marques Lisboa, Belo Horizonte - MG CEP: 31030-180</t>
    </r>
  </si>
  <si>
    <r>
      <t>CNPJ:</t>
    </r>
    <r>
      <rPr>
        <sz val="10"/>
        <color theme="1"/>
        <rFont val="Franklin Gothic Book"/>
        <family val="2"/>
      </rPr>
      <t xml:space="preserve"> 19.543.678/0001-49</t>
    </r>
  </si>
  <si>
    <r>
      <t>Telefone:</t>
    </r>
    <r>
      <rPr>
        <sz val="10"/>
        <color theme="1"/>
        <rFont val="Franklin Gothic Book"/>
        <family val="2"/>
      </rPr>
      <t xml:space="preserve"> (31)99449-2592</t>
    </r>
  </si>
  <si>
    <r>
      <t>E-mail:</t>
    </r>
    <r>
      <rPr>
        <sz val="10"/>
        <color theme="1"/>
        <rFont val="Franklin Gothic Book"/>
        <family val="2"/>
      </rPr>
      <t xml:space="preserve"> joseeduardo@cf.eng.br</t>
    </r>
    <r>
      <rPr>
        <b/>
        <sz val="10"/>
        <color theme="1"/>
        <rFont val="Franklin Gothic Book"/>
        <family val="2"/>
      </rPr>
      <t xml:space="preserve">      </t>
    </r>
  </si>
  <si>
    <r>
      <t xml:space="preserve">Validade da proposta: </t>
    </r>
    <r>
      <rPr>
        <sz val="10"/>
        <color theme="1"/>
        <rFont val="Franklin Gothic Book"/>
        <family val="2"/>
      </rPr>
      <t>60 dias</t>
    </r>
  </si>
  <si>
    <t xml:space="preserve">Quant. =&gt;                    </t>
  </si>
  <si>
    <t>CONFORME ACÓRDÃO TCU 2622/2013, LIMITADA À 6% DO VALOR TOTALDA OBRA</t>
  </si>
  <si>
    <t>1.1</t>
  </si>
  <si>
    <t>Código</t>
  </si>
  <si>
    <t>Banco</t>
  </si>
  <si>
    <t>Descrição</t>
  </si>
  <si>
    <t>Tipo</t>
  </si>
  <si>
    <t>Quant.</t>
  </si>
  <si>
    <t>Total</t>
  </si>
  <si>
    <t>Composição</t>
  </si>
  <si>
    <t>CP001</t>
  </si>
  <si>
    <t>Próprio</t>
  </si>
  <si>
    <t>ADMINISTRAÇÃO LOCAL</t>
  </si>
  <si>
    <t>CANT - CANTEIRO DE OBRAS</t>
  </si>
  <si>
    <t>UN</t>
  </si>
  <si>
    <t>Insumo</t>
  </si>
  <si>
    <t>Administração</t>
  </si>
  <si>
    <t>SERVIÇOS PRELIMINARES</t>
  </si>
  <si>
    <t>2.1</t>
  </si>
  <si>
    <t>ED-16343</t>
  </si>
  <si>
    <t>SETOP</t>
  </si>
  <si>
    <t>ED-</t>
  </si>
  <si>
    <t>un</t>
  </si>
  <si>
    <t>Composição Auxiliar</t>
  </si>
  <si>
    <t>ED-50018</t>
  </si>
  <si>
    <t>FORNECIMENTO E ASSENTAMENTO DE TUBO PVC RÍGIDO SOLDÁVEL, ÁGUA FRIA, DN 20 MM (1/2"), INCLUSIVE CONEXÕES</t>
  </si>
  <si>
    <t>m</t>
  </si>
  <si>
    <t>ED-49936</t>
  </si>
  <si>
    <t>CAIXA D´ÁGUA DE POLIETILENO, CAPACIDADE DE 1.000L, INCLUSIVE TAMPA, TORNEIRA DE BOIA, EXTRAVASOR, TUBO DE LIMPEZA E ACESSÓRIOS, EXCLUSIVE TUBULAÇÃO DE ENTRADA/SAÍDA DE ÁGUA</t>
  </si>
  <si>
    <t>ED-49999</t>
  </si>
  <si>
    <t>ED-50029</t>
  </si>
  <si>
    <t>FORNECIMENTO E ASSENTAMENTO DE TUBO PVC RÍGIDO, ESGOTO, PBV - SÉRIE NORMAL, DN 100 MM (4"), INCLUSIVE CONEXÕES</t>
  </si>
  <si>
    <t>ED-50303</t>
  </si>
  <si>
    <t>TORNEIRA DE BOIA, TIPO ROSCÁVEL 1/2", EXCLUSIVE ADAPTADOR SOLDÁVEL DE PVC COM FLANGES E ANEL PARA CAIXA DÁGUA</t>
  </si>
  <si>
    <r>
      <rPr>
        <sz val="5"/>
        <rFont val="Franklin Gothic Book"/>
        <family val="2"/>
      </rPr>
      <t>LIGAÇÃO PROVISÓRIA DE ÁGUA E ESGOTO PARA CONTAINER
(VESTIÁRIO DE OBRA), EXCLUSIVE CHUVEIRO ELÉTRICO</t>
    </r>
  </si>
  <si>
    <r>
      <rPr>
        <sz val="5"/>
        <rFont val="Franklin Gothic Book"/>
        <family val="2"/>
      </rPr>
      <t>Composição
Auxiliar</t>
    </r>
  </si>
  <si>
    <r>
      <rPr>
        <sz val="5"/>
        <rFont val="Franklin Gothic Book"/>
        <family val="2"/>
      </rPr>
      <t>REGISTRO DE ESFERA, TIPO PVC SOLDÁVEL DN 20MM (1/2"), INCLUSIVE
VOLANTE PARA ACIONAMENTO</t>
    </r>
  </si>
  <si>
    <r>
      <t>Empresa Proponente</t>
    </r>
    <r>
      <rPr>
        <sz val="9"/>
        <color theme="1"/>
        <rFont val="Franklin Gothic Book"/>
        <family val="2"/>
      </rPr>
      <t>: CF Constuções e Reformas Ltda</t>
    </r>
  </si>
  <si>
    <r>
      <t>Endereço:</t>
    </r>
    <r>
      <rPr>
        <sz val="9"/>
        <color theme="1"/>
        <rFont val="Franklin Gothic Book"/>
        <family val="2"/>
      </rPr>
      <t xml:space="preserve"> Rua docemaste , 15 - Sala 3 ,Flávio Marques Lisboa, Belo Horizonte - MG CEP: 31030-180</t>
    </r>
  </si>
  <si>
    <r>
      <t>CNPJ:</t>
    </r>
    <r>
      <rPr>
        <sz val="9"/>
        <color theme="1"/>
        <rFont val="Franklin Gothic Book"/>
        <family val="2"/>
      </rPr>
      <t xml:space="preserve"> 19.543.678/0001-49</t>
    </r>
  </si>
  <si>
    <r>
      <t>Telefone:</t>
    </r>
    <r>
      <rPr>
        <sz val="9"/>
        <color theme="1"/>
        <rFont val="Franklin Gothic Book"/>
        <family val="2"/>
      </rPr>
      <t xml:space="preserve"> (31)99449-2592</t>
    </r>
  </si>
  <si>
    <r>
      <t>E-mail:</t>
    </r>
    <r>
      <rPr>
        <sz val="9"/>
        <color theme="1"/>
        <rFont val="Franklin Gothic Book"/>
        <family val="2"/>
      </rPr>
      <t xml:space="preserve"> joseeduardo@cf.eng.br</t>
    </r>
    <r>
      <rPr>
        <b/>
        <sz val="9"/>
        <color theme="1"/>
        <rFont val="Franklin Gothic Book"/>
        <family val="2"/>
      </rPr>
      <t xml:space="preserve">      </t>
    </r>
  </si>
  <si>
    <r>
      <t xml:space="preserve">Validade da proposta: </t>
    </r>
    <r>
      <rPr>
        <sz val="9"/>
        <color theme="1"/>
        <rFont val="Franklin Gothic Book"/>
        <family val="2"/>
      </rPr>
      <t>60 dias</t>
    </r>
  </si>
  <si>
    <t xml:space="preserve">COMPOSIÇÃO DE PREÇOS UNITÁRIOS </t>
  </si>
</sst>
</file>

<file path=xl/styles.xml><?xml version="1.0" encoding="utf-8"?>
<styleSheet xmlns="http://schemas.openxmlformats.org/spreadsheetml/2006/main">
  <numFmts count="7">
    <numFmt numFmtId="44" formatCode="_-&quot;R$&quot;\ * #,##0.00_-;\-&quot;R$&quot;\ * #,##0.00_-;_-&quot;R$&quot;\ * &quot;-&quot;??_-;_-@_-"/>
    <numFmt numFmtId="164" formatCode="0.0000000"/>
    <numFmt numFmtId="165" formatCode="00000000"/>
    <numFmt numFmtId="166" formatCode="yy\.mm\.dd;@"/>
    <numFmt numFmtId="167" formatCode="m\.d\.yy;@"/>
    <numFmt numFmtId="168" formatCode="mm\.dd\.yy;@"/>
    <numFmt numFmtId="169" formatCode="0.0"/>
  </numFmts>
  <fonts count="36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b/>
      <sz val="5.5"/>
      <name val="Arial"/>
      <family val="2"/>
    </font>
    <font>
      <b/>
      <sz val="5"/>
      <name val="Arial"/>
      <family val="2"/>
    </font>
    <font>
      <b/>
      <sz val="5"/>
      <color rgb="FF000000"/>
      <name val="Arial"/>
      <family val="2"/>
    </font>
    <font>
      <sz val="5"/>
      <name val="Arial MT"/>
    </font>
    <font>
      <sz val="5"/>
      <color rgb="FF000000"/>
      <name val="Arial MT"/>
      <family val="2"/>
    </font>
    <font>
      <b/>
      <sz val="5.5"/>
      <color rgb="FF000000"/>
      <name val="Arial"/>
      <family val="2"/>
    </font>
    <font>
      <sz val="5"/>
      <name val="Arial MT"/>
      <family val="2"/>
    </font>
    <font>
      <sz val="4.5"/>
      <name val="Microsoft Sans Serif"/>
      <family val="2"/>
    </font>
    <font>
      <b/>
      <sz val="5"/>
      <name val="Arial MT"/>
    </font>
    <font>
      <sz val="10"/>
      <color rgb="FF000000"/>
      <name val="Times New Roman"/>
      <family val="1"/>
    </font>
    <font>
      <sz val="9"/>
      <color theme="1"/>
      <name val="Franklin Gothic Book"/>
      <family val="2"/>
    </font>
    <font>
      <b/>
      <sz val="9"/>
      <name val="Franklin Gothic Book"/>
      <family val="2"/>
    </font>
    <font>
      <b/>
      <sz val="9"/>
      <color theme="1"/>
      <name val="Franklin Gothic Book"/>
      <family val="2"/>
    </font>
    <font>
      <sz val="9"/>
      <name val="Franklin Gothic Book"/>
      <family val="2"/>
    </font>
    <font>
      <b/>
      <sz val="8"/>
      <name val="Arial"/>
      <family val="2"/>
    </font>
    <font>
      <b/>
      <sz val="7.5"/>
      <color rgb="FF000000"/>
      <name val="Arial"/>
      <family val="2"/>
    </font>
    <font>
      <b/>
      <sz val="7.5"/>
      <name val="Arial"/>
      <family val="2"/>
    </font>
    <font>
      <sz val="7.5"/>
      <name val="Arial MT"/>
    </font>
    <font>
      <sz val="7.5"/>
      <name val="Arial MT"/>
      <family val="2"/>
    </font>
    <font>
      <sz val="7.5"/>
      <color rgb="FF000000"/>
      <name val="Arial MT"/>
      <family val="2"/>
    </font>
    <font>
      <sz val="7"/>
      <name val="Microsoft Sans Serif"/>
      <family val="2"/>
    </font>
    <font>
      <sz val="10"/>
      <name val="Franklin Gothic Book"/>
      <family val="2"/>
    </font>
    <font>
      <b/>
      <sz val="10"/>
      <name val="Franklin Gothic Book"/>
      <family val="2"/>
    </font>
    <font>
      <sz val="11"/>
      <name val="Franklin Gothic Book"/>
      <family val="2"/>
    </font>
    <font>
      <b/>
      <sz val="10"/>
      <color theme="1"/>
      <name val="Franklin Gothic Book"/>
      <family val="2"/>
    </font>
    <font>
      <sz val="10"/>
      <color theme="1"/>
      <name val="Franklin Gothic Book"/>
      <family val="2"/>
    </font>
    <font>
      <b/>
      <sz val="5"/>
      <color rgb="FF000000"/>
      <name val="Franklin Gothic Book"/>
      <family val="2"/>
    </font>
    <font>
      <sz val="10"/>
      <color rgb="FF000000"/>
      <name val="Franklin Gothic Book"/>
      <family val="2"/>
    </font>
    <font>
      <b/>
      <sz val="5"/>
      <name val="Franklin Gothic Book"/>
      <family val="2"/>
    </font>
    <font>
      <b/>
      <sz val="5.5"/>
      <name val="Franklin Gothic Book"/>
      <family val="2"/>
    </font>
    <font>
      <sz val="5"/>
      <name val="Franklin Gothic Book"/>
      <family val="2"/>
    </font>
    <font>
      <sz val="5"/>
      <color rgb="FF000000"/>
      <name val="Franklin Gothic Book"/>
      <family val="2"/>
    </font>
    <font>
      <sz val="8"/>
      <name val="Franklin Gothic Book"/>
      <family val="2"/>
    </font>
    <font>
      <sz val="10"/>
      <color rgb="FF00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D8EBF6"/>
      </patternFill>
    </fill>
    <fill>
      <patternFill patternType="solid">
        <fgColor rgb="FFDFEFD8"/>
      </patternFill>
    </fill>
    <fill>
      <patternFill patternType="solid">
        <fgColor rgb="FFEFEFEF"/>
      </patternFill>
    </fill>
    <fill>
      <patternFill patternType="solid">
        <fgColor rgb="FFD6D6D6"/>
      </patternFill>
    </fill>
    <fill>
      <patternFill patternType="solid">
        <fgColor rgb="FFF6F2D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CCCCCC"/>
      </left>
      <right/>
      <top style="thin">
        <color rgb="FF000000"/>
      </top>
      <bottom style="thin">
        <color rgb="FFCCCCCC"/>
      </bottom>
      <diagonal/>
    </border>
    <border>
      <left/>
      <right/>
      <top style="thin">
        <color rgb="FF000000"/>
      </top>
      <bottom style="thin">
        <color rgb="FFCCCCCC"/>
      </bottom>
      <diagonal/>
    </border>
    <border>
      <left/>
      <right style="thin">
        <color rgb="FFCCCCCC"/>
      </right>
      <top style="thin">
        <color rgb="FF000000"/>
      </top>
      <bottom style="thin">
        <color rgb="FFCCCCCC"/>
      </bottom>
      <diagonal/>
    </border>
    <border>
      <left/>
      <right/>
      <top/>
      <bottom style="thin">
        <color rgb="FF00000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</borders>
  <cellStyleXfs count="4">
    <xf numFmtId="0" fontId="0" fillId="0" borderId="0"/>
    <xf numFmtId="0" fontId="11" fillId="0" borderId="0"/>
    <xf numFmtId="0" fontId="1" fillId="0" borderId="0"/>
    <xf numFmtId="44" fontId="35" fillId="0" borderId="0" applyFont="0" applyFill="0" applyBorder="0" applyAlignment="0" applyProtection="0"/>
  </cellStyleXfs>
  <cellXfs count="214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right" vertical="top" wrapText="1"/>
    </xf>
    <xf numFmtId="0" fontId="5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right" vertical="top" wrapText="1"/>
    </xf>
    <xf numFmtId="0" fontId="5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 wrapText="1"/>
    </xf>
    <xf numFmtId="164" fontId="6" fillId="3" borderId="2" xfId="0" applyNumberFormat="1" applyFont="1" applyFill="1" applyBorder="1" applyAlignment="1">
      <alignment horizontal="right" vertical="top" shrinkToFit="1"/>
    </xf>
    <xf numFmtId="4" fontId="6" fillId="3" borderId="1" xfId="0" applyNumberFormat="1" applyFont="1" applyFill="1" applyBorder="1" applyAlignment="1">
      <alignment horizontal="right" vertical="top" shrinkToFit="1"/>
    </xf>
    <xf numFmtId="0" fontId="5" fillId="4" borderId="1" xfId="0" applyFont="1" applyFill="1" applyBorder="1" applyAlignment="1">
      <alignment horizontal="left" vertical="top" wrapText="1"/>
    </xf>
    <xf numFmtId="165" fontId="6" fillId="4" borderId="1" xfId="0" applyNumberFormat="1" applyFont="1" applyFill="1" applyBorder="1" applyAlignment="1">
      <alignment horizontal="right" vertical="top" shrinkToFit="1"/>
    </xf>
    <xf numFmtId="0" fontId="5" fillId="4" borderId="2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 vertical="top" wrapText="1"/>
    </xf>
    <xf numFmtId="164" fontId="6" fillId="4" borderId="2" xfId="0" applyNumberFormat="1" applyFont="1" applyFill="1" applyBorder="1" applyAlignment="1">
      <alignment horizontal="right" vertical="top" shrinkToFit="1"/>
    </xf>
    <xf numFmtId="4" fontId="6" fillId="4" borderId="1" xfId="0" applyNumberFormat="1" applyFont="1" applyFill="1" applyBorder="1" applyAlignment="1">
      <alignment horizontal="right" vertical="top" shrinkToFit="1"/>
    </xf>
    <xf numFmtId="1" fontId="4" fillId="2" borderId="5" xfId="0" applyNumberFormat="1" applyFont="1" applyFill="1" applyBorder="1" applyAlignment="1">
      <alignment horizontal="left" vertical="top" shrinkToFit="1"/>
    </xf>
    <xf numFmtId="0" fontId="0" fillId="2" borderId="5" xfId="0" applyFill="1" applyBorder="1" applyAlignment="1">
      <alignment horizontal="left" wrapText="1"/>
    </xf>
    <xf numFmtId="0" fontId="3" fillId="2" borderId="5" xfId="0" applyFont="1" applyFill="1" applyBorder="1" applyAlignment="1">
      <alignment horizontal="left" vertical="top" wrapText="1"/>
    </xf>
    <xf numFmtId="0" fontId="0" fillId="2" borderId="7" xfId="0" applyFill="1" applyBorder="1" applyAlignment="1">
      <alignment horizontal="left" wrapText="1"/>
    </xf>
    <xf numFmtId="0" fontId="0" fillId="3" borderId="1" xfId="0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right" vertical="top" wrapText="1"/>
    </xf>
    <xf numFmtId="0" fontId="5" fillId="5" borderId="2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2" xfId="0" applyFont="1" applyFill="1" applyBorder="1" applyAlignment="1">
      <alignment horizontal="center" vertical="top" wrapText="1"/>
    </xf>
    <xf numFmtId="164" fontId="6" fillId="5" borderId="2" xfId="0" applyNumberFormat="1" applyFont="1" applyFill="1" applyBorder="1" applyAlignment="1">
      <alignment horizontal="right"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2" fontId="6" fillId="5" borderId="2" xfId="0" applyNumberFormat="1" applyFont="1" applyFill="1" applyBorder="1" applyAlignment="1">
      <alignment horizontal="right" vertical="top" shrinkToFit="1"/>
    </xf>
    <xf numFmtId="0" fontId="0" fillId="5" borderId="1" xfId="0" applyFill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right" vertical="top" wrapText="1"/>
    </xf>
    <xf numFmtId="0" fontId="5" fillId="4" borderId="1" xfId="0" applyFont="1" applyFill="1" applyBorder="1" applyAlignment="1">
      <alignment horizontal="right" vertical="top" wrapText="1"/>
    </xf>
    <xf numFmtId="0" fontId="0" fillId="4" borderId="1" xfId="0" applyFill="1" applyBorder="1" applyAlignment="1">
      <alignment horizontal="left" vertical="top" wrapText="1"/>
    </xf>
    <xf numFmtId="2" fontId="6" fillId="4" borderId="1" xfId="0" applyNumberFormat="1" applyFont="1" applyFill="1" applyBorder="1" applyAlignment="1">
      <alignment horizontal="right" vertical="top" shrinkToFit="1"/>
    </xf>
    <xf numFmtId="2" fontId="6" fillId="4" borderId="2" xfId="0" applyNumberFormat="1" applyFont="1" applyFill="1" applyBorder="1" applyAlignment="1">
      <alignment horizontal="right"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1" fontId="6" fillId="3" borderId="1" xfId="0" applyNumberFormat="1" applyFont="1" applyFill="1" applyBorder="1" applyAlignment="1">
      <alignment horizontal="right" vertical="top" shrinkToFit="1"/>
    </xf>
    <xf numFmtId="0" fontId="0" fillId="5" borderId="2" xfId="0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vertical="top" wrapText="1" indent="2"/>
    </xf>
    <xf numFmtId="0" fontId="5" fillId="4" borderId="1" xfId="0" applyFont="1" applyFill="1" applyBorder="1" applyAlignment="1">
      <alignment horizontal="left" vertical="top" wrapText="1" indent="2"/>
    </xf>
    <xf numFmtId="0" fontId="3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4" xfId="0" applyFill="1" applyBorder="1" applyAlignment="1">
      <alignment horizontal="left" wrapText="1"/>
    </xf>
    <xf numFmtId="0" fontId="0" fillId="3" borderId="2" xfId="0" applyFill="1" applyBorder="1" applyAlignment="1">
      <alignment horizontal="left" vertical="top" wrapText="1"/>
    </xf>
    <xf numFmtId="165" fontId="6" fillId="4" borderId="1" xfId="0" applyNumberFormat="1" applyFont="1" applyFill="1" applyBorder="1" applyAlignment="1">
      <alignment horizontal="left" vertical="top" indent="2" shrinkToFit="1"/>
    </xf>
    <xf numFmtId="164" fontId="6" fillId="4" borderId="2" xfId="0" applyNumberFormat="1" applyFont="1" applyFill="1" applyBorder="1" applyAlignment="1">
      <alignment horizontal="left" vertical="top" indent="1" shrinkToFit="1"/>
    </xf>
    <xf numFmtId="0" fontId="2" fillId="0" borderId="5" xfId="0" applyFont="1" applyBorder="1" applyAlignment="1">
      <alignment horizontal="right" vertical="top" wrapText="1" indent="1"/>
    </xf>
    <xf numFmtId="0" fontId="5" fillId="3" borderId="1" xfId="0" applyFont="1" applyFill="1" applyBorder="1" applyAlignment="1">
      <alignment horizontal="right" vertical="top" wrapText="1" indent="2"/>
    </xf>
    <xf numFmtId="166" fontId="6" fillId="4" borderId="1" xfId="0" applyNumberFormat="1" applyFont="1" applyFill="1" applyBorder="1" applyAlignment="1">
      <alignment horizontal="right" vertical="top" shrinkToFit="1"/>
    </xf>
    <xf numFmtId="0" fontId="5" fillId="4" borderId="1" xfId="0" applyFont="1" applyFill="1" applyBorder="1" applyAlignment="1">
      <alignment horizontal="right" vertical="top" wrapText="1" indent="2"/>
    </xf>
    <xf numFmtId="0" fontId="5" fillId="4" borderId="1" xfId="0" applyFont="1" applyFill="1" applyBorder="1" applyAlignment="1">
      <alignment horizontal="right" vertical="top" wrapText="1" indent="1"/>
    </xf>
    <xf numFmtId="0" fontId="5" fillId="5" borderId="1" xfId="0" applyFont="1" applyFill="1" applyBorder="1" applyAlignment="1">
      <alignment horizontal="right" vertical="top" wrapText="1" indent="2"/>
    </xf>
    <xf numFmtId="0" fontId="5" fillId="5" borderId="1" xfId="0" applyFont="1" applyFill="1" applyBorder="1" applyAlignment="1">
      <alignment horizontal="right" vertical="top" wrapText="1" indent="1"/>
    </xf>
    <xf numFmtId="1" fontId="6" fillId="5" borderId="1" xfId="0" applyNumberFormat="1" applyFont="1" applyFill="1" applyBorder="1" applyAlignment="1">
      <alignment horizontal="left" vertical="top" indent="3" shrinkToFit="1"/>
    </xf>
    <xf numFmtId="164" fontId="6" fillId="5" borderId="2" xfId="0" applyNumberFormat="1" applyFont="1" applyFill="1" applyBorder="1" applyAlignment="1">
      <alignment horizontal="left" vertical="top" indent="1" shrinkToFit="1"/>
    </xf>
    <xf numFmtId="2" fontId="6" fillId="5" borderId="1" xfId="0" applyNumberFormat="1" applyFont="1" applyFill="1" applyBorder="1" applyAlignment="1">
      <alignment horizontal="left" vertical="top" indent="3" shrinkToFit="1"/>
    </xf>
    <xf numFmtId="4" fontId="6" fillId="5" borderId="1" xfId="0" applyNumberFormat="1" applyFont="1" applyFill="1" applyBorder="1" applyAlignment="1">
      <alignment horizontal="right" vertical="top" shrinkToFit="1"/>
    </xf>
    <xf numFmtId="167" fontId="7" fillId="0" borderId="5" xfId="0" applyNumberFormat="1" applyFont="1" applyBorder="1" applyAlignment="1">
      <alignment horizontal="left" vertical="top" shrinkToFit="1"/>
    </xf>
    <xf numFmtId="0" fontId="5" fillId="4" borderId="1" xfId="0" applyFont="1" applyFill="1" applyBorder="1" applyAlignment="1">
      <alignment horizontal="right" vertical="center" wrapText="1"/>
    </xf>
    <xf numFmtId="1" fontId="6" fillId="4" borderId="1" xfId="0" applyNumberFormat="1" applyFont="1" applyFill="1" applyBorder="1" applyAlignment="1">
      <alignment horizontal="right" vertical="top" shrinkToFit="1"/>
    </xf>
    <xf numFmtId="168" fontId="6" fillId="3" borderId="1" xfId="0" applyNumberFormat="1" applyFont="1" applyFill="1" applyBorder="1" applyAlignment="1">
      <alignment horizontal="right" vertical="top" shrinkToFit="1"/>
    </xf>
    <xf numFmtId="0" fontId="2" fillId="0" borderId="5" xfId="0" applyFont="1" applyBorder="1" applyAlignment="1">
      <alignment horizontal="left" vertical="top" wrapText="1" indent="2"/>
    </xf>
    <xf numFmtId="0" fontId="2" fillId="0" borderId="6" xfId="0" applyFont="1" applyBorder="1" applyAlignment="1">
      <alignment horizontal="left" vertical="top" wrapText="1" indent="2"/>
    </xf>
    <xf numFmtId="0" fontId="2" fillId="0" borderId="5" xfId="0" applyFont="1" applyBorder="1" applyAlignment="1">
      <alignment horizontal="left" vertical="top" wrapText="1" indent="1"/>
    </xf>
    <xf numFmtId="2" fontId="6" fillId="4" borderId="1" xfId="0" applyNumberFormat="1" applyFont="1" applyFill="1" applyBorder="1" applyAlignment="1">
      <alignment horizontal="left" vertical="top" indent="3" shrinkToFit="1"/>
    </xf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2" fillId="0" borderId="6" xfId="0" applyFont="1" applyBorder="1" applyAlignment="1">
      <alignment horizontal="left" vertical="top" wrapText="1" indent="1"/>
    </xf>
    <xf numFmtId="2" fontId="6" fillId="3" borderId="1" xfId="0" applyNumberFormat="1" applyFont="1" applyFill="1" applyBorder="1" applyAlignment="1">
      <alignment horizontal="left" vertical="top" shrinkToFit="1"/>
    </xf>
    <xf numFmtId="2" fontId="6" fillId="3" borderId="2" xfId="0" applyNumberFormat="1" applyFont="1" applyFill="1" applyBorder="1" applyAlignment="1">
      <alignment horizontal="left" vertical="top" shrinkToFit="1"/>
    </xf>
    <xf numFmtId="166" fontId="6" fillId="5" borderId="1" xfId="0" applyNumberFormat="1" applyFont="1" applyFill="1" applyBorder="1" applyAlignment="1">
      <alignment horizontal="right" vertical="top" shrinkToFit="1"/>
    </xf>
    <xf numFmtId="0" fontId="0" fillId="4" borderId="1" xfId="0" applyFill="1" applyBorder="1" applyAlignment="1">
      <alignment horizontal="right" vertical="center" wrapText="1"/>
    </xf>
    <xf numFmtId="0" fontId="0" fillId="0" borderId="5" xfId="0" applyBorder="1" applyAlignment="1">
      <alignment horizontal="left" wrapText="1"/>
    </xf>
    <xf numFmtId="0" fontId="5" fillId="6" borderId="1" xfId="0" applyFont="1" applyFill="1" applyBorder="1" applyAlignment="1">
      <alignment horizontal="left" vertical="top" wrapText="1"/>
    </xf>
    <xf numFmtId="0" fontId="5" fillId="6" borderId="1" xfId="0" applyFont="1" applyFill="1" applyBorder="1" applyAlignment="1">
      <alignment horizontal="right" vertical="top" wrapText="1"/>
    </xf>
    <xf numFmtId="0" fontId="0" fillId="6" borderId="1" xfId="0" applyFill="1" applyBorder="1" applyAlignment="1">
      <alignment horizontal="left" vertical="top" wrapText="1"/>
    </xf>
    <xf numFmtId="0" fontId="5" fillId="6" borderId="2" xfId="0" applyFont="1" applyFill="1" applyBorder="1" applyAlignment="1">
      <alignment horizontal="center" vertical="top" wrapText="1"/>
    </xf>
    <xf numFmtId="164" fontId="6" fillId="6" borderId="2" xfId="0" applyNumberFormat="1" applyFont="1" applyFill="1" applyBorder="1" applyAlignment="1">
      <alignment horizontal="right" vertical="top" shrinkToFit="1"/>
    </xf>
    <xf numFmtId="2" fontId="6" fillId="6" borderId="1" xfId="0" applyNumberFormat="1" applyFont="1" applyFill="1" applyBorder="1" applyAlignment="1">
      <alignment horizontal="right" vertical="top" shrinkToFit="1"/>
    </xf>
    <xf numFmtId="0" fontId="5" fillId="3" borderId="1" xfId="0" applyFont="1" applyFill="1" applyBorder="1" applyAlignment="1">
      <alignment horizontal="left" vertical="top" wrapText="1" indent="2"/>
    </xf>
    <xf numFmtId="0" fontId="2" fillId="0" borderId="2" xfId="0" applyFont="1" applyBorder="1" applyAlignment="1">
      <alignment vertical="top" wrapText="1"/>
    </xf>
    <xf numFmtId="0" fontId="5" fillId="3" borderId="2" xfId="0" applyFont="1" applyFill="1" applyBorder="1" applyAlignment="1">
      <alignment vertical="top" wrapText="1"/>
    </xf>
    <xf numFmtId="164" fontId="6" fillId="3" borderId="2" xfId="0" applyNumberFormat="1" applyFont="1" applyFill="1" applyBorder="1" applyAlignment="1">
      <alignment vertical="top" shrinkToFit="1"/>
    </xf>
    <xf numFmtId="0" fontId="5" fillId="4" borderId="2" xfId="0" applyFont="1" applyFill="1" applyBorder="1" applyAlignment="1">
      <alignment vertical="top" wrapText="1"/>
    </xf>
    <xf numFmtId="164" fontId="6" fillId="4" borderId="2" xfId="0" applyNumberFormat="1" applyFont="1" applyFill="1" applyBorder="1" applyAlignment="1">
      <alignment vertical="top" shrinkToFit="1"/>
    </xf>
    <xf numFmtId="0" fontId="5" fillId="0" borderId="0" xfId="0" applyFont="1" applyAlignment="1">
      <alignment vertical="top" wrapText="1"/>
    </xf>
    <xf numFmtId="0" fontId="0" fillId="2" borderId="6" xfId="0" applyFill="1" applyBorder="1" applyAlignment="1">
      <alignment wrapText="1"/>
    </xf>
    <xf numFmtId="0" fontId="0" fillId="2" borderId="8" xfId="0" applyFill="1" applyBorder="1" applyAlignment="1">
      <alignment wrapText="1"/>
    </xf>
    <xf numFmtId="0" fontId="5" fillId="5" borderId="2" xfId="0" applyFont="1" applyFill="1" applyBorder="1" applyAlignment="1">
      <alignment vertical="top" wrapText="1"/>
    </xf>
    <xf numFmtId="164" fontId="6" fillId="5" borderId="2" xfId="0" applyNumberFormat="1" applyFont="1" applyFill="1" applyBorder="1" applyAlignment="1">
      <alignment vertical="top" shrinkToFit="1"/>
    </xf>
    <xf numFmtId="0" fontId="2" fillId="0" borderId="6" xfId="0" applyFont="1" applyBorder="1" applyAlignment="1">
      <alignment vertical="top" wrapText="1"/>
    </xf>
    <xf numFmtId="0" fontId="0" fillId="5" borderId="2" xfId="0" applyFill="1" applyBorder="1" applyAlignment="1">
      <alignment vertical="top" wrapText="1"/>
    </xf>
    <xf numFmtId="0" fontId="0" fillId="2" borderId="2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3" borderId="2" xfId="0" applyFill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0" fontId="0" fillId="2" borderId="6" xfId="0" applyFill="1" applyBorder="1" applyAlignment="1">
      <alignment horizontal="left" wrapText="1"/>
    </xf>
    <xf numFmtId="0" fontId="0" fillId="2" borderId="8" xfId="0" applyFill="1" applyBorder="1" applyAlignment="1">
      <alignment horizontal="left" wrapText="1"/>
    </xf>
    <xf numFmtId="0" fontId="11" fillId="0" borderId="0" xfId="1" applyAlignment="1">
      <alignment horizontal="left" vertical="top"/>
    </xf>
    <xf numFmtId="0" fontId="16" fillId="0" borderId="14" xfId="1" applyFont="1" applyBorder="1" applyAlignment="1">
      <alignment horizontal="center" vertical="center" wrapText="1"/>
    </xf>
    <xf numFmtId="0" fontId="11" fillId="0" borderId="14" xfId="1" applyBorder="1" applyAlignment="1">
      <alignment horizontal="center" vertical="center" wrapText="1"/>
    </xf>
    <xf numFmtId="1" fontId="17" fillId="2" borderId="1" xfId="1" applyNumberFormat="1" applyFont="1" applyFill="1" applyBorder="1" applyAlignment="1">
      <alignment horizontal="left" vertical="top" shrinkToFit="1"/>
    </xf>
    <xf numFmtId="0" fontId="11" fillId="2" borderId="1" xfId="1" applyFill="1" applyBorder="1" applyAlignment="1">
      <alignment horizontal="left" vertical="center" wrapText="1"/>
    </xf>
    <xf numFmtId="0" fontId="11" fillId="2" borderId="1" xfId="1" applyFill="1" applyBorder="1" applyAlignment="1">
      <alignment horizontal="left" vertical="top" wrapText="1"/>
    </xf>
    <xf numFmtId="0" fontId="11" fillId="2" borderId="1" xfId="1" applyFill="1" applyBorder="1" applyAlignment="1">
      <alignment horizontal="center" vertical="center" wrapText="1"/>
    </xf>
    <xf numFmtId="1" fontId="17" fillId="2" borderId="1" xfId="1" applyNumberFormat="1" applyFont="1" applyFill="1" applyBorder="1" applyAlignment="1">
      <alignment horizontal="center" vertical="top" shrinkToFit="1"/>
    </xf>
    <xf numFmtId="4" fontId="17" fillId="2" borderId="1" xfId="1" applyNumberFormat="1" applyFont="1" applyFill="1" applyBorder="1" applyAlignment="1">
      <alignment horizontal="center" vertical="top" shrinkToFit="1"/>
    </xf>
    <xf numFmtId="0" fontId="19" fillId="0" borderId="1" xfId="1" applyFont="1" applyBorder="1" applyAlignment="1">
      <alignment horizontal="left" vertical="top" wrapText="1"/>
    </xf>
    <xf numFmtId="0" fontId="19" fillId="0" borderId="1" xfId="1" applyFont="1" applyBorder="1" applyAlignment="1">
      <alignment horizontal="right" vertical="top" wrapText="1"/>
    </xf>
    <xf numFmtId="0" fontId="19" fillId="0" borderId="1" xfId="1" applyFont="1" applyBorder="1" applyAlignment="1">
      <alignment horizontal="center" vertical="top" wrapText="1"/>
    </xf>
    <xf numFmtId="1" fontId="21" fillId="0" borderId="1" xfId="1" applyNumberFormat="1" applyFont="1" applyBorder="1" applyAlignment="1">
      <alignment horizontal="center" vertical="top" shrinkToFit="1"/>
    </xf>
    <xf numFmtId="4" fontId="21" fillId="0" borderId="1" xfId="1" applyNumberFormat="1" applyFont="1" applyBorder="1" applyAlignment="1">
      <alignment horizontal="center" vertical="top" shrinkToFit="1"/>
    </xf>
    <xf numFmtId="0" fontId="18" fillId="2" borderId="1" xfId="1" applyFont="1" applyFill="1" applyBorder="1" applyAlignment="1">
      <alignment horizontal="left" vertical="top" wrapText="1"/>
    </xf>
    <xf numFmtId="0" fontId="11" fillId="0" borderId="1" xfId="1" applyBorder="1" applyAlignment="1">
      <alignment horizontal="left" vertical="top" wrapText="1"/>
    </xf>
    <xf numFmtId="2" fontId="21" fillId="0" borderId="1" xfId="1" applyNumberFormat="1" applyFont="1" applyBorder="1" applyAlignment="1">
      <alignment horizontal="center" vertical="top" shrinkToFit="1"/>
    </xf>
    <xf numFmtId="1" fontId="21" fillId="0" borderId="1" xfId="1" applyNumberFormat="1" applyFont="1" applyBorder="1" applyAlignment="1">
      <alignment horizontal="right" vertical="top" shrinkToFit="1"/>
    </xf>
    <xf numFmtId="169" fontId="21" fillId="0" borderId="1" xfId="1" applyNumberFormat="1" applyFont="1" applyBorder="1" applyAlignment="1">
      <alignment horizontal="center" vertical="top" shrinkToFit="1"/>
    </xf>
    <xf numFmtId="167" fontId="21" fillId="0" borderId="1" xfId="1" applyNumberFormat="1" applyFont="1" applyBorder="1" applyAlignment="1">
      <alignment horizontal="left" vertical="top" shrinkToFit="1"/>
    </xf>
    <xf numFmtId="167" fontId="21" fillId="0" borderId="1" xfId="1" applyNumberFormat="1" applyFont="1" applyBorder="1" applyAlignment="1">
      <alignment horizontal="right" vertical="top" shrinkToFit="1"/>
    </xf>
    <xf numFmtId="2" fontId="17" fillId="2" borderId="1" xfId="1" applyNumberFormat="1" applyFont="1" applyFill="1" applyBorder="1" applyAlignment="1">
      <alignment horizontal="center" vertical="top" shrinkToFit="1"/>
    </xf>
    <xf numFmtId="4" fontId="17" fillId="0" borderId="0" xfId="1" applyNumberFormat="1" applyFont="1" applyAlignment="1">
      <alignment horizontal="center" vertical="top" shrinkToFit="1"/>
    </xf>
    <xf numFmtId="0" fontId="24" fillId="9" borderId="0" xfId="1" applyFont="1" applyFill="1" applyAlignment="1">
      <alignment horizontal="center" vertical="top" wrapText="1"/>
    </xf>
    <xf numFmtId="4" fontId="24" fillId="9" borderId="0" xfId="1" applyNumberFormat="1" applyFont="1" applyFill="1" applyAlignment="1">
      <alignment horizontal="right" vertical="top" wrapText="1"/>
    </xf>
    <xf numFmtId="0" fontId="24" fillId="9" borderId="0" xfId="1" applyFont="1" applyFill="1" applyAlignment="1">
      <alignment horizontal="right" vertical="top" wrapText="1"/>
    </xf>
    <xf numFmtId="0" fontId="11" fillId="0" borderId="0" xfId="1" applyAlignment="1">
      <alignment horizontal="center" vertical="top"/>
    </xf>
    <xf numFmtId="0" fontId="23" fillId="9" borderId="0" xfId="1" applyFont="1" applyFill="1" applyAlignment="1">
      <alignment horizontal="left" vertical="top" wrapText="1"/>
    </xf>
    <xf numFmtId="0" fontId="26" fillId="0" borderId="0" xfId="1" applyFont="1" applyAlignment="1">
      <alignment vertical="center"/>
    </xf>
    <xf numFmtId="0" fontId="26" fillId="0" borderId="0" xfId="1" applyFont="1" applyAlignment="1">
      <alignment vertical="center" wrapText="1"/>
    </xf>
    <xf numFmtId="0" fontId="25" fillId="0" borderId="0" xfId="1" applyFont="1"/>
    <xf numFmtId="2" fontId="3" fillId="0" borderId="9" xfId="0" applyNumberFormat="1" applyFont="1" applyBorder="1" applyAlignment="1">
      <alignment horizontal="center" vertical="top" wrapText="1"/>
    </xf>
    <xf numFmtId="1" fontId="3" fillId="0" borderId="9" xfId="0" applyNumberFormat="1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1" fontId="28" fillId="2" borderId="1" xfId="0" applyNumberFormat="1" applyFont="1" applyFill="1" applyBorder="1" applyAlignment="1">
      <alignment horizontal="left" vertical="top" shrinkToFit="1"/>
    </xf>
    <xf numFmtId="0" fontId="29" fillId="2" borderId="1" xfId="0" applyFont="1" applyFill="1" applyBorder="1" applyAlignment="1">
      <alignment horizontal="left" vertical="center" wrapText="1"/>
    </xf>
    <xf numFmtId="0" fontId="30" fillId="2" borderId="1" xfId="0" applyFont="1" applyFill="1" applyBorder="1" applyAlignment="1">
      <alignment horizontal="left" vertical="top" wrapText="1"/>
    </xf>
    <xf numFmtId="0" fontId="29" fillId="2" borderId="2" xfId="0" applyFont="1" applyFill="1" applyBorder="1" applyAlignment="1">
      <alignment vertical="center" wrapText="1"/>
    </xf>
    <xf numFmtId="0" fontId="29" fillId="2" borderId="3" xfId="0" applyFont="1" applyFill="1" applyBorder="1" applyAlignment="1">
      <alignment vertical="center" wrapText="1"/>
    </xf>
    <xf numFmtId="4" fontId="28" fillId="2" borderId="2" xfId="0" applyNumberFormat="1" applyFont="1" applyFill="1" applyBorder="1" applyAlignment="1">
      <alignment vertical="top" shrinkToFit="1"/>
    </xf>
    <xf numFmtId="0" fontId="31" fillId="0" borderId="1" xfId="0" applyFont="1" applyBorder="1" applyAlignment="1">
      <alignment horizontal="left" vertical="top" wrapText="1"/>
    </xf>
    <xf numFmtId="0" fontId="31" fillId="0" borderId="1" xfId="0" applyFont="1" applyBorder="1" applyAlignment="1">
      <alignment horizontal="right" vertical="top" wrapText="1"/>
    </xf>
    <xf numFmtId="0" fontId="31" fillId="0" borderId="2" xfId="0" applyFont="1" applyBorder="1" applyAlignment="1">
      <alignment vertical="top" wrapText="1"/>
    </xf>
    <xf numFmtId="0" fontId="32" fillId="3" borderId="1" xfId="0" applyFont="1" applyFill="1" applyBorder="1" applyAlignment="1">
      <alignment horizontal="left" vertical="top" wrapText="1"/>
    </xf>
    <xf numFmtId="0" fontId="32" fillId="3" borderId="1" xfId="0" applyFont="1" applyFill="1" applyBorder="1" applyAlignment="1">
      <alignment horizontal="right" vertical="top" wrapText="1"/>
    </xf>
    <xf numFmtId="0" fontId="32" fillId="3" borderId="2" xfId="0" applyFont="1" applyFill="1" applyBorder="1" applyAlignment="1">
      <alignment vertical="top" wrapText="1"/>
    </xf>
    <xf numFmtId="164" fontId="33" fillId="3" borderId="2" xfId="0" applyNumberFormat="1" applyFont="1" applyFill="1" applyBorder="1" applyAlignment="1">
      <alignment vertical="top" shrinkToFit="1"/>
    </xf>
    <xf numFmtId="4" fontId="33" fillId="3" borderId="1" xfId="0" applyNumberFormat="1" applyFont="1" applyFill="1" applyBorder="1" applyAlignment="1">
      <alignment horizontal="right" vertical="top" shrinkToFit="1"/>
    </xf>
    <xf numFmtId="4" fontId="33" fillId="3" borderId="2" xfId="0" applyNumberFormat="1" applyFont="1" applyFill="1" applyBorder="1" applyAlignment="1">
      <alignment vertical="top" shrinkToFit="1"/>
    </xf>
    <xf numFmtId="0" fontId="32" fillId="4" borderId="1" xfId="0" applyFont="1" applyFill="1" applyBorder="1" applyAlignment="1">
      <alignment horizontal="left" vertical="top" wrapText="1"/>
    </xf>
    <xf numFmtId="165" fontId="33" fillId="4" borderId="1" xfId="0" applyNumberFormat="1" applyFont="1" applyFill="1" applyBorder="1" applyAlignment="1">
      <alignment horizontal="right" vertical="top" shrinkToFit="1"/>
    </xf>
    <xf numFmtId="0" fontId="32" fillId="4" borderId="2" xfId="0" applyFont="1" applyFill="1" applyBorder="1" applyAlignment="1">
      <alignment vertical="top" wrapText="1"/>
    </xf>
    <xf numFmtId="164" fontId="33" fillId="4" borderId="2" xfId="0" applyNumberFormat="1" applyFont="1" applyFill="1" applyBorder="1" applyAlignment="1">
      <alignment vertical="top" shrinkToFit="1"/>
    </xf>
    <xf numFmtId="4" fontId="33" fillId="4" borderId="1" xfId="0" applyNumberFormat="1" applyFont="1" applyFill="1" applyBorder="1" applyAlignment="1">
      <alignment horizontal="right" vertical="top" shrinkToFit="1"/>
    </xf>
    <xf numFmtId="2" fontId="33" fillId="5" borderId="2" xfId="0" applyNumberFormat="1" applyFont="1" applyFill="1" applyBorder="1" applyAlignment="1">
      <alignment vertical="top" shrinkToFit="1"/>
    </xf>
    <xf numFmtId="0" fontId="32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2" fontId="28" fillId="0" borderId="0" xfId="0" applyNumberFormat="1" applyFont="1" applyAlignment="1">
      <alignment vertical="top" shrinkToFit="1"/>
    </xf>
    <xf numFmtId="0" fontId="30" fillId="0" borderId="9" xfId="0" applyFont="1" applyBorder="1" applyAlignment="1">
      <alignment vertical="top" wrapText="1"/>
    </xf>
    <xf numFmtId="0" fontId="30" fillId="0" borderId="9" xfId="0" applyFont="1" applyBorder="1" applyAlignment="1">
      <alignment horizontal="center" vertical="top" wrapText="1"/>
    </xf>
    <xf numFmtId="1" fontId="30" fillId="0" borderId="9" xfId="0" applyNumberFormat="1" applyFont="1" applyBorder="1" applyAlignment="1">
      <alignment horizontal="center" vertical="top" wrapText="1"/>
    </xf>
    <xf numFmtId="1" fontId="28" fillId="2" borderId="5" xfId="0" applyNumberFormat="1" applyFont="1" applyFill="1" applyBorder="1" applyAlignment="1">
      <alignment horizontal="left" vertical="top" shrinkToFit="1"/>
    </xf>
    <xf numFmtId="0" fontId="29" fillId="2" borderId="5" xfId="0" applyFont="1" applyFill="1" applyBorder="1" applyAlignment="1">
      <alignment horizontal="left" wrapText="1"/>
    </xf>
    <xf numFmtId="0" fontId="30" fillId="2" borderId="5" xfId="0" applyFont="1" applyFill="1" applyBorder="1" applyAlignment="1">
      <alignment horizontal="left" vertical="top" wrapText="1"/>
    </xf>
    <xf numFmtId="0" fontId="29" fillId="2" borderId="7" xfId="0" applyFont="1" applyFill="1" applyBorder="1" applyAlignment="1">
      <alignment wrapText="1"/>
    </xf>
    <xf numFmtId="0" fontId="29" fillId="2" borderId="6" xfId="0" applyFont="1" applyFill="1" applyBorder="1" applyAlignment="1">
      <alignment wrapText="1"/>
    </xf>
    <xf numFmtId="0" fontId="29" fillId="3" borderId="1" xfId="0" applyFont="1" applyFill="1" applyBorder="1" applyAlignment="1">
      <alignment horizontal="left" vertical="top" wrapText="1"/>
    </xf>
    <xf numFmtId="0" fontId="32" fillId="5" borderId="1" xfId="0" applyFont="1" applyFill="1" applyBorder="1" applyAlignment="1">
      <alignment horizontal="left" vertical="top" wrapText="1"/>
    </xf>
    <xf numFmtId="0" fontId="32" fillId="5" borderId="1" xfId="0" applyFont="1" applyFill="1" applyBorder="1" applyAlignment="1">
      <alignment horizontal="right" vertical="top" wrapText="1"/>
    </xf>
    <xf numFmtId="0" fontId="32" fillId="5" borderId="2" xfId="0" applyFont="1" applyFill="1" applyBorder="1" applyAlignment="1">
      <alignment vertical="top" wrapText="1"/>
    </xf>
    <xf numFmtId="164" fontId="33" fillId="5" borderId="2" xfId="0" applyNumberFormat="1" applyFont="1" applyFill="1" applyBorder="1" applyAlignment="1">
      <alignment vertical="top" shrinkToFit="1"/>
    </xf>
    <xf numFmtId="2" fontId="33" fillId="5" borderId="1" xfId="0" applyNumberFormat="1" applyFont="1" applyFill="1" applyBorder="1" applyAlignment="1">
      <alignment horizontal="right" vertical="top" shrinkToFit="1"/>
    </xf>
    <xf numFmtId="0" fontId="29" fillId="5" borderId="1" xfId="0" applyFont="1" applyFill="1" applyBorder="1" applyAlignment="1">
      <alignment horizontal="left" vertical="top" wrapText="1"/>
    </xf>
    <xf numFmtId="0" fontId="14" fillId="0" borderId="0" xfId="1" applyFont="1" applyAlignment="1">
      <alignment vertical="center"/>
    </xf>
    <xf numFmtId="0" fontId="14" fillId="0" borderId="0" xfId="1" applyFont="1" applyAlignment="1">
      <alignment vertical="center" wrapText="1"/>
    </xf>
    <xf numFmtId="0" fontId="15" fillId="0" borderId="0" xfId="1" applyFont="1"/>
    <xf numFmtId="4" fontId="21" fillId="0" borderId="1" xfId="0" applyNumberFormat="1" applyFont="1" applyBorder="1" applyAlignment="1">
      <alignment horizontal="center" vertical="top" shrinkToFit="1"/>
    </xf>
    <xf numFmtId="2" fontId="0" fillId="0" borderId="0" xfId="0" applyNumberFormat="1" applyAlignment="1">
      <alignment horizontal="left" vertical="top"/>
    </xf>
    <xf numFmtId="44" fontId="3" fillId="0" borderId="9" xfId="3" applyFont="1" applyBorder="1" applyAlignment="1">
      <alignment horizontal="center" vertical="top" wrapText="1"/>
    </xf>
    <xf numFmtId="0" fontId="23" fillId="9" borderId="0" xfId="1" applyFont="1" applyFill="1" applyAlignment="1">
      <alignment horizontal="center" vertical="top" wrapText="1"/>
    </xf>
    <xf numFmtId="0" fontId="25" fillId="0" borderId="0" xfId="1" applyFont="1"/>
    <xf numFmtId="0" fontId="14" fillId="8" borderId="10" xfId="1" applyFont="1" applyFill="1" applyBorder="1" applyAlignment="1">
      <alignment horizontal="center" vertical="center"/>
    </xf>
    <xf numFmtId="0" fontId="12" fillId="0" borderId="11" xfId="1" applyFont="1" applyBorder="1" applyAlignment="1">
      <alignment horizontal="center" vertical="center" wrapText="1"/>
    </xf>
    <xf numFmtId="0" fontId="12" fillId="0" borderId="12" xfId="1" applyFont="1" applyBorder="1" applyAlignment="1">
      <alignment horizontal="center" vertical="center" wrapText="1"/>
    </xf>
    <xf numFmtId="0" fontId="12" fillId="0" borderId="13" xfId="1" applyFont="1" applyBorder="1" applyAlignment="1">
      <alignment horizontal="center" vertical="center" wrapText="1"/>
    </xf>
    <xf numFmtId="0" fontId="18" fillId="0" borderId="0" xfId="1" applyFont="1" applyAlignment="1">
      <alignment horizontal="center" vertical="top" wrapText="1"/>
    </xf>
    <xf numFmtId="0" fontId="23" fillId="9" borderId="0" xfId="1" applyFont="1" applyFill="1" applyAlignment="1">
      <alignment horizontal="left" vertical="top" wrapText="1"/>
    </xf>
    <xf numFmtId="0" fontId="15" fillId="0" borderId="10" xfId="2" applyFont="1" applyBorder="1" applyAlignment="1">
      <alignment horizontal="center" vertical="center"/>
    </xf>
    <xf numFmtId="0" fontId="13" fillId="8" borderId="10" xfId="2" applyFont="1" applyFill="1" applyBorder="1" applyAlignment="1">
      <alignment horizontal="center" vertical="center"/>
    </xf>
    <xf numFmtId="10" fontId="15" fillId="0" borderId="10" xfId="2" applyNumberFormat="1" applyFont="1" applyBorder="1" applyAlignment="1">
      <alignment horizontal="center" vertical="center"/>
    </xf>
    <xf numFmtId="0" fontId="12" fillId="0" borderId="10" xfId="1" applyFont="1" applyBorder="1" applyAlignment="1">
      <alignment horizontal="center"/>
    </xf>
    <xf numFmtId="0" fontId="13" fillId="7" borderId="10" xfId="1" applyFont="1" applyFill="1" applyBorder="1" applyAlignment="1">
      <alignment horizontal="center" vertical="center"/>
    </xf>
    <xf numFmtId="0" fontId="15" fillId="0" borderId="11" xfId="2" applyFont="1" applyBorder="1" applyAlignment="1">
      <alignment horizontal="center" vertical="center" wrapText="1"/>
    </xf>
    <xf numFmtId="0" fontId="15" fillId="0" borderId="12" xfId="2" applyFont="1" applyBorder="1" applyAlignment="1">
      <alignment horizontal="center" vertical="center" wrapText="1"/>
    </xf>
    <xf numFmtId="0" fontId="15" fillId="0" borderId="13" xfId="2" applyFont="1" applyBorder="1" applyAlignment="1">
      <alignment horizontal="center" vertical="center" wrapText="1"/>
    </xf>
    <xf numFmtId="10" fontId="15" fillId="0" borderId="11" xfId="2" applyNumberFormat="1" applyFont="1" applyBorder="1" applyAlignment="1">
      <alignment horizontal="center" vertical="center"/>
    </xf>
    <xf numFmtId="10" fontId="15" fillId="0" borderId="13" xfId="2" applyNumberFormat="1" applyFont="1" applyBorder="1" applyAlignment="1">
      <alignment horizontal="center" vertical="center"/>
    </xf>
    <xf numFmtId="0" fontId="13" fillId="8" borderId="11" xfId="2" applyFont="1" applyFill="1" applyBorder="1" applyAlignment="1">
      <alignment horizontal="center" vertical="center"/>
    </xf>
    <xf numFmtId="0" fontId="13" fillId="8" borderId="13" xfId="2" applyFont="1" applyFill="1" applyBorder="1" applyAlignment="1">
      <alignment horizontal="center" vertical="center"/>
    </xf>
    <xf numFmtId="0" fontId="34" fillId="0" borderId="11" xfId="2" applyFont="1" applyBorder="1" applyAlignment="1">
      <alignment horizontal="center" vertical="center"/>
    </xf>
    <xf numFmtId="0" fontId="34" fillId="0" borderId="12" xfId="2" applyFont="1" applyBorder="1" applyAlignment="1">
      <alignment horizontal="center" vertical="center"/>
    </xf>
    <xf numFmtId="0" fontId="34" fillId="0" borderId="13" xfId="2" applyFont="1" applyBorder="1" applyAlignment="1">
      <alignment horizontal="center" vertical="center"/>
    </xf>
  </cellXfs>
  <cellStyles count="4">
    <cellStyle name="Moeda" xfId="3" builtinId="4"/>
    <cellStyle name="Normal" xfId="0" builtinId="0"/>
    <cellStyle name="Normal 2" xfId="1"/>
    <cellStyle name="Normal 4" xfId="2"/>
  </cellStyles>
  <dxfs count="1">
    <dxf>
      <fill>
        <patternFill patternType="solid">
          <fgColor rgb="FFD8EBF6"/>
          <bgColor rgb="FFFFFFF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129689</xdr:colOff>
      <xdr:row>0</xdr:row>
      <xdr:rowOff>80596</xdr:rowOff>
    </xdr:from>
    <xdr:to>
      <xdr:col>1</xdr:col>
      <xdr:colOff>516970</xdr:colOff>
      <xdr:row>2</xdr:row>
      <xdr:rowOff>146539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2083" t="26431" r="1799" b="24916"/>
        <a:stretch/>
      </xdr:blipFill>
      <xdr:spPr>
        <a:xfrm>
          <a:off x="129689" y="80596"/>
          <a:ext cx="987356" cy="3326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97939</xdr:colOff>
      <xdr:row>0</xdr:row>
      <xdr:rowOff>86946</xdr:rowOff>
    </xdr:from>
    <xdr:to>
      <xdr:col>1</xdr:col>
      <xdr:colOff>457200</xdr:colOff>
      <xdr:row>3</xdr:row>
      <xdr:rowOff>489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2083" t="26431" r="1799" b="24916"/>
        <a:stretch/>
      </xdr:blipFill>
      <xdr:spPr>
        <a:xfrm>
          <a:off x="97939" y="86946"/>
          <a:ext cx="752961" cy="338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sge%20-%20cf\LICITA&#199;&#213;ES%20E%20COMPRAS\2020\CPL\TOMADA%20DE%20PRE&#199;O\5-TP%20EDITAL%20XX-2020-QUADRA%20DO%20PAO%20E%20PISTA%20DE%20SKATE\FASE%20INTERNA\EDITAL%20E%20ANEXOS\PLANILHA%20M&#218;LTIPLA%20E%20COMPARATIVA\STREET%20PARK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7.uol.com.br/cgi-bin/webmail.exe/Proposta_29_set_200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uj084aq\or&#231;amento\QUADRA%20FRIGO%20ARNALDO\15%20LICITA&#199;&#195;O%20FEV_19\OR&#199;AMENTO%20ONERADO%20menor%20pre&#231;o\OR&#199;AMENTO%20Frigo%20Arnaldo%2011.1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uj084aq\or&#231;amento\Users\1513859\Documents\Samuel\Vila%20Estaleiros\Refer&#234;ncia%2006-2018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sge%20-%20cf\Users\csl8\AppData\Local\Packages\Microsoft.MicrosoftEdge_8wekyb3d8bbwe\TempState\Downloads\Planilha%20Or&#231;amento%20Rua%20Alemanha%2009.2019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ADASTRO\OR&#199;AMENTO%202021\UBS%20VALE%20DOS%20COQUEIROS\C&#243;pia%20de%20PLANILHA%20UBS%20VIRGEM%20DOS%20POBRES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r&#231;amento\meus%20documen\Meus%20documentos\-%20OR&#199;AMENTO\Propostas%202004\043-2004%20Casa%20Rinaldo%20-%20Alphaville\Novembro-2004\043-2004%20Resid%20Alphaville%20-%20Rinaldo%20REV%2008-11-04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staobras$\Users\carlosxavier\Downloads\OR&#199;AMENTO%20QUADRA%20DOS%20CAMELO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uj084aq\or&#231;amento\QUADRA%20FRIGO%20ARNALDO\15%20LICITA&#199;&#195;O%20FEV_19\OR&#199;AMENTO%20ONERADO%20menor%20pre&#231;o\EVENTOGRAMA%20dez_18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sge%20-%20cf\Users\vertr\OneDrive\Desktop\VISTORIAS-%20REL.%20FOTOGR&#193;FICOS\VILA%20DOS%20PORCOS\Planilha\EVENTOGRAMA_Pista%20de%20Skate_14_05_2019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STREET PARK"/>
    </sheetNames>
    <sheetDataSet>
      <sheetData sheetId="0">
        <row r="1">
          <cell r="J1" t="str">
            <v>PM</v>
          </cell>
        </row>
        <row r="2">
          <cell r="J2" t="str">
            <v>v3.0.5</v>
          </cell>
        </row>
        <row r="4">
          <cell r="O4">
            <v>1</v>
          </cell>
        </row>
      </sheetData>
      <sheetData sheetId="1">
        <row r="2">
          <cell r="J2" t="str">
            <v>Itens de Investimento</v>
          </cell>
          <cell r="K2" t="str">
            <v>Unidades habitacionais</v>
          </cell>
          <cell r="L2">
            <v>3</v>
          </cell>
          <cell r="M2" t="str">
            <v>Equipamentos comunitários</v>
          </cell>
          <cell r="N2">
            <v>6</v>
          </cell>
          <cell r="O2" t="str">
            <v>Pavimentação</v>
          </cell>
          <cell r="P2">
            <v>6</v>
          </cell>
          <cell r="Q2" t="str">
            <v xml:space="preserve">Drenagem </v>
          </cell>
          <cell r="R2">
            <v>6</v>
          </cell>
          <cell r="S2" t="str">
            <v>Abastecimento de água</v>
          </cell>
          <cell r="T2">
            <v>11</v>
          </cell>
          <cell r="U2" t="str">
            <v>Esgotamento sanitário</v>
          </cell>
          <cell r="V2">
            <v>8</v>
          </cell>
          <cell r="W2" t="str">
            <v>Energia elétrica e iluminação pública</v>
          </cell>
          <cell r="X2">
            <v>4</v>
          </cell>
          <cell r="Y2" t="str">
            <v>Coleta e tratamento de resíduos sólidos</v>
          </cell>
          <cell r="Z2">
            <v>6</v>
          </cell>
          <cell r="AA2" t="str">
            <v xml:space="preserve">Contenção e estabilização de encostas </v>
          </cell>
          <cell r="AB2">
            <v>2</v>
          </cell>
          <cell r="AC2" t="str">
            <v>Regularização fundiária</v>
          </cell>
          <cell r="AD2">
            <v>2</v>
          </cell>
          <cell r="AE2" t="str">
            <v>Aquisição de terreno</v>
          </cell>
          <cell r="AF2">
            <v>2</v>
          </cell>
          <cell r="AG2" t="str">
            <v>Aquisição de equipamentos e insumos</v>
          </cell>
          <cell r="AH2">
            <v>1</v>
          </cell>
          <cell r="AI2" t="str">
            <v>Elaboração de estudos e projetos</v>
          </cell>
          <cell r="AJ2">
            <v>1</v>
          </cell>
          <cell r="AK2" t="str">
            <v>Instrumentos e ações em planejamento e gestão pública</v>
          </cell>
          <cell r="AL2">
            <v>1</v>
          </cell>
          <cell r="AM2" t="str">
            <v>Ações complementares às obras</v>
          </cell>
          <cell r="AN2">
            <v>3</v>
          </cell>
          <cell r="AO2" t="str">
            <v>Gerenciamento</v>
          </cell>
          <cell r="AP2">
            <v>1</v>
          </cell>
          <cell r="AQ2" t="str">
            <v>Trabalho social</v>
          </cell>
          <cell r="AR2">
            <v>4</v>
          </cell>
        </row>
        <row r="3">
          <cell r="J3" t="str">
            <v>Unidades habitacionais</v>
          </cell>
        </row>
        <row r="4">
          <cell r="F4" t="str">
            <v>OGU</v>
          </cell>
          <cell r="J4" t="str">
            <v>Equipamentos comunitários</v>
          </cell>
        </row>
        <row r="5">
          <cell r="F5" t="str">
            <v>MUNICÍPIO DE SANTA LUZIA/MG</v>
          </cell>
          <cell r="J5" t="str">
            <v>Pavimentação</v>
          </cell>
        </row>
        <row r="6">
          <cell r="F6" t="str">
            <v>SANTA LUZIA/MG</v>
          </cell>
          <cell r="J6" t="str">
            <v xml:space="preserve">Drenagem </v>
          </cell>
        </row>
        <row r="7">
          <cell r="F7" t="str">
            <v>1047075-93</v>
          </cell>
          <cell r="J7" t="str">
            <v>Abastecimento de água</v>
          </cell>
        </row>
        <row r="8">
          <cell r="F8" t="str">
            <v>853629/2017/ME/CAIXA</v>
          </cell>
          <cell r="J8" t="str">
            <v>Esgotamento sanitário</v>
          </cell>
        </row>
        <row r="9">
          <cell r="F9">
            <v>975000</v>
          </cell>
          <cell r="J9" t="str">
            <v>Energia elétrica e iluminação pública</v>
          </cell>
        </row>
        <row r="10">
          <cell r="F10">
            <v>378075.38</v>
          </cell>
          <cell r="J10" t="str">
            <v>Coleta e tratamento de resíduos sólidos</v>
          </cell>
        </row>
        <row r="11">
          <cell r="F11">
            <v>0.01</v>
          </cell>
          <cell r="J11" t="str">
            <v xml:space="preserve">Contenção e estabilização de encostas </v>
          </cell>
        </row>
        <row r="12">
          <cell r="J12" t="str">
            <v>Regularização fundiária</v>
          </cell>
        </row>
        <row r="13">
          <cell r="J13" t="str">
            <v>Aquisição de terreno</v>
          </cell>
        </row>
        <row r="14">
          <cell r="J14" t="str">
            <v>Aquisição de equipamentos e insumos</v>
          </cell>
        </row>
        <row r="15">
          <cell r="J15" t="str">
            <v>Elaboração de estudos e projetos</v>
          </cell>
        </row>
        <row r="16">
          <cell r="F16" t="str">
            <v>REFORMA DE INFRAESTRUTURA ESPORTIVA</v>
          </cell>
          <cell r="J16" t="str">
            <v>Instrumentos e ações em planejamento e gestão pública</v>
          </cell>
        </row>
        <row r="17">
          <cell r="F17" t="str">
            <v>REFORMA DE INFRAESTRUTURA ESPORTIVA</v>
          </cell>
          <cell r="J17" t="str">
            <v>Ações complementares às obras</v>
          </cell>
        </row>
        <row r="18">
          <cell r="F18" t="str">
            <v>NÃO DESONERADO</v>
          </cell>
          <cell r="J18" t="str">
            <v>Gerenciamento</v>
          </cell>
        </row>
        <row r="19">
          <cell r="J19" t="str">
            <v>Trabalho social</v>
          </cell>
        </row>
        <row r="22">
          <cell r="F22" t="str">
            <v>José Carlos Monteiro Mata da Silva</v>
          </cell>
        </row>
        <row r="23">
          <cell r="F23" t="str">
            <v>56.180/D-MG</v>
          </cell>
        </row>
        <row r="24">
          <cell r="F24" t="str">
            <v>14202000000005996896</v>
          </cell>
        </row>
      </sheetData>
      <sheetData sheetId="2"/>
      <sheetData sheetId="3"/>
      <sheetData sheetId="4"/>
      <sheetData sheetId="5">
        <row r="12">
          <cell r="A12" t="str">
            <v>Manual</v>
          </cell>
          <cell r="Q12" t="str">
            <v>Serviços preliminares-Pao</v>
          </cell>
          <cell r="AY12" t="str">
            <v>.</v>
          </cell>
        </row>
        <row r="15">
          <cell r="M15">
            <v>0</v>
          </cell>
          <cell r="Q15">
            <v>0</v>
          </cell>
        </row>
        <row r="16">
          <cell r="M16" t="str">
            <v/>
          </cell>
        </row>
        <row r="17">
          <cell r="M17" t="str">
            <v/>
          </cell>
        </row>
        <row r="18">
          <cell r="M18">
            <v>33</v>
          </cell>
        </row>
        <row r="19">
          <cell r="M19">
            <v>34</v>
          </cell>
        </row>
        <row r="20">
          <cell r="M20">
            <v>35</v>
          </cell>
        </row>
        <row r="21">
          <cell r="M21">
            <v>36</v>
          </cell>
        </row>
        <row r="22">
          <cell r="M22">
            <v>32</v>
          </cell>
        </row>
        <row r="23">
          <cell r="M23">
            <v>37</v>
          </cell>
        </row>
        <row r="24">
          <cell r="M24">
            <v>37</v>
          </cell>
        </row>
        <row r="25">
          <cell r="M25">
            <v>37</v>
          </cell>
        </row>
        <row r="26">
          <cell r="M26">
            <v>85</v>
          </cell>
        </row>
        <row r="27">
          <cell r="M27" t="str">
            <v/>
          </cell>
        </row>
        <row r="28">
          <cell r="M28">
            <v>1</v>
          </cell>
        </row>
        <row r="29">
          <cell r="M29" t="str">
            <v/>
          </cell>
        </row>
        <row r="30">
          <cell r="M30">
            <v>38</v>
          </cell>
        </row>
        <row r="31">
          <cell r="M31">
            <v>38</v>
          </cell>
        </row>
        <row r="32">
          <cell r="M32">
            <v>38</v>
          </cell>
        </row>
        <row r="33">
          <cell r="M33">
            <v>38</v>
          </cell>
        </row>
        <row r="34">
          <cell r="M34" t="str">
            <v/>
          </cell>
        </row>
        <row r="35">
          <cell r="M35">
            <v>39</v>
          </cell>
        </row>
        <row r="36">
          <cell r="M36">
            <v>40</v>
          </cell>
        </row>
        <row r="37">
          <cell r="M37">
            <v>39</v>
          </cell>
        </row>
        <row r="38">
          <cell r="M38">
            <v>40</v>
          </cell>
        </row>
        <row r="39">
          <cell r="M39">
            <v>39</v>
          </cell>
        </row>
        <row r="40">
          <cell r="M40">
            <v>40</v>
          </cell>
        </row>
        <row r="41">
          <cell r="M41">
            <v>40</v>
          </cell>
        </row>
        <row r="42">
          <cell r="M42">
            <v>39</v>
          </cell>
        </row>
        <row r="43">
          <cell r="M43">
            <v>40</v>
          </cell>
        </row>
        <row r="44">
          <cell r="M44">
            <v>40</v>
          </cell>
        </row>
        <row r="45">
          <cell r="M45">
            <v>40</v>
          </cell>
        </row>
        <row r="46">
          <cell r="M46">
            <v>40</v>
          </cell>
        </row>
        <row r="47">
          <cell r="M47">
            <v>39</v>
          </cell>
        </row>
        <row r="48">
          <cell r="M48" t="str">
            <v/>
          </cell>
        </row>
        <row r="49">
          <cell r="M49">
            <v>41</v>
          </cell>
        </row>
        <row r="50">
          <cell r="M50">
            <v>41</v>
          </cell>
        </row>
        <row r="51">
          <cell r="M51">
            <v>41</v>
          </cell>
        </row>
        <row r="52">
          <cell r="M52">
            <v>41</v>
          </cell>
        </row>
        <row r="53">
          <cell r="M53">
            <v>41</v>
          </cell>
        </row>
        <row r="54">
          <cell r="M54">
            <v>41</v>
          </cell>
        </row>
        <row r="55">
          <cell r="M55">
            <v>41</v>
          </cell>
        </row>
        <row r="56">
          <cell r="M56" t="str">
            <v/>
          </cell>
        </row>
        <row r="57">
          <cell r="M57">
            <v>42</v>
          </cell>
        </row>
        <row r="58">
          <cell r="M58">
            <v>42</v>
          </cell>
        </row>
        <row r="59">
          <cell r="M59">
            <v>42</v>
          </cell>
        </row>
        <row r="60">
          <cell r="M60" t="str">
            <v/>
          </cell>
        </row>
        <row r="61">
          <cell r="M61">
            <v>43</v>
          </cell>
        </row>
        <row r="62">
          <cell r="M62">
            <v>43</v>
          </cell>
        </row>
        <row r="63">
          <cell r="M63">
            <v>43</v>
          </cell>
        </row>
        <row r="64">
          <cell r="M64" t="str">
            <v/>
          </cell>
        </row>
        <row r="65">
          <cell r="M65">
            <v>44</v>
          </cell>
        </row>
        <row r="66">
          <cell r="M66">
            <v>44</v>
          </cell>
        </row>
        <row r="67">
          <cell r="M67">
            <v>44</v>
          </cell>
        </row>
        <row r="68">
          <cell r="M68" t="str">
            <v/>
          </cell>
        </row>
        <row r="69">
          <cell r="M69">
            <v>45</v>
          </cell>
        </row>
        <row r="70">
          <cell r="M70">
            <v>45</v>
          </cell>
        </row>
        <row r="71">
          <cell r="M71">
            <v>45</v>
          </cell>
        </row>
        <row r="72">
          <cell r="M72" t="str">
            <v/>
          </cell>
        </row>
        <row r="73">
          <cell r="M73">
            <v>46</v>
          </cell>
        </row>
        <row r="74">
          <cell r="M74">
            <v>46</v>
          </cell>
        </row>
        <row r="75">
          <cell r="M75">
            <v>46</v>
          </cell>
        </row>
        <row r="76">
          <cell r="M76" t="str">
            <v/>
          </cell>
        </row>
        <row r="77">
          <cell r="M77">
            <v>47</v>
          </cell>
        </row>
        <row r="78">
          <cell r="M78">
            <v>47</v>
          </cell>
        </row>
        <row r="79">
          <cell r="M79" t="str">
            <v/>
          </cell>
        </row>
        <row r="80">
          <cell r="M80">
            <v>48</v>
          </cell>
        </row>
        <row r="81">
          <cell r="M81">
            <v>48</v>
          </cell>
        </row>
        <row r="82">
          <cell r="M82" t="str">
            <v/>
          </cell>
        </row>
        <row r="83">
          <cell r="M83">
            <v>49</v>
          </cell>
        </row>
        <row r="84">
          <cell r="M84">
            <v>49</v>
          </cell>
        </row>
        <row r="85">
          <cell r="M85" t="str">
            <v/>
          </cell>
        </row>
        <row r="86">
          <cell r="M86">
            <v>50</v>
          </cell>
        </row>
        <row r="87">
          <cell r="M87">
            <v>50</v>
          </cell>
        </row>
        <row r="88">
          <cell r="M88" t="str">
            <v/>
          </cell>
        </row>
        <row r="89">
          <cell r="M89">
            <v>51</v>
          </cell>
        </row>
        <row r="90">
          <cell r="M90">
            <v>51</v>
          </cell>
        </row>
        <row r="91">
          <cell r="M91" t="str">
            <v/>
          </cell>
        </row>
        <row r="92">
          <cell r="M92">
            <v>52</v>
          </cell>
        </row>
        <row r="93">
          <cell r="M93">
            <v>52</v>
          </cell>
        </row>
        <row r="94">
          <cell r="M94">
            <v>52</v>
          </cell>
        </row>
        <row r="95">
          <cell r="M95" t="str">
            <v/>
          </cell>
        </row>
        <row r="96">
          <cell r="M96">
            <v>53</v>
          </cell>
        </row>
        <row r="97">
          <cell r="M97">
            <v>53</v>
          </cell>
        </row>
        <row r="98">
          <cell r="M98" t="str">
            <v/>
          </cell>
        </row>
        <row r="99">
          <cell r="M99">
            <v>54</v>
          </cell>
        </row>
        <row r="100">
          <cell r="M100">
            <v>54</v>
          </cell>
        </row>
        <row r="101">
          <cell r="M101">
            <v>54</v>
          </cell>
        </row>
        <row r="102">
          <cell r="M102" t="str">
            <v/>
          </cell>
        </row>
        <row r="103">
          <cell r="M103">
            <v>55</v>
          </cell>
        </row>
        <row r="104">
          <cell r="M104">
            <v>55</v>
          </cell>
        </row>
        <row r="105">
          <cell r="M105">
            <v>55</v>
          </cell>
        </row>
        <row r="106">
          <cell r="M106" t="str">
            <v/>
          </cell>
        </row>
        <row r="107">
          <cell r="M107">
            <v>56</v>
          </cell>
        </row>
        <row r="108">
          <cell r="M108">
            <v>56</v>
          </cell>
        </row>
        <row r="109">
          <cell r="M109">
            <v>56</v>
          </cell>
        </row>
        <row r="110">
          <cell r="M110">
            <v>56</v>
          </cell>
        </row>
        <row r="111">
          <cell r="M111">
            <v>56</v>
          </cell>
        </row>
        <row r="112">
          <cell r="M112">
            <v>56</v>
          </cell>
        </row>
        <row r="113">
          <cell r="M113">
            <v>56</v>
          </cell>
        </row>
        <row r="114">
          <cell r="M114">
            <v>56</v>
          </cell>
        </row>
        <row r="115">
          <cell r="M115">
            <v>57</v>
          </cell>
        </row>
        <row r="116">
          <cell r="M116">
            <v>58</v>
          </cell>
        </row>
        <row r="117">
          <cell r="M117">
            <v>59</v>
          </cell>
        </row>
        <row r="118">
          <cell r="M118">
            <v>60</v>
          </cell>
        </row>
        <row r="119">
          <cell r="M119" t="str">
            <v/>
          </cell>
        </row>
        <row r="120">
          <cell r="M120">
            <v>61</v>
          </cell>
        </row>
        <row r="121">
          <cell r="M121">
            <v>61</v>
          </cell>
        </row>
        <row r="122">
          <cell r="M122">
            <v>63</v>
          </cell>
        </row>
        <row r="123">
          <cell r="M123">
            <v>63</v>
          </cell>
        </row>
        <row r="124">
          <cell r="M124">
            <v>63</v>
          </cell>
        </row>
        <row r="125">
          <cell r="M125">
            <v>63</v>
          </cell>
        </row>
        <row r="126">
          <cell r="M126">
            <v>61</v>
          </cell>
        </row>
        <row r="127">
          <cell r="M127">
            <v>61</v>
          </cell>
        </row>
        <row r="128">
          <cell r="M128">
            <v>62</v>
          </cell>
        </row>
        <row r="129">
          <cell r="M129">
            <v>64</v>
          </cell>
        </row>
        <row r="130">
          <cell r="M130">
            <v>63</v>
          </cell>
        </row>
        <row r="131">
          <cell r="M131">
            <v>62</v>
          </cell>
        </row>
        <row r="132">
          <cell r="M132">
            <v>64</v>
          </cell>
        </row>
        <row r="133">
          <cell r="M133">
            <v>63</v>
          </cell>
        </row>
        <row r="134">
          <cell r="M134">
            <v>64</v>
          </cell>
        </row>
        <row r="135">
          <cell r="M135">
            <v>63</v>
          </cell>
        </row>
        <row r="136">
          <cell r="M136">
            <v>64</v>
          </cell>
        </row>
        <row r="137">
          <cell r="M137">
            <v>64</v>
          </cell>
        </row>
        <row r="138">
          <cell r="M138">
            <v>63</v>
          </cell>
        </row>
        <row r="139">
          <cell r="M139">
            <v>63</v>
          </cell>
        </row>
        <row r="140">
          <cell r="M140">
            <v>64</v>
          </cell>
        </row>
        <row r="141">
          <cell r="M141">
            <v>64</v>
          </cell>
        </row>
        <row r="142">
          <cell r="M142">
            <v>65</v>
          </cell>
        </row>
        <row r="143">
          <cell r="M143">
            <v>66</v>
          </cell>
        </row>
        <row r="144">
          <cell r="M144">
            <v>67</v>
          </cell>
        </row>
        <row r="145">
          <cell r="M145">
            <v>68</v>
          </cell>
        </row>
        <row r="146">
          <cell r="M146">
            <v>64</v>
          </cell>
        </row>
        <row r="147">
          <cell r="M147">
            <v>64</v>
          </cell>
        </row>
        <row r="148">
          <cell r="M148">
            <v>62</v>
          </cell>
        </row>
        <row r="149">
          <cell r="M149">
            <v>62</v>
          </cell>
        </row>
        <row r="150">
          <cell r="M150" t="str">
            <v/>
          </cell>
        </row>
        <row r="151">
          <cell r="M151">
            <v>69</v>
          </cell>
        </row>
        <row r="152">
          <cell r="M152">
            <v>70</v>
          </cell>
        </row>
        <row r="153">
          <cell r="M153">
            <v>71</v>
          </cell>
        </row>
        <row r="154">
          <cell r="M154">
            <v>72</v>
          </cell>
        </row>
        <row r="155">
          <cell r="M155">
            <v>73</v>
          </cell>
        </row>
        <row r="156">
          <cell r="M156">
            <v>74</v>
          </cell>
        </row>
        <row r="157">
          <cell r="M157">
            <v>75</v>
          </cell>
        </row>
        <row r="158">
          <cell r="M158">
            <v>76</v>
          </cell>
        </row>
        <row r="159">
          <cell r="M159">
            <v>77</v>
          </cell>
        </row>
        <row r="160">
          <cell r="M160">
            <v>78</v>
          </cell>
        </row>
        <row r="161">
          <cell r="M161">
            <v>79</v>
          </cell>
        </row>
        <row r="162">
          <cell r="M162" t="str">
            <v/>
          </cell>
        </row>
        <row r="163">
          <cell r="M163">
            <v>80</v>
          </cell>
        </row>
        <row r="164">
          <cell r="M164">
            <v>81</v>
          </cell>
        </row>
        <row r="165">
          <cell r="M165">
            <v>81</v>
          </cell>
        </row>
        <row r="166">
          <cell r="M166">
            <v>81</v>
          </cell>
        </row>
        <row r="167">
          <cell r="M167">
            <v>81</v>
          </cell>
        </row>
        <row r="168">
          <cell r="M168">
            <v>81</v>
          </cell>
        </row>
        <row r="169">
          <cell r="M169">
            <v>81</v>
          </cell>
        </row>
        <row r="170">
          <cell r="M170">
            <v>81</v>
          </cell>
        </row>
        <row r="171">
          <cell r="M171">
            <v>82</v>
          </cell>
        </row>
        <row r="172">
          <cell r="M172">
            <v>82</v>
          </cell>
        </row>
        <row r="173">
          <cell r="M173" t="str">
            <v/>
          </cell>
        </row>
        <row r="174">
          <cell r="M174">
            <v>83</v>
          </cell>
        </row>
        <row r="175">
          <cell r="M175">
            <v>83</v>
          </cell>
        </row>
        <row r="176">
          <cell r="M176">
            <v>83</v>
          </cell>
        </row>
        <row r="177">
          <cell r="M177" t="str">
            <v/>
          </cell>
        </row>
        <row r="178">
          <cell r="M178">
            <v>84</v>
          </cell>
        </row>
      </sheetData>
      <sheetData sheetId="6">
        <row r="14">
          <cell r="C14" t="e">
            <v>#VALUE!</v>
          </cell>
        </row>
        <row r="15">
          <cell r="B15" t="str">
            <v>1.Administração Local</v>
          </cell>
          <cell r="C15">
            <v>1</v>
          </cell>
          <cell r="D15" t="str">
            <v>Administração Local</v>
          </cell>
        </row>
        <row r="16">
          <cell r="C16">
            <v>2</v>
          </cell>
        </row>
        <row r="17">
          <cell r="C17">
            <v>3</v>
          </cell>
        </row>
        <row r="18">
          <cell r="C18">
            <v>4</v>
          </cell>
        </row>
        <row r="19">
          <cell r="C19">
            <v>5</v>
          </cell>
        </row>
        <row r="20">
          <cell r="C20">
            <v>6</v>
          </cell>
        </row>
        <row r="21">
          <cell r="C21">
            <v>7</v>
          </cell>
        </row>
        <row r="22">
          <cell r="C22">
            <v>8</v>
          </cell>
        </row>
        <row r="23">
          <cell r="C23">
            <v>9</v>
          </cell>
        </row>
        <row r="24">
          <cell r="C24">
            <v>10</v>
          </cell>
        </row>
        <row r="25">
          <cell r="C25">
            <v>11</v>
          </cell>
        </row>
        <row r="26">
          <cell r="C26">
            <v>12</v>
          </cell>
        </row>
        <row r="27">
          <cell r="C27">
            <v>13</v>
          </cell>
        </row>
        <row r="28">
          <cell r="C28">
            <v>14</v>
          </cell>
        </row>
        <row r="29">
          <cell r="C29">
            <v>15</v>
          </cell>
        </row>
        <row r="30">
          <cell r="C30">
            <v>16</v>
          </cell>
        </row>
        <row r="31">
          <cell r="C31">
            <v>17</v>
          </cell>
        </row>
        <row r="32">
          <cell r="C32">
            <v>18</v>
          </cell>
        </row>
        <row r="33">
          <cell r="C33">
            <v>19</v>
          </cell>
        </row>
        <row r="34">
          <cell r="C34">
            <v>20</v>
          </cell>
        </row>
        <row r="35">
          <cell r="C35">
            <v>21</v>
          </cell>
        </row>
        <row r="36">
          <cell r="C36">
            <v>22</v>
          </cell>
        </row>
        <row r="37">
          <cell r="C37">
            <v>23</v>
          </cell>
        </row>
        <row r="38">
          <cell r="C38">
            <v>24</v>
          </cell>
        </row>
        <row r="39">
          <cell r="C39">
            <v>25</v>
          </cell>
        </row>
        <row r="40">
          <cell r="C40">
            <v>26</v>
          </cell>
        </row>
        <row r="41">
          <cell r="C41">
            <v>27</v>
          </cell>
        </row>
        <row r="42">
          <cell r="C42">
            <v>28</v>
          </cell>
        </row>
        <row r="43">
          <cell r="C43">
            <v>29</v>
          </cell>
        </row>
        <row r="44">
          <cell r="C44">
            <v>30</v>
          </cell>
        </row>
        <row r="45">
          <cell r="C45">
            <v>31</v>
          </cell>
        </row>
        <row r="46">
          <cell r="C46">
            <v>32</v>
          </cell>
        </row>
        <row r="47">
          <cell r="C47">
            <v>33</v>
          </cell>
        </row>
        <row r="48">
          <cell r="C48">
            <v>34</v>
          </cell>
        </row>
        <row r="49">
          <cell r="C49">
            <v>35</v>
          </cell>
        </row>
        <row r="50">
          <cell r="C50">
            <v>36</v>
          </cell>
        </row>
        <row r="51">
          <cell r="C51">
            <v>37</v>
          </cell>
        </row>
        <row r="52">
          <cell r="C52">
            <v>38</v>
          </cell>
        </row>
        <row r="53">
          <cell r="C53">
            <v>39</v>
          </cell>
        </row>
        <row r="54">
          <cell r="C54">
            <v>40</v>
          </cell>
        </row>
        <row r="55">
          <cell r="C55">
            <v>41</v>
          </cell>
        </row>
        <row r="56">
          <cell r="C56">
            <v>42</v>
          </cell>
        </row>
        <row r="57">
          <cell r="C57">
            <v>43</v>
          </cell>
        </row>
        <row r="58">
          <cell r="C58">
            <v>44</v>
          </cell>
        </row>
        <row r="59">
          <cell r="C59">
            <v>45</v>
          </cell>
        </row>
        <row r="60">
          <cell r="C60">
            <v>46</v>
          </cell>
        </row>
        <row r="61">
          <cell r="C61">
            <v>47</v>
          </cell>
        </row>
        <row r="62">
          <cell r="C62">
            <v>48</v>
          </cell>
        </row>
        <row r="63">
          <cell r="C63">
            <v>49</v>
          </cell>
        </row>
        <row r="64">
          <cell r="C64">
            <v>50</v>
          </cell>
        </row>
        <row r="65">
          <cell r="C65">
            <v>51</v>
          </cell>
        </row>
        <row r="66">
          <cell r="C66">
            <v>52</v>
          </cell>
        </row>
        <row r="67">
          <cell r="C67">
            <v>53</v>
          </cell>
        </row>
        <row r="68">
          <cell r="C68">
            <v>54</v>
          </cell>
        </row>
        <row r="69">
          <cell r="C69">
            <v>55</v>
          </cell>
        </row>
        <row r="70">
          <cell r="C70">
            <v>56</v>
          </cell>
        </row>
        <row r="71">
          <cell r="C71">
            <v>57</v>
          </cell>
        </row>
        <row r="72">
          <cell r="C72">
            <v>58</v>
          </cell>
        </row>
        <row r="73">
          <cell r="C73">
            <v>59</v>
          </cell>
        </row>
        <row r="74">
          <cell r="C74">
            <v>60</v>
          </cell>
        </row>
        <row r="75">
          <cell r="C75">
            <v>61</v>
          </cell>
        </row>
        <row r="76">
          <cell r="C76">
            <v>62</v>
          </cell>
        </row>
        <row r="77">
          <cell r="C77">
            <v>63</v>
          </cell>
        </row>
        <row r="78">
          <cell r="C78">
            <v>64</v>
          </cell>
        </row>
        <row r="79">
          <cell r="C79">
            <v>65</v>
          </cell>
        </row>
        <row r="80">
          <cell r="C80">
            <v>66</v>
          </cell>
        </row>
        <row r="81">
          <cell r="C81">
            <v>67</v>
          </cell>
        </row>
        <row r="82">
          <cell r="C82">
            <v>68</v>
          </cell>
        </row>
        <row r="83">
          <cell r="C83">
            <v>69</v>
          </cell>
        </row>
        <row r="84">
          <cell r="C84">
            <v>70</v>
          </cell>
        </row>
        <row r="85">
          <cell r="C85">
            <v>71</v>
          </cell>
        </row>
        <row r="86">
          <cell r="C86">
            <v>72</v>
          </cell>
        </row>
        <row r="87">
          <cell r="C87">
            <v>73</v>
          </cell>
        </row>
        <row r="88">
          <cell r="C88">
            <v>74</v>
          </cell>
        </row>
        <row r="89">
          <cell r="C89">
            <v>75</v>
          </cell>
        </row>
        <row r="90">
          <cell r="C90">
            <v>76</v>
          </cell>
        </row>
        <row r="91">
          <cell r="C91">
            <v>77</v>
          </cell>
        </row>
        <row r="92">
          <cell r="C92">
            <v>78</v>
          </cell>
        </row>
        <row r="93">
          <cell r="C93">
            <v>79</v>
          </cell>
        </row>
        <row r="94">
          <cell r="C94">
            <v>80</v>
          </cell>
        </row>
        <row r="95">
          <cell r="C95">
            <v>81</v>
          </cell>
        </row>
        <row r="96">
          <cell r="C96">
            <v>82</v>
          </cell>
        </row>
        <row r="97">
          <cell r="C97">
            <v>83</v>
          </cell>
        </row>
        <row r="98">
          <cell r="C98">
            <v>84</v>
          </cell>
        </row>
        <row r="99">
          <cell r="C99">
            <v>85</v>
          </cell>
        </row>
      </sheetData>
      <sheetData sheetId="7"/>
      <sheetData sheetId="8"/>
      <sheetData sheetId="9">
        <row r="9">
          <cell r="J9">
            <v>1</v>
          </cell>
        </row>
        <row r="15">
          <cell r="A15" t="str">
            <v>F</v>
          </cell>
          <cell r="B15">
            <v>1</v>
          </cell>
          <cell r="C15" t="str">
            <v>Administração Local</v>
          </cell>
          <cell r="H15" t="str">
            <v>A administração local será proporcional a execução dos demais eventos, independente de frentes de obra.</v>
          </cell>
        </row>
        <row r="100">
          <cell r="A100" t="str">
            <v>F</v>
          </cell>
        </row>
      </sheetData>
      <sheetData sheetId="10">
        <row r="13">
          <cell r="B13" t="str">
            <v>Busca</v>
          </cell>
          <cell r="E13" t="str">
            <v>Item de Investimento</v>
          </cell>
          <cell r="F13" t="str">
            <v>Subitem de Investimento</v>
          </cell>
          <cell r="H13" t="str">
            <v>Situação</v>
          </cell>
          <cell r="I13" t="str">
            <v>Quantidade</v>
          </cell>
          <cell r="O13" t="str">
            <v>Investimento (R$)</v>
          </cell>
          <cell r="R13" t="str">
            <v>Descrição da Meta</v>
          </cell>
          <cell r="T13" t="str">
            <v>Lote de Licitação / nº do CTEF</v>
          </cell>
          <cell r="U13" t="str">
            <v>Investimento (R$)</v>
          </cell>
          <cell r="V13" t="str">
            <v>Divisão do Investimento</v>
          </cell>
          <cell r="W13" t="str">
            <v>Contrapartida Financeira (R$)</v>
          </cell>
          <cell r="X13" t="str">
            <v>Outros (R$)</v>
          </cell>
        </row>
        <row r="14">
          <cell r="B14" t="str">
            <v>Automático</v>
          </cell>
          <cell r="O14">
            <v>531454.38</v>
          </cell>
          <cell r="AA14">
            <v>5314.5331999999989</v>
          </cell>
          <cell r="AB14">
            <v>0</v>
          </cell>
        </row>
        <row r="15">
          <cell r="B15" t="str">
            <v>Branco</v>
          </cell>
          <cell r="O15">
            <v>0</v>
          </cell>
          <cell r="AA15">
            <v>0</v>
          </cell>
          <cell r="AB15">
            <v>0</v>
          </cell>
        </row>
        <row r="16">
          <cell r="B16" t="str">
            <v>Manual</v>
          </cell>
          <cell r="O16">
            <v>120335.6</v>
          </cell>
          <cell r="AA16">
            <v>1203.3599999999999</v>
          </cell>
          <cell r="AB16">
            <v>0</v>
          </cell>
        </row>
        <row r="17">
          <cell r="B17" t="str">
            <v>Manual</v>
          </cell>
          <cell r="O17">
            <v>146258.6</v>
          </cell>
          <cell r="AA17">
            <v>1462.59</v>
          </cell>
          <cell r="AB17">
            <v>0</v>
          </cell>
        </row>
        <row r="18">
          <cell r="B18" t="str">
            <v>Manual</v>
          </cell>
          <cell r="O18">
            <v>166498.74</v>
          </cell>
          <cell r="AA18">
            <v>1664.99</v>
          </cell>
          <cell r="AB18">
            <v>0</v>
          </cell>
        </row>
        <row r="19">
          <cell r="B19" t="str">
            <v>TR$</v>
          </cell>
          <cell r="O19">
            <v>964547.32</v>
          </cell>
          <cell r="AA19">
            <v>9645.4699999999993</v>
          </cell>
          <cell r="AB19">
            <v>0</v>
          </cell>
        </row>
      </sheetData>
      <sheetData sheetId="11">
        <row r="3">
          <cell r="A3" t="b">
            <v>0</v>
          </cell>
        </row>
        <row r="7">
          <cell r="O7" t="str">
            <v>Nº MEDIÇÃO</v>
          </cell>
        </row>
        <row r="9">
          <cell r="A9" t="b">
            <v>1</v>
          </cell>
        </row>
        <row r="13">
          <cell r="AB13">
            <v>1</v>
          </cell>
          <cell r="AC13">
            <v>2</v>
          </cell>
          <cell r="AD13">
            <v>3</v>
          </cell>
          <cell r="AE13">
            <v>4</v>
          </cell>
          <cell r="AF13">
            <v>5</v>
          </cell>
          <cell r="AG13">
            <v>6</v>
          </cell>
          <cell r="AH13">
            <v>7</v>
          </cell>
          <cell r="AI13">
            <v>8</v>
          </cell>
          <cell r="AJ13">
            <v>9</v>
          </cell>
          <cell r="AK13">
            <v>10</v>
          </cell>
          <cell r="AL13">
            <v>11</v>
          </cell>
          <cell r="AM13">
            <v>12</v>
          </cell>
        </row>
      </sheetData>
      <sheetData sheetId="12">
        <row r="7">
          <cell r="O7">
            <v>1353075.38</v>
          </cell>
        </row>
        <row r="21">
          <cell r="AC21">
            <v>0</v>
          </cell>
          <cell r="AD21">
            <v>0</v>
          </cell>
        </row>
        <row r="22">
          <cell r="AC22">
            <v>0</v>
          </cell>
          <cell r="AD22">
            <v>0</v>
          </cell>
        </row>
      </sheetData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1"/>
      <sheetName val="PLANILHA"/>
      <sheetName val="hidraulica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ORÇAMENTÁRIA"/>
      <sheetName val="CPUs SETOP"/>
      <sheetName val="CPUs SUDECAP"/>
      <sheetName val="CPUs "/>
      <sheetName val="QUANT."/>
      <sheetName val="CRONOGRAMA Onerada"/>
      <sheetName val="COTAÇÕES"/>
      <sheetName val="BD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Tutorial"/>
      <sheetName val="Banco"/>
      <sheetName val="Composições"/>
      <sheetName val="Cotações"/>
      <sheetName val="Relatórios"/>
      <sheetName val="Busca"/>
    </sheetNames>
    <sheetDataSet>
      <sheetData sheetId="0"/>
      <sheetData sheetId="1"/>
      <sheetData sheetId="2"/>
      <sheetData sheetId="3">
        <row r="22">
          <cell r="B22" t="str">
            <v>ÍNDICE</v>
          </cell>
        </row>
        <row r="24">
          <cell r="I24">
            <v>0.80971659919028338</v>
          </cell>
        </row>
        <row r="25">
          <cell r="B25" t="str">
            <v>EMPRESAS FORNECEDORAS:</v>
          </cell>
        </row>
        <row r="29">
          <cell r="H29" t="str">
            <v>Janaina</v>
          </cell>
        </row>
      </sheetData>
      <sheetData sheetId="4">
        <row r="1">
          <cell r="A1" t="str">
            <v>DADOS DOS RELATÓRIOS IMPORTADOS</v>
          </cell>
        </row>
        <row r="5">
          <cell r="A5" t="str">
            <v>TIPO</v>
          </cell>
        </row>
        <row r="6">
          <cell r="A6" t="str">
            <v>SINAPI</v>
          </cell>
        </row>
        <row r="7">
          <cell r="A7" t="str">
            <v>SINAPI</v>
          </cell>
        </row>
        <row r="8">
          <cell r="A8" t="str">
            <v>SINAPI-I</v>
          </cell>
        </row>
        <row r="9">
          <cell r="A9" t="str">
            <v>SINAPI-I</v>
          </cell>
        </row>
        <row r="10">
          <cell r="A10" t="str">
            <v>SUDECAP</v>
          </cell>
        </row>
        <row r="11">
          <cell r="A11" t="str">
            <v>SUDECAP-I</v>
          </cell>
        </row>
        <row r="12">
          <cell r="A12" t="str">
            <v>SETOP</v>
          </cell>
        </row>
      </sheetData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ORÇAMENTÁRIA"/>
      <sheetName val="CPUs SUDECAP"/>
      <sheetName val="CRONOGRAMA Desonerado"/>
      <sheetName val="Mobilização"/>
      <sheetName val="Administração local"/>
      <sheetName val="BDI"/>
      <sheetName val="Plan2"/>
      <sheetName val="MEMÓRIA CEF"/>
    </sheetNames>
    <sheetDataSet>
      <sheetData sheetId="0">
        <row r="8">
          <cell r="I8" t="str">
            <v>04/2019 - SINAPI</v>
          </cell>
        </row>
      </sheetData>
      <sheetData sheetId="1"/>
      <sheetData sheetId="2"/>
      <sheetData sheetId="3"/>
      <sheetData sheetId="4"/>
      <sheetData sheetId="5">
        <row r="3">
          <cell r="Q3" t="str">
            <v>CONSTRUÇÃO EDIFICIOS</v>
          </cell>
        </row>
        <row r="4">
          <cell r="Q4" t="str">
            <v>CONSTRUÇÃO DE RODOVIAS E FERROVIAS</v>
          </cell>
        </row>
        <row r="5">
          <cell r="Q5" t="str">
            <v>Construção de Redes de Abastecimento de Água, Coleta de Esgoto e Construções Correlatas</v>
          </cell>
        </row>
        <row r="6">
          <cell r="Q6" t="str">
            <v>Construção e Manutenção de Estações e Redes de Distribuição de Energia Elétrica</v>
          </cell>
        </row>
        <row r="7">
          <cell r="Q7" t="str">
            <v>OBRAS PORTUÁRIAS, MARÍTIMAS E FLUVIAIS</v>
          </cell>
        </row>
        <row r="8">
          <cell r="Q8" t="str">
            <v>FORNECIMENTO DE MATERIAIS E EQUIPAMENTOS</v>
          </cell>
        </row>
      </sheetData>
      <sheetData sheetId="6">
        <row r="2">
          <cell r="A2" t="str">
            <v xml:space="preserve">Codigo </v>
          </cell>
        </row>
      </sheetData>
      <sheetData sheetId="7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ANILHA"/>
      <sheetName val="MEMÓRIA DE CÁLCULO"/>
      <sheetName val="CRONOGRAMA"/>
      <sheetName val="COMPOSIÇÃO"/>
      <sheetName val="COTAÇÃO"/>
    </sheetNames>
    <sheetDataSet>
      <sheetData sheetId="0" refreshError="1">
        <row r="9">
          <cell r="I9" t="str">
            <v>Pr. Total C / BDI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ELETRICA"/>
      <sheetName val="HIDRAULICA"/>
      <sheetName val="BDI"/>
      <sheetName val="Planilha"/>
      <sheetName val="Cron FIS"/>
      <sheetName val="Cron FIN"/>
      <sheetName val="Indireto"/>
      <sheetName val="Plan1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sheetDataSet>
      <sheetData sheetId="0"/>
      <sheetData sheetId="1">
        <row r="108">
          <cell r="N108">
            <v>3586.4879999999998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>
    <pageSetUpPr fitToPage="1"/>
  </sheetPr>
  <dimension ref="A1:I301"/>
  <sheetViews>
    <sheetView view="pageBreakPreview" topLeftCell="A9" zoomScale="130" zoomScaleSheetLayoutView="130" workbookViewId="0">
      <selection activeCell="H21" sqref="H21"/>
    </sheetView>
  </sheetViews>
  <sheetFormatPr defaultColWidth="9.33203125" defaultRowHeight="13.2"/>
  <cols>
    <col min="1" max="1" width="10.44140625" style="112" customWidth="1"/>
    <col min="2" max="2" width="10.6640625" style="112" customWidth="1"/>
    <col min="3" max="3" width="14.109375" style="112" customWidth="1"/>
    <col min="4" max="4" width="64.109375" style="112" customWidth="1"/>
    <col min="5" max="5" width="8.109375" style="112" customWidth="1"/>
    <col min="6" max="7" width="14" style="138" customWidth="1"/>
    <col min="8" max="8" width="13.44140625" style="138" customWidth="1"/>
    <col min="9" max="9" width="14" style="138" customWidth="1"/>
    <col min="10" max="16384" width="9.33203125" style="112"/>
  </cols>
  <sheetData>
    <row r="1" spans="1:9" ht="8.25" customHeight="1">
      <c r="A1" s="202"/>
      <c r="B1" s="202"/>
      <c r="C1" s="203" t="s">
        <v>1324</v>
      </c>
      <c r="D1" s="203"/>
      <c r="E1" s="203"/>
      <c r="F1" s="203"/>
      <c r="G1" s="203"/>
      <c r="H1" s="203"/>
      <c r="I1" s="203"/>
    </row>
    <row r="2" spans="1:9">
      <c r="A2" s="202"/>
      <c r="B2" s="202"/>
      <c r="C2" s="203"/>
      <c r="D2" s="203"/>
      <c r="E2" s="203"/>
      <c r="F2" s="203"/>
      <c r="G2" s="203"/>
      <c r="H2" s="203"/>
      <c r="I2" s="203"/>
    </row>
    <row r="3" spans="1:9">
      <c r="A3" s="202"/>
      <c r="B3" s="202"/>
      <c r="C3" s="203" t="s">
        <v>1325</v>
      </c>
      <c r="D3" s="203"/>
      <c r="E3" s="203"/>
      <c r="F3" s="203"/>
      <c r="G3" s="203"/>
      <c r="H3" s="203"/>
      <c r="I3" s="203"/>
    </row>
    <row r="4" spans="1:9" ht="3.75" customHeight="1">
      <c r="A4" s="202"/>
      <c r="B4" s="202"/>
      <c r="C4" s="203"/>
      <c r="D4" s="203"/>
      <c r="E4" s="203"/>
      <c r="F4" s="203"/>
      <c r="G4" s="203"/>
      <c r="H4" s="203"/>
      <c r="I4" s="203"/>
    </row>
    <row r="5" spans="1:9" ht="12.75" customHeight="1">
      <c r="A5" s="193" t="s">
        <v>1326</v>
      </c>
      <c r="B5" s="193"/>
      <c r="C5" s="204" t="s">
        <v>1327</v>
      </c>
      <c r="D5" s="205"/>
      <c r="E5" s="205"/>
      <c r="F5" s="205"/>
      <c r="G5" s="205"/>
      <c r="H5" s="205"/>
      <c r="I5" s="206"/>
    </row>
    <row r="6" spans="1:9">
      <c r="A6" s="193" t="s">
        <v>1328</v>
      </c>
      <c r="B6" s="193"/>
      <c r="C6" s="199" t="s">
        <v>1329</v>
      </c>
      <c r="D6" s="199"/>
      <c r="E6" s="200" t="s">
        <v>1330</v>
      </c>
      <c r="F6" s="200"/>
      <c r="G6" s="201">
        <v>0.26069999999999999</v>
      </c>
      <c r="H6" s="199"/>
      <c r="I6" s="199"/>
    </row>
    <row r="7" spans="1:9" ht="30.75" customHeight="1">
      <c r="A7" s="193" t="s">
        <v>1331</v>
      </c>
      <c r="B7" s="193"/>
      <c r="C7" s="194" t="s">
        <v>1332</v>
      </c>
      <c r="D7" s="195"/>
      <c r="E7" s="195"/>
      <c r="F7" s="195"/>
      <c r="G7" s="195"/>
      <c r="H7" s="195"/>
      <c r="I7" s="196"/>
    </row>
    <row r="8" spans="1:9" ht="20.399999999999999">
      <c r="A8" s="113" t="s">
        <v>1333</v>
      </c>
      <c r="B8" s="113" t="s">
        <v>1334</v>
      </c>
      <c r="C8" s="113" t="s">
        <v>1335</v>
      </c>
      <c r="D8" s="113" t="s">
        <v>1336</v>
      </c>
      <c r="E8" s="113" t="s">
        <v>1337</v>
      </c>
      <c r="F8" s="113" t="s">
        <v>1338</v>
      </c>
      <c r="G8" s="113" t="s">
        <v>1339</v>
      </c>
      <c r="H8" s="114" t="s">
        <v>1340</v>
      </c>
      <c r="I8" s="113" t="s">
        <v>1341</v>
      </c>
    </row>
    <row r="9" spans="1:9" ht="16.8">
      <c r="A9" s="115">
        <v>1</v>
      </c>
      <c r="B9" s="116"/>
      <c r="C9" s="116"/>
      <c r="D9" s="117" t="s">
        <v>1342</v>
      </c>
      <c r="E9" s="116"/>
      <c r="F9" s="118"/>
      <c r="G9" s="119"/>
      <c r="H9" s="119"/>
      <c r="I9" s="120">
        <f>ROUND(SUM(I10),2)</f>
        <v>47052.19</v>
      </c>
    </row>
    <row r="10" spans="1:9">
      <c r="A10" s="121" t="s">
        <v>1343</v>
      </c>
      <c r="B10" s="122" t="s">
        <v>1344</v>
      </c>
      <c r="C10" s="121" t="s">
        <v>1345</v>
      </c>
      <c r="D10" s="121" t="s">
        <v>1346</v>
      </c>
      <c r="E10" s="123" t="s">
        <v>1347</v>
      </c>
      <c r="F10" s="124">
        <v>1</v>
      </c>
      <c r="G10" s="125">
        <v>37322.269999999997</v>
      </c>
      <c r="H10" s="125">
        <f>ROUND(G10*(1.2607),2)</f>
        <v>47052.19</v>
      </c>
      <c r="I10" s="125">
        <f>ROUND(H10*F10,2)</f>
        <v>47052.19</v>
      </c>
    </row>
    <row r="11" spans="1:9">
      <c r="A11" s="115">
        <v>2</v>
      </c>
      <c r="B11" s="116"/>
      <c r="C11" s="116"/>
      <c r="D11" s="126" t="s">
        <v>1348</v>
      </c>
      <c r="E11" s="116"/>
      <c r="F11" s="118"/>
      <c r="G11" s="119"/>
      <c r="H11" s="119">
        <f t="shared" ref="H11:H74" si="0">ROUND(G11*(1.2607),2)</f>
        <v>0</v>
      </c>
      <c r="I11" s="120">
        <f>ROUND(SUM(I12:I16),2)</f>
        <v>19360.400000000001</v>
      </c>
    </row>
    <row r="12" spans="1:9" ht="16.8">
      <c r="A12" s="121" t="s">
        <v>1349</v>
      </c>
      <c r="B12" s="122" t="s">
        <v>1350</v>
      </c>
      <c r="C12" s="121" t="s">
        <v>1351</v>
      </c>
      <c r="D12" s="127" t="s">
        <v>1352</v>
      </c>
      <c r="E12" s="123" t="s">
        <v>1353</v>
      </c>
      <c r="F12" s="124">
        <v>1</v>
      </c>
      <c r="G12" s="128">
        <v>319.11</v>
      </c>
      <c r="H12" s="128">
        <f t="shared" si="0"/>
        <v>402.3</v>
      </c>
      <c r="I12" s="125">
        <f t="shared" ref="I12:I16" si="1">ROUND(H12*F12,2)</f>
        <v>402.3</v>
      </c>
    </row>
    <row r="13" spans="1:9" ht="25.2">
      <c r="A13" s="121" t="s">
        <v>1354</v>
      </c>
      <c r="B13" s="122" t="s">
        <v>1355</v>
      </c>
      <c r="C13" s="121" t="s">
        <v>1351</v>
      </c>
      <c r="D13" s="127" t="s">
        <v>1356</v>
      </c>
      <c r="E13" s="123" t="s">
        <v>1357</v>
      </c>
      <c r="F13" s="124">
        <v>37</v>
      </c>
      <c r="G13" s="128">
        <v>5.99</v>
      </c>
      <c r="H13" s="128">
        <f t="shared" si="0"/>
        <v>7.55</v>
      </c>
      <c r="I13" s="125">
        <f t="shared" si="1"/>
        <v>279.35000000000002</v>
      </c>
    </row>
    <row r="14" spans="1:9" ht="25.2">
      <c r="A14" s="121" t="s">
        <v>1358</v>
      </c>
      <c r="B14" s="122" t="s">
        <v>1359</v>
      </c>
      <c r="C14" s="121" t="s">
        <v>1351</v>
      </c>
      <c r="D14" s="127" t="s">
        <v>1360</v>
      </c>
      <c r="E14" s="123" t="s">
        <v>1361</v>
      </c>
      <c r="F14" s="128">
        <v>263.66000000000003</v>
      </c>
      <c r="G14" s="128">
        <v>8.24</v>
      </c>
      <c r="H14" s="128">
        <f t="shared" si="0"/>
        <v>10.39</v>
      </c>
      <c r="I14" s="125">
        <f t="shared" si="1"/>
        <v>2739.43</v>
      </c>
    </row>
    <row r="15" spans="1:9" ht="25.2">
      <c r="A15" s="121" t="s">
        <v>1362</v>
      </c>
      <c r="B15" s="129">
        <v>93212</v>
      </c>
      <c r="C15" s="121" t="s">
        <v>1363</v>
      </c>
      <c r="D15" s="127" t="s">
        <v>1364</v>
      </c>
      <c r="E15" s="123" t="s">
        <v>1361</v>
      </c>
      <c r="F15" s="124">
        <v>8</v>
      </c>
      <c r="G15" s="125">
        <v>1008.9</v>
      </c>
      <c r="H15" s="125">
        <f t="shared" si="0"/>
        <v>1271.92</v>
      </c>
      <c r="I15" s="125">
        <f t="shared" si="1"/>
        <v>10175.36</v>
      </c>
    </row>
    <row r="16" spans="1:9" ht="33.6">
      <c r="A16" s="121" t="s">
        <v>1365</v>
      </c>
      <c r="B16" s="122" t="s">
        <v>1366</v>
      </c>
      <c r="C16" s="121" t="s">
        <v>1363</v>
      </c>
      <c r="D16" s="127" t="s">
        <v>1367</v>
      </c>
      <c r="E16" s="123" t="s">
        <v>1361</v>
      </c>
      <c r="F16" s="124">
        <v>9</v>
      </c>
      <c r="G16" s="128">
        <v>508</v>
      </c>
      <c r="H16" s="128">
        <f t="shared" si="0"/>
        <v>640.44000000000005</v>
      </c>
      <c r="I16" s="125">
        <f t="shared" si="1"/>
        <v>5763.96</v>
      </c>
    </row>
    <row r="17" spans="1:9">
      <c r="A17" s="115">
        <v>3</v>
      </c>
      <c r="B17" s="116"/>
      <c r="C17" s="116"/>
      <c r="D17" s="126" t="s">
        <v>1368</v>
      </c>
      <c r="E17" s="116"/>
      <c r="F17" s="118"/>
      <c r="G17" s="119"/>
      <c r="H17" s="119">
        <f t="shared" si="0"/>
        <v>0</v>
      </c>
      <c r="I17" s="120">
        <f>ROUND(I18+I22,2)</f>
        <v>25255.16</v>
      </c>
    </row>
    <row r="18" spans="1:9">
      <c r="A18" s="126" t="s">
        <v>1369</v>
      </c>
      <c r="B18" s="116"/>
      <c r="C18" s="116"/>
      <c r="D18" s="126" t="s">
        <v>1370</v>
      </c>
      <c r="E18" s="116"/>
      <c r="F18" s="118"/>
      <c r="G18" s="119"/>
      <c r="H18" s="119">
        <f t="shared" si="0"/>
        <v>0</v>
      </c>
      <c r="I18" s="120">
        <f>ROUND(SUM(I19:I21),2)</f>
        <v>11189.35</v>
      </c>
    </row>
    <row r="19" spans="1:9" ht="16.8">
      <c r="A19" s="121" t="s">
        <v>1371</v>
      </c>
      <c r="B19" s="122" t="s">
        <v>1372</v>
      </c>
      <c r="C19" s="121" t="s">
        <v>1351</v>
      </c>
      <c r="D19" s="121" t="s">
        <v>1373</v>
      </c>
      <c r="E19" s="123" t="s">
        <v>1361</v>
      </c>
      <c r="F19" s="128">
        <v>139.46</v>
      </c>
      <c r="G19" s="128">
        <v>61.65</v>
      </c>
      <c r="H19" s="128">
        <f t="shared" si="0"/>
        <v>77.72</v>
      </c>
      <c r="I19" s="125">
        <f t="shared" ref="I19:I21" si="2">ROUND(H19*F19,2)</f>
        <v>10838.83</v>
      </c>
    </row>
    <row r="20" spans="1:9" ht="16.8">
      <c r="A20" s="121" t="s">
        <v>1374</v>
      </c>
      <c r="B20" s="129">
        <v>93183</v>
      </c>
      <c r="C20" s="121" t="s">
        <v>1363</v>
      </c>
      <c r="D20" s="127" t="s">
        <v>1375</v>
      </c>
      <c r="E20" s="123" t="s">
        <v>1376</v>
      </c>
      <c r="F20" s="124">
        <v>2</v>
      </c>
      <c r="G20" s="128">
        <v>71.28</v>
      </c>
      <c r="H20" s="128">
        <f t="shared" si="0"/>
        <v>89.86</v>
      </c>
      <c r="I20" s="125">
        <f t="shared" si="2"/>
        <v>179.72</v>
      </c>
    </row>
    <row r="21" spans="1:9" ht="16.8">
      <c r="A21" s="121" t="s">
        <v>1377</v>
      </c>
      <c r="B21" s="129">
        <v>93195</v>
      </c>
      <c r="C21" s="121" t="s">
        <v>1363</v>
      </c>
      <c r="D21" s="127" t="s">
        <v>1378</v>
      </c>
      <c r="E21" s="123" t="s">
        <v>1376</v>
      </c>
      <c r="F21" s="124">
        <v>2</v>
      </c>
      <c r="G21" s="128">
        <v>67.739999999999995</v>
      </c>
      <c r="H21" s="128">
        <f t="shared" si="0"/>
        <v>85.4</v>
      </c>
      <c r="I21" s="125">
        <f t="shared" si="2"/>
        <v>170.8</v>
      </c>
    </row>
    <row r="22" spans="1:9">
      <c r="A22" s="126" t="s">
        <v>1379</v>
      </c>
      <c r="B22" s="116"/>
      <c r="C22" s="116"/>
      <c r="D22" s="126" t="s">
        <v>1380</v>
      </c>
      <c r="E22" s="116"/>
      <c r="F22" s="118"/>
      <c r="G22" s="119"/>
      <c r="H22" s="119">
        <f t="shared" si="0"/>
        <v>0</v>
      </c>
      <c r="I22" s="120">
        <f>ROUND(SUM(I23:I26),2)</f>
        <v>14065.81</v>
      </c>
    </row>
    <row r="23" spans="1:9" ht="16.8">
      <c r="A23" s="121" t="s">
        <v>1381</v>
      </c>
      <c r="B23" s="129">
        <v>92263</v>
      </c>
      <c r="C23" s="121" t="s">
        <v>1363</v>
      </c>
      <c r="D23" s="121" t="s">
        <v>1382</v>
      </c>
      <c r="E23" s="123" t="s">
        <v>1361</v>
      </c>
      <c r="F23" s="128">
        <v>51.83</v>
      </c>
      <c r="G23" s="128">
        <v>141.82</v>
      </c>
      <c r="H23" s="128">
        <f t="shared" si="0"/>
        <v>178.79</v>
      </c>
      <c r="I23" s="125">
        <f t="shared" ref="I23:I26" si="3">ROUND(H23*F23,2)</f>
        <v>9266.69</v>
      </c>
    </row>
    <row r="24" spans="1:9" ht="25.2">
      <c r="A24" s="121" t="s">
        <v>1383</v>
      </c>
      <c r="B24" s="129">
        <v>92775</v>
      </c>
      <c r="C24" s="121" t="s">
        <v>1363</v>
      </c>
      <c r="D24" s="121" t="s">
        <v>1384</v>
      </c>
      <c r="E24" s="123" t="s">
        <v>1385</v>
      </c>
      <c r="F24" s="128">
        <v>39.79</v>
      </c>
      <c r="G24" s="128">
        <v>16.28</v>
      </c>
      <c r="H24" s="128">
        <f t="shared" si="0"/>
        <v>20.52</v>
      </c>
      <c r="I24" s="125">
        <f t="shared" si="3"/>
        <v>816.49</v>
      </c>
    </row>
    <row r="25" spans="1:9" ht="25.2">
      <c r="A25" s="121" t="s">
        <v>1386</v>
      </c>
      <c r="B25" s="129">
        <v>92762</v>
      </c>
      <c r="C25" s="121" t="s">
        <v>1363</v>
      </c>
      <c r="D25" s="127" t="s">
        <v>1387</v>
      </c>
      <c r="E25" s="123" t="s">
        <v>1385</v>
      </c>
      <c r="F25" s="124">
        <v>151</v>
      </c>
      <c r="G25" s="128">
        <v>9.92</v>
      </c>
      <c r="H25" s="128">
        <f t="shared" si="0"/>
        <v>12.51</v>
      </c>
      <c r="I25" s="125">
        <f t="shared" si="3"/>
        <v>1889.01</v>
      </c>
    </row>
    <row r="26" spans="1:9" ht="25.2">
      <c r="A26" s="121" t="s">
        <v>1388</v>
      </c>
      <c r="B26" s="129">
        <v>96557</v>
      </c>
      <c r="C26" s="121" t="s">
        <v>1363</v>
      </c>
      <c r="D26" s="127" t="s">
        <v>1389</v>
      </c>
      <c r="E26" s="123" t="s">
        <v>1390</v>
      </c>
      <c r="F26" s="128">
        <v>2.4700000000000002</v>
      </c>
      <c r="G26" s="128">
        <v>672.34</v>
      </c>
      <c r="H26" s="128">
        <f t="shared" si="0"/>
        <v>847.62</v>
      </c>
      <c r="I26" s="125">
        <f t="shared" si="3"/>
        <v>2093.62</v>
      </c>
    </row>
    <row r="27" spans="1:9">
      <c r="A27" s="115">
        <v>4</v>
      </c>
      <c r="B27" s="116"/>
      <c r="C27" s="116"/>
      <c r="D27" s="126" t="s">
        <v>1391</v>
      </c>
      <c r="E27" s="116"/>
      <c r="F27" s="118"/>
      <c r="G27" s="119"/>
      <c r="H27" s="119">
        <f t="shared" si="0"/>
        <v>0</v>
      </c>
      <c r="I27" s="120">
        <f>ROUND(SUM(I28:I32),2)</f>
        <v>14513.53</v>
      </c>
    </row>
    <row r="28" spans="1:9" ht="16.8">
      <c r="A28" s="121" t="s">
        <v>1392</v>
      </c>
      <c r="B28" s="129">
        <v>87879</v>
      </c>
      <c r="C28" s="121" t="s">
        <v>1363</v>
      </c>
      <c r="D28" s="121" t="s">
        <v>1393</v>
      </c>
      <c r="E28" s="123" t="s">
        <v>1361</v>
      </c>
      <c r="F28" s="128">
        <v>278.92</v>
      </c>
      <c r="G28" s="128">
        <v>3.88</v>
      </c>
      <c r="H28" s="128">
        <f t="shared" si="0"/>
        <v>4.8899999999999997</v>
      </c>
      <c r="I28" s="125">
        <f t="shared" ref="I28:I32" si="4">ROUND(H28*F28,2)</f>
        <v>1363.92</v>
      </c>
    </row>
    <row r="29" spans="1:9" ht="25.2">
      <c r="A29" s="121" t="s">
        <v>1394</v>
      </c>
      <c r="B29" s="129">
        <v>87529</v>
      </c>
      <c r="C29" s="121" t="s">
        <v>1363</v>
      </c>
      <c r="D29" s="121" t="s">
        <v>1395</v>
      </c>
      <c r="E29" s="123" t="s">
        <v>1361</v>
      </c>
      <c r="F29" s="128">
        <v>278.92</v>
      </c>
      <c r="G29" s="128">
        <v>33.39</v>
      </c>
      <c r="H29" s="128">
        <f t="shared" si="0"/>
        <v>42.09</v>
      </c>
      <c r="I29" s="125">
        <f t="shared" si="4"/>
        <v>11739.74</v>
      </c>
    </row>
    <row r="30" spans="1:9" ht="16.8">
      <c r="A30" s="121" t="s">
        <v>1396</v>
      </c>
      <c r="B30" s="129">
        <v>87265</v>
      </c>
      <c r="C30" s="121" t="s">
        <v>1363</v>
      </c>
      <c r="D30" s="121" t="s">
        <v>1397</v>
      </c>
      <c r="E30" s="123" t="s">
        <v>1361</v>
      </c>
      <c r="F30" s="124">
        <v>10</v>
      </c>
      <c r="G30" s="128">
        <v>53.26</v>
      </c>
      <c r="H30" s="128">
        <f t="shared" si="0"/>
        <v>67.14</v>
      </c>
      <c r="I30" s="125">
        <f t="shared" si="4"/>
        <v>671.4</v>
      </c>
    </row>
    <row r="31" spans="1:9" ht="25.2">
      <c r="A31" s="121" t="s">
        <v>1398</v>
      </c>
      <c r="B31" s="129">
        <v>87550</v>
      </c>
      <c r="C31" s="121" t="s">
        <v>1363</v>
      </c>
      <c r="D31" s="121" t="s">
        <v>1399</v>
      </c>
      <c r="E31" s="123" t="s">
        <v>1361</v>
      </c>
      <c r="F31" s="128">
        <v>17.079999999999998</v>
      </c>
      <c r="G31" s="128">
        <v>22.29</v>
      </c>
      <c r="H31" s="128">
        <f t="shared" si="0"/>
        <v>28.1</v>
      </c>
      <c r="I31" s="125">
        <f t="shared" si="4"/>
        <v>479.95</v>
      </c>
    </row>
    <row r="32" spans="1:9" ht="16.8">
      <c r="A32" s="121" t="s">
        <v>1400</v>
      </c>
      <c r="B32" s="129">
        <v>96109</v>
      </c>
      <c r="C32" s="121" t="s">
        <v>1363</v>
      </c>
      <c r="D32" s="127" t="s">
        <v>1401</v>
      </c>
      <c r="E32" s="123" t="s">
        <v>1361</v>
      </c>
      <c r="F32" s="130">
        <v>5.0999999999999996</v>
      </c>
      <c r="G32" s="128">
        <v>40.21</v>
      </c>
      <c r="H32" s="128">
        <f t="shared" si="0"/>
        <v>50.69</v>
      </c>
      <c r="I32" s="125">
        <f t="shared" si="4"/>
        <v>258.52</v>
      </c>
    </row>
    <row r="33" spans="1:9">
      <c r="A33" s="115">
        <v>5</v>
      </c>
      <c r="B33" s="116"/>
      <c r="C33" s="116"/>
      <c r="D33" s="126" t="s">
        <v>1402</v>
      </c>
      <c r="E33" s="116"/>
      <c r="F33" s="118"/>
      <c r="G33" s="119"/>
      <c r="H33" s="119">
        <f t="shared" si="0"/>
        <v>0</v>
      </c>
      <c r="I33" s="120">
        <f>ROUND(SUM(I34:I39),2)</f>
        <v>8313.42</v>
      </c>
    </row>
    <row r="34" spans="1:9" ht="25.2">
      <c r="A34" s="121" t="s">
        <v>1403</v>
      </c>
      <c r="B34" s="129">
        <v>87642</v>
      </c>
      <c r="C34" s="121" t="s">
        <v>1363</v>
      </c>
      <c r="D34" s="121" t="s">
        <v>1404</v>
      </c>
      <c r="E34" s="123" t="s">
        <v>1361</v>
      </c>
      <c r="F34" s="124">
        <v>30</v>
      </c>
      <c r="G34" s="128">
        <v>45.88</v>
      </c>
      <c r="H34" s="128">
        <f t="shared" si="0"/>
        <v>57.84</v>
      </c>
      <c r="I34" s="125">
        <f t="shared" ref="I34:I39" si="5">ROUND(H34*F34,2)</f>
        <v>1735.2</v>
      </c>
    </row>
    <row r="35" spans="1:9" ht="25.2">
      <c r="A35" s="121" t="s">
        <v>1405</v>
      </c>
      <c r="B35" s="129">
        <v>87260</v>
      </c>
      <c r="C35" s="121" t="s">
        <v>1363</v>
      </c>
      <c r="D35" s="127" t="s">
        <v>1406</v>
      </c>
      <c r="E35" s="123" t="s">
        <v>1361</v>
      </c>
      <c r="F35" s="124">
        <v>10</v>
      </c>
      <c r="G35" s="128">
        <v>114.31</v>
      </c>
      <c r="H35" s="128">
        <f t="shared" si="0"/>
        <v>144.11000000000001</v>
      </c>
      <c r="I35" s="125">
        <f t="shared" si="5"/>
        <v>1441.1</v>
      </c>
    </row>
    <row r="36" spans="1:9" ht="25.2">
      <c r="A36" s="121" t="s">
        <v>1407</v>
      </c>
      <c r="B36" s="122" t="s">
        <v>1408</v>
      </c>
      <c r="C36" s="121" t="s">
        <v>1351</v>
      </c>
      <c r="D36" s="121" t="s">
        <v>1409</v>
      </c>
      <c r="E36" s="123" t="s">
        <v>1361</v>
      </c>
      <c r="F36" s="124">
        <v>30</v>
      </c>
      <c r="G36" s="128">
        <v>65.75</v>
      </c>
      <c r="H36" s="128">
        <f t="shared" si="0"/>
        <v>82.89</v>
      </c>
      <c r="I36" s="125">
        <f t="shared" si="5"/>
        <v>2486.6999999999998</v>
      </c>
    </row>
    <row r="37" spans="1:9" ht="16.8">
      <c r="A37" s="121" t="s">
        <v>1410</v>
      </c>
      <c r="B37" s="129">
        <v>88648</v>
      </c>
      <c r="C37" s="121" t="s">
        <v>1363</v>
      </c>
      <c r="D37" s="127" t="s">
        <v>1411</v>
      </c>
      <c r="E37" s="123" t="s">
        <v>1376</v>
      </c>
      <c r="F37" s="124">
        <v>5</v>
      </c>
      <c r="G37" s="128">
        <v>6.54</v>
      </c>
      <c r="H37" s="128">
        <f t="shared" si="0"/>
        <v>8.24</v>
      </c>
      <c r="I37" s="125">
        <f t="shared" si="5"/>
        <v>41.2</v>
      </c>
    </row>
    <row r="38" spans="1:9">
      <c r="A38" s="121" t="s">
        <v>1412</v>
      </c>
      <c r="B38" s="129">
        <v>98689</v>
      </c>
      <c r="C38" s="121" t="s">
        <v>1363</v>
      </c>
      <c r="D38" s="121" t="s">
        <v>1413</v>
      </c>
      <c r="E38" s="123" t="s">
        <v>1376</v>
      </c>
      <c r="F38" s="130">
        <v>24.3</v>
      </c>
      <c r="G38" s="128">
        <v>77.349999999999994</v>
      </c>
      <c r="H38" s="128">
        <f t="shared" si="0"/>
        <v>97.52</v>
      </c>
      <c r="I38" s="125">
        <f t="shared" si="5"/>
        <v>2369.7399999999998</v>
      </c>
    </row>
    <row r="39" spans="1:9" ht="16.8">
      <c r="A39" s="121" t="s">
        <v>1414</v>
      </c>
      <c r="B39" s="129">
        <v>101965</v>
      </c>
      <c r="C39" s="121" t="s">
        <v>1363</v>
      </c>
      <c r="D39" s="121" t="s">
        <v>1415</v>
      </c>
      <c r="E39" s="123" t="s">
        <v>1376</v>
      </c>
      <c r="F39" s="124">
        <v>2</v>
      </c>
      <c r="G39" s="128">
        <v>94.98</v>
      </c>
      <c r="H39" s="128">
        <f t="shared" si="0"/>
        <v>119.74</v>
      </c>
      <c r="I39" s="125">
        <f t="shared" si="5"/>
        <v>239.48</v>
      </c>
    </row>
    <row r="40" spans="1:9">
      <c r="A40" s="115">
        <v>6</v>
      </c>
      <c r="B40" s="116"/>
      <c r="C40" s="116"/>
      <c r="D40" s="126" t="s">
        <v>1416</v>
      </c>
      <c r="E40" s="116"/>
      <c r="F40" s="118"/>
      <c r="G40" s="119"/>
      <c r="H40" s="119">
        <f t="shared" si="0"/>
        <v>0</v>
      </c>
      <c r="I40" s="120">
        <f>ROUND(SUM(I41:I47),2)</f>
        <v>106901.87</v>
      </c>
    </row>
    <row r="41" spans="1:9" ht="16.8">
      <c r="A41" s="121" t="s">
        <v>1417</v>
      </c>
      <c r="B41" s="129">
        <v>88485</v>
      </c>
      <c r="C41" s="121" t="s">
        <v>1363</v>
      </c>
      <c r="D41" s="127" t="s">
        <v>1418</v>
      </c>
      <c r="E41" s="123" t="s">
        <v>1361</v>
      </c>
      <c r="F41" s="124">
        <v>2076</v>
      </c>
      <c r="G41" s="128">
        <v>3.73</v>
      </c>
      <c r="H41" s="128">
        <f t="shared" si="0"/>
        <v>4.7</v>
      </c>
      <c r="I41" s="125">
        <f t="shared" ref="I41:I47" si="6">ROUND(H41*F41,2)</f>
        <v>9757.2000000000007</v>
      </c>
    </row>
    <row r="42" spans="1:9" ht="16.8">
      <c r="A42" s="121" t="s">
        <v>1419</v>
      </c>
      <c r="B42" s="129">
        <v>88484</v>
      </c>
      <c r="C42" s="121" t="s">
        <v>1363</v>
      </c>
      <c r="D42" s="127" t="s">
        <v>1420</v>
      </c>
      <c r="E42" s="123" t="s">
        <v>1361</v>
      </c>
      <c r="F42" s="128">
        <v>437.37</v>
      </c>
      <c r="G42" s="128">
        <v>4.5599999999999996</v>
      </c>
      <c r="H42" s="128">
        <f t="shared" si="0"/>
        <v>5.75</v>
      </c>
      <c r="I42" s="125">
        <f t="shared" si="6"/>
        <v>2514.88</v>
      </c>
    </row>
    <row r="43" spans="1:9" ht="16.8">
      <c r="A43" s="121" t="s">
        <v>1421</v>
      </c>
      <c r="B43" s="129">
        <v>88488</v>
      </c>
      <c r="C43" s="121" t="s">
        <v>1363</v>
      </c>
      <c r="D43" s="127" t="s">
        <v>1422</v>
      </c>
      <c r="E43" s="123" t="s">
        <v>1361</v>
      </c>
      <c r="F43" s="128">
        <v>437.37</v>
      </c>
      <c r="G43" s="128">
        <v>12.5</v>
      </c>
      <c r="H43" s="128">
        <f t="shared" si="0"/>
        <v>15.76</v>
      </c>
      <c r="I43" s="125">
        <f t="shared" si="6"/>
        <v>6892.95</v>
      </c>
    </row>
    <row r="44" spans="1:9" ht="16.8">
      <c r="A44" s="121" t="s">
        <v>1423</v>
      </c>
      <c r="B44" s="129">
        <v>88489</v>
      </c>
      <c r="C44" s="121" t="s">
        <v>1363</v>
      </c>
      <c r="D44" s="127" t="s">
        <v>1424</v>
      </c>
      <c r="E44" s="123" t="s">
        <v>1361</v>
      </c>
      <c r="F44" s="124">
        <v>2076</v>
      </c>
      <c r="G44" s="128">
        <v>10.48</v>
      </c>
      <c r="H44" s="128">
        <f t="shared" si="0"/>
        <v>13.21</v>
      </c>
      <c r="I44" s="125">
        <f t="shared" si="6"/>
        <v>27423.96</v>
      </c>
    </row>
    <row r="45" spans="1:9" ht="16.8">
      <c r="A45" s="121" t="s">
        <v>1425</v>
      </c>
      <c r="B45" s="122" t="s">
        <v>1426</v>
      </c>
      <c r="C45" s="121" t="s">
        <v>1351</v>
      </c>
      <c r="D45" s="127" t="s">
        <v>1427</v>
      </c>
      <c r="E45" s="123" t="s">
        <v>1361</v>
      </c>
      <c r="F45" s="128">
        <v>312.17</v>
      </c>
      <c r="G45" s="128">
        <v>16.87</v>
      </c>
      <c r="H45" s="128">
        <f t="shared" si="0"/>
        <v>21.27</v>
      </c>
      <c r="I45" s="125">
        <f t="shared" si="6"/>
        <v>6639.86</v>
      </c>
    </row>
    <row r="46" spans="1:9" ht="16.8">
      <c r="A46" s="121" t="s">
        <v>1428</v>
      </c>
      <c r="B46" s="129">
        <v>88497</v>
      </c>
      <c r="C46" s="121" t="s">
        <v>1363</v>
      </c>
      <c r="D46" s="127" t="s">
        <v>1429</v>
      </c>
      <c r="E46" s="123" t="s">
        <v>1361</v>
      </c>
      <c r="F46" s="128">
        <v>2513.37</v>
      </c>
      <c r="G46" s="128">
        <v>16.489999999999998</v>
      </c>
      <c r="H46" s="128">
        <f t="shared" si="0"/>
        <v>20.79</v>
      </c>
      <c r="I46" s="125">
        <f t="shared" si="6"/>
        <v>52252.959999999999</v>
      </c>
    </row>
    <row r="47" spans="1:9">
      <c r="A47" s="121" t="s">
        <v>1430</v>
      </c>
      <c r="B47" s="122" t="s">
        <v>1431</v>
      </c>
      <c r="C47" s="121" t="s">
        <v>1432</v>
      </c>
      <c r="D47" s="121" t="s">
        <v>1433</v>
      </c>
      <c r="E47" s="123" t="s">
        <v>1361</v>
      </c>
      <c r="F47" s="128">
        <v>56.24</v>
      </c>
      <c r="G47" s="128">
        <v>20.03</v>
      </c>
      <c r="H47" s="128">
        <f t="shared" si="0"/>
        <v>25.25</v>
      </c>
      <c r="I47" s="125">
        <f t="shared" si="6"/>
        <v>1420.06</v>
      </c>
    </row>
    <row r="48" spans="1:9">
      <c r="A48" s="115">
        <v>7</v>
      </c>
      <c r="B48" s="116"/>
      <c r="C48" s="116"/>
      <c r="D48" s="126" t="s">
        <v>1434</v>
      </c>
      <c r="E48" s="116"/>
      <c r="F48" s="118"/>
      <c r="G48" s="119"/>
      <c r="H48" s="119">
        <f t="shared" si="0"/>
        <v>0</v>
      </c>
      <c r="I48" s="120">
        <f>ROUND(SUM(I49:I55),2)</f>
        <v>71953.98</v>
      </c>
    </row>
    <row r="49" spans="1:9" ht="33.6">
      <c r="A49" s="121" t="s">
        <v>1435</v>
      </c>
      <c r="B49" s="129">
        <v>92580</v>
      </c>
      <c r="C49" s="121" t="s">
        <v>1363</v>
      </c>
      <c r="D49" s="127" t="s">
        <v>1436</v>
      </c>
      <c r="E49" s="123" t="s">
        <v>1361</v>
      </c>
      <c r="F49" s="124">
        <v>389</v>
      </c>
      <c r="G49" s="128">
        <v>43.26</v>
      </c>
      <c r="H49" s="128">
        <f t="shared" si="0"/>
        <v>54.54</v>
      </c>
      <c r="I49" s="125">
        <f t="shared" ref="I49:I55" si="7">ROUND(H49*F49,2)</f>
        <v>21216.06</v>
      </c>
    </row>
    <row r="50" spans="1:9" ht="33.6">
      <c r="A50" s="121" t="s">
        <v>1437</v>
      </c>
      <c r="B50" s="129">
        <v>94210</v>
      </c>
      <c r="C50" s="121" t="s">
        <v>1363</v>
      </c>
      <c r="D50" s="127" t="s">
        <v>1438</v>
      </c>
      <c r="E50" s="123" t="s">
        <v>1361</v>
      </c>
      <c r="F50" s="124">
        <v>389</v>
      </c>
      <c r="G50" s="128">
        <v>40.65</v>
      </c>
      <c r="H50" s="128">
        <f t="shared" si="0"/>
        <v>51.25</v>
      </c>
      <c r="I50" s="125">
        <f t="shared" si="7"/>
        <v>19936.25</v>
      </c>
    </row>
    <row r="51" spans="1:9" ht="16.8">
      <c r="A51" s="121" t="s">
        <v>1439</v>
      </c>
      <c r="B51" s="129">
        <v>94231</v>
      </c>
      <c r="C51" s="121" t="s">
        <v>1363</v>
      </c>
      <c r="D51" s="127" t="s">
        <v>1440</v>
      </c>
      <c r="E51" s="123" t="s">
        <v>1376</v>
      </c>
      <c r="F51" s="130">
        <v>108.1</v>
      </c>
      <c r="G51" s="128">
        <v>51.58</v>
      </c>
      <c r="H51" s="128">
        <f t="shared" si="0"/>
        <v>65.03</v>
      </c>
      <c r="I51" s="125">
        <f t="shared" si="7"/>
        <v>7029.74</v>
      </c>
    </row>
    <row r="52" spans="1:9" ht="25.2">
      <c r="A52" s="121" t="s">
        <v>1441</v>
      </c>
      <c r="B52" s="122" t="s">
        <v>1442</v>
      </c>
      <c r="C52" s="121" t="s">
        <v>1351</v>
      </c>
      <c r="D52" s="127" t="s">
        <v>1443</v>
      </c>
      <c r="E52" s="123" t="s">
        <v>1444</v>
      </c>
      <c r="F52" s="128">
        <v>137.47</v>
      </c>
      <c r="G52" s="128">
        <v>56.15</v>
      </c>
      <c r="H52" s="128">
        <f t="shared" si="0"/>
        <v>70.790000000000006</v>
      </c>
      <c r="I52" s="125">
        <f t="shared" si="7"/>
        <v>9731.5</v>
      </c>
    </row>
    <row r="53" spans="1:9" ht="16.8">
      <c r="A53" s="121" t="s">
        <v>1445</v>
      </c>
      <c r="B53" s="122" t="s">
        <v>1446</v>
      </c>
      <c r="C53" s="121" t="s">
        <v>1351</v>
      </c>
      <c r="D53" s="121" t="s">
        <v>1447</v>
      </c>
      <c r="E53" s="123" t="s">
        <v>1444</v>
      </c>
      <c r="F53" s="128">
        <v>83.51</v>
      </c>
      <c r="G53" s="128">
        <v>93.81</v>
      </c>
      <c r="H53" s="128">
        <f t="shared" si="0"/>
        <v>118.27</v>
      </c>
      <c r="I53" s="125">
        <f t="shared" si="7"/>
        <v>9876.73</v>
      </c>
    </row>
    <row r="54" spans="1:9" ht="16.8">
      <c r="A54" s="121" t="s">
        <v>1448</v>
      </c>
      <c r="B54" s="129">
        <v>94223</v>
      </c>
      <c r="C54" s="121" t="s">
        <v>1363</v>
      </c>
      <c r="D54" s="121" t="s">
        <v>1449</v>
      </c>
      <c r="E54" s="123" t="s">
        <v>1376</v>
      </c>
      <c r="F54" s="128">
        <v>42.95</v>
      </c>
      <c r="G54" s="128">
        <v>68.94</v>
      </c>
      <c r="H54" s="128">
        <f t="shared" si="0"/>
        <v>86.91</v>
      </c>
      <c r="I54" s="125">
        <f t="shared" si="7"/>
        <v>3732.78</v>
      </c>
    </row>
    <row r="55" spans="1:9" ht="25.2">
      <c r="A55" s="121" t="s">
        <v>1450</v>
      </c>
      <c r="B55" s="122" t="s">
        <v>1451</v>
      </c>
      <c r="C55" s="121" t="s">
        <v>1351</v>
      </c>
      <c r="D55" s="121" t="s">
        <v>1452</v>
      </c>
      <c r="E55" s="123" t="s">
        <v>1353</v>
      </c>
      <c r="F55" s="124">
        <v>1</v>
      </c>
      <c r="G55" s="128">
        <v>341.81</v>
      </c>
      <c r="H55" s="128">
        <f t="shared" si="0"/>
        <v>430.92</v>
      </c>
      <c r="I55" s="125">
        <f t="shared" si="7"/>
        <v>430.92</v>
      </c>
    </row>
    <row r="56" spans="1:9">
      <c r="A56" s="115">
        <v>8</v>
      </c>
      <c r="B56" s="116"/>
      <c r="C56" s="116"/>
      <c r="D56" s="126" t="s">
        <v>1453</v>
      </c>
      <c r="E56" s="116"/>
      <c r="F56" s="118"/>
      <c r="G56" s="119"/>
      <c r="H56" s="119">
        <f t="shared" si="0"/>
        <v>0</v>
      </c>
      <c r="I56" s="120">
        <f>ROUND(I57+I62,2)</f>
        <v>137419.43</v>
      </c>
    </row>
    <row r="57" spans="1:9">
      <c r="A57" s="126" t="s">
        <v>1454</v>
      </c>
      <c r="B57" s="116"/>
      <c r="C57" s="116"/>
      <c r="D57" s="126" t="s">
        <v>1455</v>
      </c>
      <c r="E57" s="116"/>
      <c r="F57" s="118"/>
      <c r="G57" s="119"/>
      <c r="H57" s="119">
        <f t="shared" si="0"/>
        <v>0</v>
      </c>
      <c r="I57" s="120">
        <f>SUM(I58:I61)</f>
        <v>35423.39</v>
      </c>
    </row>
    <row r="58" spans="1:9" ht="25.2">
      <c r="A58" s="121" t="s">
        <v>1456</v>
      </c>
      <c r="B58" s="129">
        <v>90843</v>
      </c>
      <c r="C58" s="121" t="s">
        <v>1363</v>
      </c>
      <c r="D58" s="121" t="s">
        <v>1457</v>
      </c>
      <c r="E58" s="123" t="s">
        <v>1347</v>
      </c>
      <c r="F58" s="124">
        <v>6</v>
      </c>
      <c r="G58" s="125">
        <v>945.78</v>
      </c>
      <c r="H58" s="125">
        <f t="shared" si="0"/>
        <v>1192.3399999999999</v>
      </c>
      <c r="I58" s="125">
        <f t="shared" ref="I58:I61" si="8">ROUND(H58*F58,2)</f>
        <v>7154.04</v>
      </c>
    </row>
    <row r="59" spans="1:9" ht="25.2">
      <c r="A59" s="121" t="s">
        <v>1458</v>
      </c>
      <c r="B59" s="129">
        <v>90844</v>
      </c>
      <c r="C59" s="121" t="s">
        <v>1363</v>
      </c>
      <c r="D59" s="121" t="s">
        <v>1459</v>
      </c>
      <c r="E59" s="123" t="s">
        <v>1347</v>
      </c>
      <c r="F59" s="124">
        <v>17</v>
      </c>
      <c r="G59" s="125">
        <v>1013.45</v>
      </c>
      <c r="H59" s="125">
        <f t="shared" si="0"/>
        <v>1277.6600000000001</v>
      </c>
      <c r="I59" s="125">
        <f t="shared" si="8"/>
        <v>21720.22</v>
      </c>
    </row>
    <row r="60" spans="1:9" ht="33.6">
      <c r="A60" s="121" t="s">
        <v>1460</v>
      </c>
      <c r="B60" s="122" t="s">
        <v>1461</v>
      </c>
      <c r="C60" s="121" t="s">
        <v>1345</v>
      </c>
      <c r="D60" s="127" t="s">
        <v>1462</v>
      </c>
      <c r="E60" s="123" t="s">
        <v>1347</v>
      </c>
      <c r="F60" s="124">
        <v>3</v>
      </c>
      <c r="G60" s="125">
        <v>1014.9</v>
      </c>
      <c r="H60" s="125">
        <f t="shared" si="0"/>
        <v>1279.48</v>
      </c>
      <c r="I60" s="125">
        <f t="shared" si="8"/>
        <v>3838.44</v>
      </c>
    </row>
    <row r="61" spans="1:9" ht="25.2">
      <c r="A61" s="121" t="s">
        <v>1463</v>
      </c>
      <c r="B61" s="122" t="s">
        <v>1464</v>
      </c>
      <c r="C61" s="121" t="s">
        <v>1345</v>
      </c>
      <c r="D61" s="121" t="s">
        <v>1465</v>
      </c>
      <c r="E61" s="123" t="s">
        <v>1347</v>
      </c>
      <c r="F61" s="124">
        <v>1</v>
      </c>
      <c r="G61" s="125">
        <v>2150.15</v>
      </c>
      <c r="H61" s="125">
        <f t="shared" si="0"/>
        <v>2710.69</v>
      </c>
      <c r="I61" s="125">
        <f t="shared" si="8"/>
        <v>2710.69</v>
      </c>
    </row>
    <row r="62" spans="1:9">
      <c r="A62" s="126" t="s">
        <v>1466</v>
      </c>
      <c r="B62" s="116"/>
      <c r="C62" s="116"/>
      <c r="D62" s="126" t="s">
        <v>1467</v>
      </c>
      <c r="E62" s="116"/>
      <c r="F62" s="118"/>
      <c r="G62" s="119"/>
      <c r="H62" s="119">
        <f t="shared" si="0"/>
        <v>0</v>
      </c>
      <c r="I62" s="120">
        <f>SUM(I63:I80)</f>
        <v>101996.04</v>
      </c>
    </row>
    <row r="63" spans="1:9" ht="16.8">
      <c r="A63" s="121" t="s">
        <v>1468</v>
      </c>
      <c r="B63" s="122" t="s">
        <v>1469</v>
      </c>
      <c r="C63" s="121" t="s">
        <v>1345</v>
      </c>
      <c r="D63" s="121" t="s">
        <v>1470</v>
      </c>
      <c r="E63" s="123" t="s">
        <v>1347</v>
      </c>
      <c r="F63" s="124">
        <v>12</v>
      </c>
      <c r="G63" s="125">
        <v>903.8</v>
      </c>
      <c r="H63" s="125">
        <f t="shared" si="0"/>
        <v>1139.42</v>
      </c>
      <c r="I63" s="125">
        <f t="shared" ref="I63:I80" si="9">ROUND(H63*F63,2)</f>
        <v>13673.04</v>
      </c>
    </row>
    <row r="64" spans="1:9" ht="16.8">
      <c r="A64" s="121" t="s">
        <v>1471</v>
      </c>
      <c r="B64" s="122" t="s">
        <v>1472</v>
      </c>
      <c r="C64" s="121" t="s">
        <v>1345</v>
      </c>
      <c r="D64" s="121" t="s">
        <v>1473</v>
      </c>
      <c r="E64" s="123" t="s">
        <v>1347</v>
      </c>
      <c r="F64" s="124">
        <v>13</v>
      </c>
      <c r="G64" s="125">
        <v>1807.35</v>
      </c>
      <c r="H64" s="125">
        <f t="shared" si="0"/>
        <v>2278.5300000000002</v>
      </c>
      <c r="I64" s="125">
        <f t="shared" si="9"/>
        <v>29620.89</v>
      </c>
    </row>
    <row r="65" spans="1:9" ht="16.8">
      <c r="A65" s="121" t="s">
        <v>1474</v>
      </c>
      <c r="B65" s="122" t="s">
        <v>1475</v>
      </c>
      <c r="C65" s="121" t="s">
        <v>1345</v>
      </c>
      <c r="D65" s="121" t="s">
        <v>1476</v>
      </c>
      <c r="E65" s="123" t="s">
        <v>1347</v>
      </c>
      <c r="F65" s="124">
        <v>1</v>
      </c>
      <c r="G65" s="125">
        <v>4848.62</v>
      </c>
      <c r="H65" s="125">
        <f t="shared" si="0"/>
        <v>6112.66</v>
      </c>
      <c r="I65" s="125">
        <f t="shared" si="9"/>
        <v>6112.66</v>
      </c>
    </row>
    <row r="66" spans="1:9" ht="16.8">
      <c r="A66" s="121" t="s">
        <v>1477</v>
      </c>
      <c r="B66" s="122" t="s">
        <v>1478</v>
      </c>
      <c r="C66" s="121" t="s">
        <v>1345</v>
      </c>
      <c r="D66" s="121" t="s">
        <v>1479</v>
      </c>
      <c r="E66" s="123" t="s">
        <v>1347</v>
      </c>
      <c r="F66" s="124">
        <v>4</v>
      </c>
      <c r="G66" s="125">
        <v>1295.69</v>
      </c>
      <c r="H66" s="125">
        <f t="shared" si="0"/>
        <v>1633.48</v>
      </c>
      <c r="I66" s="125">
        <f t="shared" si="9"/>
        <v>6533.92</v>
      </c>
    </row>
    <row r="67" spans="1:9" ht="16.8">
      <c r="A67" s="121" t="s">
        <v>1480</v>
      </c>
      <c r="B67" s="122" t="s">
        <v>1481</v>
      </c>
      <c r="C67" s="121" t="s">
        <v>1345</v>
      </c>
      <c r="D67" s="121" t="s">
        <v>1482</v>
      </c>
      <c r="E67" s="123" t="s">
        <v>1347</v>
      </c>
      <c r="F67" s="124">
        <v>1</v>
      </c>
      <c r="G67" s="125">
        <v>1743.67</v>
      </c>
      <c r="H67" s="125">
        <f t="shared" si="0"/>
        <v>2198.2399999999998</v>
      </c>
      <c r="I67" s="125">
        <f t="shared" si="9"/>
        <v>2198.2399999999998</v>
      </c>
    </row>
    <row r="68" spans="1:9" ht="16.8">
      <c r="A68" s="121" t="s">
        <v>1483</v>
      </c>
      <c r="B68" s="122" t="s">
        <v>1484</v>
      </c>
      <c r="C68" s="121" t="s">
        <v>1345</v>
      </c>
      <c r="D68" s="121" t="s">
        <v>1485</v>
      </c>
      <c r="E68" s="123" t="s">
        <v>1347</v>
      </c>
      <c r="F68" s="124">
        <v>1</v>
      </c>
      <c r="G68" s="128">
        <v>632.75</v>
      </c>
      <c r="H68" s="128">
        <f t="shared" si="0"/>
        <v>797.71</v>
      </c>
      <c r="I68" s="125">
        <f t="shared" si="9"/>
        <v>797.71</v>
      </c>
    </row>
    <row r="69" spans="1:9" ht="33.6">
      <c r="A69" s="121" t="s">
        <v>1486</v>
      </c>
      <c r="B69" s="122" t="s">
        <v>1487</v>
      </c>
      <c r="C69" s="121" t="s">
        <v>1351</v>
      </c>
      <c r="D69" s="127" t="s">
        <v>1488</v>
      </c>
      <c r="E69" s="123" t="s">
        <v>1361</v>
      </c>
      <c r="F69" s="130">
        <v>1.5</v>
      </c>
      <c r="G69" s="128">
        <v>648.14</v>
      </c>
      <c r="H69" s="128">
        <f t="shared" si="0"/>
        <v>817.11</v>
      </c>
      <c r="I69" s="125">
        <f t="shared" si="9"/>
        <v>1225.67</v>
      </c>
    </row>
    <row r="70" spans="1:9">
      <c r="A70" s="121" t="s">
        <v>1489</v>
      </c>
      <c r="B70" s="122" t="s">
        <v>1490</v>
      </c>
      <c r="C70" s="121" t="s">
        <v>1345</v>
      </c>
      <c r="D70" s="121" t="s">
        <v>1491</v>
      </c>
      <c r="E70" s="123" t="s">
        <v>1347</v>
      </c>
      <c r="F70" s="124">
        <v>1</v>
      </c>
      <c r="G70" s="125">
        <v>7524.34</v>
      </c>
      <c r="H70" s="125">
        <f t="shared" si="0"/>
        <v>9485.94</v>
      </c>
      <c r="I70" s="125">
        <f t="shared" si="9"/>
        <v>9485.94</v>
      </c>
    </row>
    <row r="71" spans="1:9">
      <c r="A71" s="121" t="s">
        <v>1492</v>
      </c>
      <c r="B71" s="122" t="s">
        <v>1493</v>
      </c>
      <c r="C71" s="121" t="s">
        <v>1345</v>
      </c>
      <c r="D71" s="121" t="s">
        <v>1494</v>
      </c>
      <c r="E71" s="123" t="s">
        <v>1347</v>
      </c>
      <c r="F71" s="124">
        <v>1</v>
      </c>
      <c r="G71" s="125">
        <v>10999.52</v>
      </c>
      <c r="H71" s="125">
        <f t="shared" si="0"/>
        <v>13867.09</v>
      </c>
      <c r="I71" s="125">
        <f t="shared" si="9"/>
        <v>13867.09</v>
      </c>
    </row>
    <row r="72" spans="1:9">
      <c r="A72" s="131">
        <v>40392</v>
      </c>
      <c r="B72" s="122" t="s">
        <v>1495</v>
      </c>
      <c r="C72" s="121" t="s">
        <v>1345</v>
      </c>
      <c r="D72" s="121" t="s">
        <v>1496</v>
      </c>
      <c r="E72" s="123" t="s">
        <v>1347</v>
      </c>
      <c r="F72" s="124">
        <v>1</v>
      </c>
      <c r="G72" s="125">
        <v>3621.72</v>
      </c>
      <c r="H72" s="125">
        <f t="shared" si="0"/>
        <v>4565.8999999999996</v>
      </c>
      <c r="I72" s="125">
        <f t="shared" si="9"/>
        <v>4565.8999999999996</v>
      </c>
    </row>
    <row r="73" spans="1:9" ht="16.8">
      <c r="A73" s="131">
        <v>40757</v>
      </c>
      <c r="B73" s="129">
        <v>102219</v>
      </c>
      <c r="C73" s="121" t="s">
        <v>1363</v>
      </c>
      <c r="D73" s="121" t="s">
        <v>1497</v>
      </c>
      <c r="E73" s="123" t="s">
        <v>1361</v>
      </c>
      <c r="F73" s="128">
        <v>45.99</v>
      </c>
      <c r="G73" s="128">
        <v>15.76</v>
      </c>
      <c r="H73" s="128">
        <f t="shared" si="0"/>
        <v>19.87</v>
      </c>
      <c r="I73" s="125">
        <f t="shared" si="9"/>
        <v>913.82</v>
      </c>
    </row>
    <row r="74" spans="1:9" ht="25.2">
      <c r="A74" s="131">
        <v>41123</v>
      </c>
      <c r="B74" s="122" t="s">
        <v>1498</v>
      </c>
      <c r="C74" s="121" t="s">
        <v>1345</v>
      </c>
      <c r="D74" s="127" t="s">
        <v>1499</v>
      </c>
      <c r="E74" s="123" t="s">
        <v>1347</v>
      </c>
      <c r="F74" s="124">
        <v>3</v>
      </c>
      <c r="G74" s="128">
        <v>839.44</v>
      </c>
      <c r="H74" s="128">
        <f t="shared" si="0"/>
        <v>1058.28</v>
      </c>
      <c r="I74" s="125">
        <f t="shared" si="9"/>
        <v>3174.84</v>
      </c>
    </row>
    <row r="75" spans="1:9" ht="25.2">
      <c r="A75" s="131">
        <v>41488</v>
      </c>
      <c r="B75" s="122" t="s">
        <v>1500</v>
      </c>
      <c r="C75" s="121" t="s">
        <v>1345</v>
      </c>
      <c r="D75" s="127" t="s">
        <v>1501</v>
      </c>
      <c r="E75" s="123" t="s">
        <v>1347</v>
      </c>
      <c r="F75" s="124">
        <v>2</v>
      </c>
      <c r="G75" s="125">
        <v>1079.28</v>
      </c>
      <c r="H75" s="125">
        <f t="shared" ref="H75:H138" si="10">ROUND(G75*(1.2607),2)</f>
        <v>1360.65</v>
      </c>
      <c r="I75" s="125">
        <f t="shared" si="9"/>
        <v>2721.3</v>
      </c>
    </row>
    <row r="76" spans="1:9" ht="25.2">
      <c r="A76" s="131">
        <v>41853</v>
      </c>
      <c r="B76" s="122" t="s">
        <v>1502</v>
      </c>
      <c r="C76" s="121" t="s">
        <v>1345</v>
      </c>
      <c r="D76" s="127" t="s">
        <v>1503</v>
      </c>
      <c r="E76" s="123" t="s">
        <v>1347</v>
      </c>
      <c r="F76" s="124">
        <v>1</v>
      </c>
      <c r="G76" s="128">
        <v>685.26</v>
      </c>
      <c r="H76" s="128">
        <f t="shared" si="10"/>
        <v>863.91</v>
      </c>
      <c r="I76" s="125">
        <f t="shared" si="9"/>
        <v>863.91</v>
      </c>
    </row>
    <row r="77" spans="1:9" ht="25.2">
      <c r="A77" s="131">
        <v>42218</v>
      </c>
      <c r="B77" s="122" t="s">
        <v>1504</v>
      </c>
      <c r="C77" s="121" t="s">
        <v>1345</v>
      </c>
      <c r="D77" s="127" t="s">
        <v>1505</v>
      </c>
      <c r="E77" s="123" t="s">
        <v>1347</v>
      </c>
      <c r="F77" s="124">
        <v>1</v>
      </c>
      <c r="G77" s="125">
        <v>1319.12</v>
      </c>
      <c r="H77" s="125">
        <f t="shared" si="10"/>
        <v>1663.01</v>
      </c>
      <c r="I77" s="125">
        <f t="shared" si="9"/>
        <v>1663.01</v>
      </c>
    </row>
    <row r="78" spans="1:9" ht="25.2">
      <c r="A78" s="131">
        <v>42584</v>
      </c>
      <c r="B78" s="122" t="s">
        <v>1506</v>
      </c>
      <c r="C78" s="121" t="s">
        <v>1345</v>
      </c>
      <c r="D78" s="127" t="s">
        <v>1507</v>
      </c>
      <c r="E78" s="123" t="s">
        <v>1347</v>
      </c>
      <c r="F78" s="124">
        <v>1</v>
      </c>
      <c r="G78" s="128">
        <v>685.26</v>
      </c>
      <c r="H78" s="128">
        <f t="shared" si="10"/>
        <v>863.91</v>
      </c>
      <c r="I78" s="125">
        <f t="shared" si="9"/>
        <v>863.91</v>
      </c>
    </row>
    <row r="79" spans="1:9" ht="25.2">
      <c r="A79" s="131">
        <v>42949</v>
      </c>
      <c r="B79" s="122" t="s">
        <v>1508</v>
      </c>
      <c r="C79" s="121" t="s">
        <v>1345</v>
      </c>
      <c r="D79" s="121" t="s">
        <v>1509</v>
      </c>
      <c r="E79" s="123" t="s">
        <v>1353</v>
      </c>
      <c r="F79" s="124">
        <v>1</v>
      </c>
      <c r="G79" s="125">
        <v>2633.55</v>
      </c>
      <c r="H79" s="125">
        <f t="shared" si="10"/>
        <v>3320.12</v>
      </c>
      <c r="I79" s="125">
        <f t="shared" si="9"/>
        <v>3320.12</v>
      </c>
    </row>
    <row r="80" spans="1:9" ht="16.8">
      <c r="A80" s="131">
        <v>43314</v>
      </c>
      <c r="B80" s="129">
        <v>11944</v>
      </c>
      <c r="C80" s="121" t="s">
        <v>1510</v>
      </c>
      <c r="D80" s="127" t="s">
        <v>1511</v>
      </c>
      <c r="E80" s="123" t="s">
        <v>1361</v>
      </c>
      <c r="F80" s="128">
        <v>0.66</v>
      </c>
      <c r="G80" s="128">
        <v>473.6</v>
      </c>
      <c r="H80" s="128">
        <f t="shared" si="10"/>
        <v>597.07000000000005</v>
      </c>
      <c r="I80" s="125">
        <f t="shared" si="9"/>
        <v>394.07</v>
      </c>
    </row>
    <row r="81" spans="1:9">
      <c r="A81" s="115">
        <v>9</v>
      </c>
      <c r="B81" s="116"/>
      <c r="C81" s="116"/>
      <c r="D81" s="126" t="s">
        <v>1512</v>
      </c>
      <c r="E81" s="116"/>
      <c r="F81" s="118"/>
      <c r="G81" s="119"/>
      <c r="H81" s="119">
        <f t="shared" si="10"/>
        <v>0</v>
      </c>
      <c r="I81" s="120">
        <f>ROUND(I82+I88+I96+I103+I110,2)</f>
        <v>44740.13</v>
      </c>
    </row>
    <row r="82" spans="1:9">
      <c r="A82" s="126" t="s">
        <v>1513</v>
      </c>
      <c r="B82" s="116"/>
      <c r="C82" s="116"/>
      <c r="D82" s="126" t="s">
        <v>1514</v>
      </c>
      <c r="E82" s="116"/>
      <c r="F82" s="118"/>
      <c r="G82" s="119"/>
      <c r="H82" s="119">
        <f t="shared" si="10"/>
        <v>0</v>
      </c>
      <c r="I82" s="120">
        <f>SUM(I83:I87)</f>
        <v>1571.64</v>
      </c>
    </row>
    <row r="83" spans="1:9" ht="16.8">
      <c r="A83" s="121" t="s">
        <v>1515</v>
      </c>
      <c r="B83" s="129">
        <v>94489</v>
      </c>
      <c r="C83" s="121" t="s">
        <v>1363</v>
      </c>
      <c r="D83" s="127" t="s">
        <v>1516</v>
      </c>
      <c r="E83" s="123" t="s">
        <v>1347</v>
      </c>
      <c r="F83" s="124">
        <v>2</v>
      </c>
      <c r="G83" s="128">
        <v>20.74</v>
      </c>
      <c r="H83" s="128">
        <f t="shared" si="10"/>
        <v>26.15</v>
      </c>
      <c r="I83" s="125">
        <f t="shared" ref="I83:I87" si="11">ROUND(H83*F83,2)</f>
        <v>52.3</v>
      </c>
    </row>
    <row r="84" spans="1:9" ht="16.8">
      <c r="A84" s="121" t="s">
        <v>1517</v>
      </c>
      <c r="B84" s="129">
        <v>89362</v>
      </c>
      <c r="C84" s="121" t="s">
        <v>1363</v>
      </c>
      <c r="D84" s="121" t="s">
        <v>1518</v>
      </c>
      <c r="E84" s="123" t="s">
        <v>1347</v>
      </c>
      <c r="F84" s="124">
        <v>18</v>
      </c>
      <c r="G84" s="128">
        <v>8.17</v>
      </c>
      <c r="H84" s="128">
        <f t="shared" si="10"/>
        <v>10.3</v>
      </c>
      <c r="I84" s="125">
        <f t="shared" si="11"/>
        <v>185.4</v>
      </c>
    </row>
    <row r="85" spans="1:9" ht="16.8">
      <c r="A85" s="121" t="s">
        <v>1519</v>
      </c>
      <c r="B85" s="129">
        <v>89402</v>
      </c>
      <c r="C85" s="121" t="s">
        <v>1363</v>
      </c>
      <c r="D85" s="121" t="s">
        <v>1520</v>
      </c>
      <c r="E85" s="123" t="s">
        <v>1376</v>
      </c>
      <c r="F85" s="130">
        <v>90.7</v>
      </c>
      <c r="G85" s="128">
        <v>11.17</v>
      </c>
      <c r="H85" s="128">
        <f t="shared" si="10"/>
        <v>14.08</v>
      </c>
      <c r="I85" s="125">
        <f t="shared" si="11"/>
        <v>1277.06</v>
      </c>
    </row>
    <row r="86" spans="1:9" ht="16.8">
      <c r="A86" s="121" t="s">
        <v>1521</v>
      </c>
      <c r="B86" s="129">
        <v>89395</v>
      </c>
      <c r="C86" s="121" t="s">
        <v>1363</v>
      </c>
      <c r="D86" s="121" t="s">
        <v>1522</v>
      </c>
      <c r="E86" s="123" t="s">
        <v>1347</v>
      </c>
      <c r="F86" s="124">
        <v>2</v>
      </c>
      <c r="G86" s="128">
        <v>11.28</v>
      </c>
      <c r="H86" s="128">
        <f t="shared" si="10"/>
        <v>14.22</v>
      </c>
      <c r="I86" s="125">
        <f t="shared" si="11"/>
        <v>28.44</v>
      </c>
    </row>
    <row r="87" spans="1:9" ht="16.8">
      <c r="A87" s="121" t="s">
        <v>1523</v>
      </c>
      <c r="B87" s="129">
        <v>89395</v>
      </c>
      <c r="C87" s="121" t="s">
        <v>1363</v>
      </c>
      <c r="D87" s="121" t="s">
        <v>1522</v>
      </c>
      <c r="E87" s="123" t="s">
        <v>1347</v>
      </c>
      <c r="F87" s="124">
        <v>2</v>
      </c>
      <c r="G87" s="128">
        <v>11.28</v>
      </c>
      <c r="H87" s="128">
        <f t="shared" si="10"/>
        <v>14.22</v>
      </c>
      <c r="I87" s="125">
        <f t="shared" si="11"/>
        <v>28.44</v>
      </c>
    </row>
    <row r="88" spans="1:9">
      <c r="A88" s="126" t="s">
        <v>1524</v>
      </c>
      <c r="B88" s="116"/>
      <c r="C88" s="116"/>
      <c r="D88" s="126" t="s">
        <v>1525</v>
      </c>
      <c r="E88" s="116"/>
      <c r="F88" s="118"/>
      <c r="G88" s="119"/>
      <c r="H88" s="119">
        <f t="shared" si="10"/>
        <v>0</v>
      </c>
      <c r="I88" s="120">
        <f>SUM(I89:I95)</f>
        <v>3175.22</v>
      </c>
    </row>
    <row r="89" spans="1:9" ht="25.2">
      <c r="A89" s="121" t="s">
        <v>1526</v>
      </c>
      <c r="B89" s="129">
        <v>89707</v>
      </c>
      <c r="C89" s="121" t="s">
        <v>1363</v>
      </c>
      <c r="D89" s="127" t="s">
        <v>1527</v>
      </c>
      <c r="E89" s="123" t="s">
        <v>1347</v>
      </c>
      <c r="F89" s="124">
        <v>24</v>
      </c>
      <c r="G89" s="128">
        <v>39.340000000000003</v>
      </c>
      <c r="H89" s="128">
        <f t="shared" si="10"/>
        <v>49.6</v>
      </c>
      <c r="I89" s="125">
        <f t="shared" ref="I89:I95" si="12">ROUND(H89*F89,2)</f>
        <v>1190.4000000000001</v>
      </c>
    </row>
    <row r="90" spans="1:9">
      <c r="A90" s="121" t="s">
        <v>1528</v>
      </c>
      <c r="B90" s="132">
        <v>41572</v>
      </c>
      <c r="C90" s="121" t="s">
        <v>1432</v>
      </c>
      <c r="D90" s="121" t="s">
        <v>1529</v>
      </c>
      <c r="E90" s="123" t="s">
        <v>1347</v>
      </c>
      <c r="F90" s="124">
        <v>21</v>
      </c>
      <c r="G90" s="128">
        <v>45.51</v>
      </c>
      <c r="H90" s="128">
        <f t="shared" si="10"/>
        <v>57.37</v>
      </c>
      <c r="I90" s="125">
        <f t="shared" si="12"/>
        <v>1204.77</v>
      </c>
    </row>
    <row r="91" spans="1:9" ht="16.8">
      <c r="A91" s="121" t="s">
        <v>1530</v>
      </c>
      <c r="B91" s="129">
        <v>86877</v>
      </c>
      <c r="C91" s="121" t="s">
        <v>1363</v>
      </c>
      <c r="D91" s="127" t="s">
        <v>1531</v>
      </c>
      <c r="E91" s="123" t="s">
        <v>1347</v>
      </c>
      <c r="F91" s="124">
        <v>7</v>
      </c>
      <c r="G91" s="128">
        <v>74.34</v>
      </c>
      <c r="H91" s="128">
        <f t="shared" si="10"/>
        <v>93.72</v>
      </c>
      <c r="I91" s="125">
        <f t="shared" si="12"/>
        <v>656.04</v>
      </c>
    </row>
    <row r="92" spans="1:9" ht="25.2">
      <c r="A92" s="121" t="s">
        <v>1532</v>
      </c>
      <c r="B92" s="129">
        <v>89739</v>
      </c>
      <c r="C92" s="121" t="s">
        <v>1363</v>
      </c>
      <c r="D92" s="121" t="s">
        <v>1533</v>
      </c>
      <c r="E92" s="123" t="s">
        <v>1347</v>
      </c>
      <c r="F92" s="124">
        <v>1</v>
      </c>
      <c r="G92" s="128">
        <v>20.46</v>
      </c>
      <c r="H92" s="128">
        <f t="shared" si="10"/>
        <v>25.79</v>
      </c>
      <c r="I92" s="125">
        <f t="shared" si="12"/>
        <v>25.79</v>
      </c>
    </row>
    <row r="93" spans="1:9" ht="25.2">
      <c r="A93" s="121" t="s">
        <v>1534</v>
      </c>
      <c r="B93" s="129">
        <v>89785</v>
      </c>
      <c r="C93" s="121" t="s">
        <v>1363</v>
      </c>
      <c r="D93" s="121" t="s">
        <v>1535</v>
      </c>
      <c r="E93" s="123" t="s">
        <v>1347</v>
      </c>
      <c r="F93" s="124">
        <v>1</v>
      </c>
      <c r="G93" s="128">
        <v>23.19</v>
      </c>
      <c r="H93" s="128">
        <f t="shared" si="10"/>
        <v>29.24</v>
      </c>
      <c r="I93" s="125">
        <f t="shared" si="12"/>
        <v>29.24</v>
      </c>
    </row>
    <row r="94" spans="1:9" ht="25.2">
      <c r="A94" s="121" t="s">
        <v>1536</v>
      </c>
      <c r="B94" s="129">
        <v>89754</v>
      </c>
      <c r="C94" s="121" t="s">
        <v>1363</v>
      </c>
      <c r="D94" s="121" t="s">
        <v>1537</v>
      </c>
      <c r="E94" s="123" t="s">
        <v>1347</v>
      </c>
      <c r="F94" s="124">
        <v>2</v>
      </c>
      <c r="G94" s="128">
        <v>18.600000000000001</v>
      </c>
      <c r="H94" s="128">
        <f t="shared" si="10"/>
        <v>23.45</v>
      </c>
      <c r="I94" s="125">
        <f t="shared" si="12"/>
        <v>46.9</v>
      </c>
    </row>
    <row r="95" spans="1:9" ht="25.2">
      <c r="A95" s="121" t="s">
        <v>1538</v>
      </c>
      <c r="B95" s="129">
        <v>89713</v>
      </c>
      <c r="C95" s="121" t="s">
        <v>1363</v>
      </c>
      <c r="D95" s="127" t="s">
        <v>1539</v>
      </c>
      <c r="E95" s="123" t="s">
        <v>1376</v>
      </c>
      <c r="F95" s="128">
        <v>0.56999999999999995</v>
      </c>
      <c r="G95" s="128">
        <v>30.73</v>
      </c>
      <c r="H95" s="128">
        <f t="shared" si="10"/>
        <v>38.74</v>
      </c>
      <c r="I95" s="125">
        <f t="shared" si="12"/>
        <v>22.08</v>
      </c>
    </row>
    <row r="96" spans="1:9">
      <c r="A96" s="126" t="s">
        <v>1540</v>
      </c>
      <c r="B96" s="116"/>
      <c r="C96" s="116"/>
      <c r="D96" s="126" t="s">
        <v>1541</v>
      </c>
      <c r="E96" s="116"/>
      <c r="F96" s="118"/>
      <c r="G96" s="119"/>
      <c r="H96" s="119">
        <f t="shared" si="10"/>
        <v>0</v>
      </c>
      <c r="I96" s="120">
        <f>SUM(I97:I102)</f>
        <v>17253.84</v>
      </c>
    </row>
    <row r="97" spans="1:9" ht="33.6">
      <c r="A97" s="121" t="s">
        <v>1542</v>
      </c>
      <c r="B97" s="122" t="s">
        <v>1543</v>
      </c>
      <c r="C97" s="121" t="s">
        <v>1351</v>
      </c>
      <c r="D97" s="127" t="s">
        <v>1544</v>
      </c>
      <c r="E97" s="123" t="s">
        <v>1353</v>
      </c>
      <c r="F97" s="124">
        <v>8</v>
      </c>
      <c r="G97" s="128">
        <v>665.78</v>
      </c>
      <c r="H97" s="128">
        <f t="shared" si="10"/>
        <v>839.35</v>
      </c>
      <c r="I97" s="125">
        <f t="shared" ref="I97:I102" si="13">ROUND(H97*F97,2)</f>
        <v>6714.8</v>
      </c>
    </row>
    <row r="98" spans="1:9" ht="25.2">
      <c r="A98" s="121" t="s">
        <v>1545</v>
      </c>
      <c r="B98" s="129">
        <v>89531</v>
      </c>
      <c r="C98" s="121" t="s">
        <v>1363</v>
      </c>
      <c r="D98" s="127" t="s">
        <v>1546</v>
      </c>
      <c r="E98" s="123" t="s">
        <v>1347</v>
      </c>
      <c r="F98" s="124">
        <v>2</v>
      </c>
      <c r="G98" s="128">
        <v>33.369999999999997</v>
      </c>
      <c r="H98" s="128">
        <f t="shared" si="10"/>
        <v>42.07</v>
      </c>
      <c r="I98" s="125">
        <f t="shared" si="13"/>
        <v>84.14</v>
      </c>
    </row>
    <row r="99" spans="1:9" ht="16.8">
      <c r="A99" s="121" t="s">
        <v>1547</v>
      </c>
      <c r="B99" s="129">
        <v>89811</v>
      </c>
      <c r="C99" s="121" t="s">
        <v>1363</v>
      </c>
      <c r="D99" s="121" t="s">
        <v>1548</v>
      </c>
      <c r="E99" s="123" t="s">
        <v>1347</v>
      </c>
      <c r="F99" s="124">
        <v>25</v>
      </c>
      <c r="G99" s="128">
        <v>39.090000000000003</v>
      </c>
      <c r="H99" s="128">
        <f t="shared" si="10"/>
        <v>49.28</v>
      </c>
      <c r="I99" s="125">
        <f t="shared" si="13"/>
        <v>1232</v>
      </c>
    </row>
    <row r="100" spans="1:9" ht="25.2">
      <c r="A100" s="121" t="s">
        <v>1549</v>
      </c>
      <c r="B100" s="129">
        <v>89567</v>
      </c>
      <c r="C100" s="121" t="s">
        <v>1363</v>
      </c>
      <c r="D100" s="127" t="s">
        <v>1550</v>
      </c>
      <c r="E100" s="123" t="s">
        <v>1347</v>
      </c>
      <c r="F100" s="124">
        <v>1</v>
      </c>
      <c r="G100" s="128">
        <v>71.599999999999994</v>
      </c>
      <c r="H100" s="128">
        <f t="shared" si="10"/>
        <v>90.27</v>
      </c>
      <c r="I100" s="125">
        <f t="shared" si="13"/>
        <v>90.27</v>
      </c>
    </row>
    <row r="101" spans="1:9" ht="16.8">
      <c r="A101" s="121" t="s">
        <v>1551</v>
      </c>
      <c r="B101" s="129">
        <v>89512</v>
      </c>
      <c r="C101" s="121" t="s">
        <v>1363</v>
      </c>
      <c r="D101" s="121" t="s">
        <v>1552</v>
      </c>
      <c r="E101" s="123" t="s">
        <v>1376</v>
      </c>
      <c r="F101" s="124">
        <v>129</v>
      </c>
      <c r="G101" s="128">
        <v>45.15</v>
      </c>
      <c r="H101" s="128">
        <f t="shared" si="10"/>
        <v>56.92</v>
      </c>
      <c r="I101" s="125">
        <f t="shared" si="13"/>
        <v>7342.68</v>
      </c>
    </row>
    <row r="102" spans="1:9" ht="25.2">
      <c r="A102" s="121" t="s">
        <v>1553</v>
      </c>
      <c r="B102" s="129">
        <v>89580</v>
      </c>
      <c r="C102" s="121" t="s">
        <v>1363</v>
      </c>
      <c r="D102" s="127" t="s">
        <v>1554</v>
      </c>
      <c r="E102" s="123" t="s">
        <v>1376</v>
      </c>
      <c r="F102" s="128">
        <v>22.06</v>
      </c>
      <c r="G102" s="128">
        <v>64.36</v>
      </c>
      <c r="H102" s="128">
        <f t="shared" si="10"/>
        <v>81.14</v>
      </c>
      <c r="I102" s="125">
        <f t="shared" si="13"/>
        <v>1789.95</v>
      </c>
    </row>
    <row r="103" spans="1:9">
      <c r="A103" s="126" t="s">
        <v>1555</v>
      </c>
      <c r="B103" s="116"/>
      <c r="C103" s="116"/>
      <c r="D103" s="126" t="s">
        <v>1556</v>
      </c>
      <c r="E103" s="116"/>
      <c r="F103" s="118"/>
      <c r="G103" s="119"/>
      <c r="H103" s="119">
        <f t="shared" si="10"/>
        <v>0</v>
      </c>
      <c r="I103" s="133">
        <f>SUM(I104:I109)</f>
        <v>474.35</v>
      </c>
    </row>
    <row r="104" spans="1:9" ht="16.8">
      <c r="A104" s="121" t="s">
        <v>1557</v>
      </c>
      <c r="B104" s="129">
        <v>89827</v>
      </c>
      <c r="C104" s="121" t="s">
        <v>1363</v>
      </c>
      <c r="D104" s="121" t="s">
        <v>1558</v>
      </c>
      <c r="E104" s="123" t="s">
        <v>1347</v>
      </c>
      <c r="F104" s="124">
        <v>1</v>
      </c>
      <c r="G104" s="128">
        <v>17.22</v>
      </c>
      <c r="H104" s="128">
        <f t="shared" si="10"/>
        <v>21.71</v>
      </c>
      <c r="I104" s="125">
        <f t="shared" ref="I104:I109" si="14">ROUND(H104*F104,2)</f>
        <v>21.71</v>
      </c>
    </row>
    <row r="105" spans="1:9" ht="16.8">
      <c r="A105" s="121" t="s">
        <v>1559</v>
      </c>
      <c r="B105" s="129">
        <v>89814</v>
      </c>
      <c r="C105" s="121" t="s">
        <v>1363</v>
      </c>
      <c r="D105" s="121" t="s">
        <v>1560</v>
      </c>
      <c r="E105" s="123" t="s">
        <v>1347</v>
      </c>
      <c r="F105" s="124">
        <v>2</v>
      </c>
      <c r="G105" s="128">
        <v>15.61</v>
      </c>
      <c r="H105" s="128">
        <f t="shared" si="10"/>
        <v>19.68</v>
      </c>
      <c r="I105" s="125">
        <f t="shared" si="14"/>
        <v>39.36</v>
      </c>
    </row>
    <row r="106" spans="1:9">
      <c r="A106" s="121" t="s">
        <v>1561</v>
      </c>
      <c r="B106" s="122" t="s">
        <v>1562</v>
      </c>
      <c r="C106" s="121" t="s">
        <v>1432</v>
      </c>
      <c r="D106" s="121" t="s">
        <v>1563</v>
      </c>
      <c r="E106" s="123" t="s">
        <v>1347</v>
      </c>
      <c r="F106" s="124">
        <v>2</v>
      </c>
      <c r="G106" s="128">
        <v>13.07</v>
      </c>
      <c r="H106" s="128">
        <f t="shared" si="10"/>
        <v>16.48</v>
      </c>
      <c r="I106" s="125">
        <f t="shared" si="14"/>
        <v>32.96</v>
      </c>
    </row>
    <row r="107" spans="1:9" ht="16.8">
      <c r="A107" s="121" t="s">
        <v>1564</v>
      </c>
      <c r="B107" s="129">
        <v>89798</v>
      </c>
      <c r="C107" s="121" t="s">
        <v>1363</v>
      </c>
      <c r="D107" s="127" t="s">
        <v>1565</v>
      </c>
      <c r="E107" s="123" t="s">
        <v>1376</v>
      </c>
      <c r="F107" s="128">
        <v>14.96</v>
      </c>
      <c r="G107" s="128">
        <v>12.65</v>
      </c>
      <c r="H107" s="128">
        <f t="shared" si="10"/>
        <v>15.95</v>
      </c>
      <c r="I107" s="125">
        <f t="shared" si="14"/>
        <v>238.61</v>
      </c>
    </row>
    <row r="108" spans="1:9" ht="25.2">
      <c r="A108" s="121" t="s">
        <v>1566</v>
      </c>
      <c r="B108" s="122" t="s">
        <v>1567</v>
      </c>
      <c r="C108" s="121" t="s">
        <v>1345</v>
      </c>
      <c r="D108" s="127" t="s">
        <v>1568</v>
      </c>
      <c r="E108" s="123" t="s">
        <v>1347</v>
      </c>
      <c r="F108" s="124">
        <v>1</v>
      </c>
      <c r="G108" s="128">
        <v>22.5</v>
      </c>
      <c r="H108" s="128">
        <f t="shared" si="10"/>
        <v>28.37</v>
      </c>
      <c r="I108" s="125">
        <f t="shared" si="14"/>
        <v>28.37</v>
      </c>
    </row>
    <row r="109" spans="1:9" ht="25.2">
      <c r="A109" s="121" t="s">
        <v>1569</v>
      </c>
      <c r="B109" s="129">
        <v>89825</v>
      </c>
      <c r="C109" s="121" t="s">
        <v>1363</v>
      </c>
      <c r="D109" s="127" t="s">
        <v>1570</v>
      </c>
      <c r="E109" s="123" t="s">
        <v>1347</v>
      </c>
      <c r="F109" s="124">
        <v>6</v>
      </c>
      <c r="G109" s="128">
        <v>14.98</v>
      </c>
      <c r="H109" s="128">
        <f t="shared" si="10"/>
        <v>18.89</v>
      </c>
      <c r="I109" s="125">
        <f t="shared" si="14"/>
        <v>113.34</v>
      </c>
    </row>
    <row r="110" spans="1:9">
      <c r="A110" s="126" t="s">
        <v>1571</v>
      </c>
      <c r="B110" s="116"/>
      <c r="C110" s="116"/>
      <c r="D110" s="126" t="s">
        <v>1572</v>
      </c>
      <c r="E110" s="116"/>
      <c r="F110" s="118"/>
      <c r="G110" s="119"/>
      <c r="H110" s="119">
        <f t="shared" si="10"/>
        <v>0</v>
      </c>
      <c r="I110" s="120">
        <f>SUM(I111:I133)</f>
        <v>22265.08</v>
      </c>
    </row>
    <row r="111" spans="1:9" ht="16.8">
      <c r="A111" s="121" t="s">
        <v>1573</v>
      </c>
      <c r="B111" s="122" t="s">
        <v>1574</v>
      </c>
      <c r="C111" s="121" t="s">
        <v>1351</v>
      </c>
      <c r="D111" s="127" t="s">
        <v>1575</v>
      </c>
      <c r="E111" s="123" t="s">
        <v>1353</v>
      </c>
      <c r="F111" s="124">
        <v>3</v>
      </c>
      <c r="G111" s="128">
        <v>41.14</v>
      </c>
      <c r="H111" s="128">
        <f t="shared" si="10"/>
        <v>51.87</v>
      </c>
      <c r="I111" s="125">
        <f t="shared" ref="I111:I133" si="15">ROUND(H111*F111,2)</f>
        <v>155.61000000000001</v>
      </c>
    </row>
    <row r="112" spans="1:9" ht="16.8">
      <c r="A112" s="121" t="s">
        <v>1576</v>
      </c>
      <c r="B112" s="129">
        <v>86909</v>
      </c>
      <c r="C112" s="121" t="s">
        <v>1363</v>
      </c>
      <c r="D112" s="127" t="s">
        <v>1577</v>
      </c>
      <c r="E112" s="123" t="s">
        <v>1347</v>
      </c>
      <c r="F112" s="124">
        <v>1</v>
      </c>
      <c r="G112" s="128">
        <v>98.03</v>
      </c>
      <c r="H112" s="128">
        <f t="shared" si="10"/>
        <v>123.59</v>
      </c>
      <c r="I112" s="125">
        <f t="shared" si="15"/>
        <v>123.59</v>
      </c>
    </row>
    <row r="113" spans="1:9" ht="16.8">
      <c r="A113" s="121" t="s">
        <v>1578</v>
      </c>
      <c r="B113" s="129">
        <v>86914</v>
      </c>
      <c r="C113" s="121" t="s">
        <v>1363</v>
      </c>
      <c r="D113" s="127" t="s">
        <v>1579</v>
      </c>
      <c r="E113" s="123" t="s">
        <v>1347</v>
      </c>
      <c r="F113" s="124">
        <v>7</v>
      </c>
      <c r="G113" s="128">
        <v>74.319999999999993</v>
      </c>
      <c r="H113" s="128">
        <f t="shared" si="10"/>
        <v>93.7</v>
      </c>
      <c r="I113" s="125">
        <f t="shared" si="15"/>
        <v>655.9</v>
      </c>
    </row>
    <row r="114" spans="1:9" ht="16.8">
      <c r="A114" s="121" t="s">
        <v>1580</v>
      </c>
      <c r="B114" s="129">
        <v>89987</v>
      </c>
      <c r="C114" s="121" t="s">
        <v>1363</v>
      </c>
      <c r="D114" s="127" t="s">
        <v>1581</v>
      </c>
      <c r="E114" s="123" t="s">
        <v>1347</v>
      </c>
      <c r="F114" s="124">
        <v>2</v>
      </c>
      <c r="G114" s="128">
        <v>114.35</v>
      </c>
      <c r="H114" s="128">
        <f t="shared" si="10"/>
        <v>144.16</v>
      </c>
      <c r="I114" s="125">
        <f t="shared" si="15"/>
        <v>288.32</v>
      </c>
    </row>
    <row r="115" spans="1:9" ht="33.6">
      <c r="A115" s="121" t="s">
        <v>1582</v>
      </c>
      <c r="B115" s="122" t="s">
        <v>1583</v>
      </c>
      <c r="C115" s="121" t="s">
        <v>1351</v>
      </c>
      <c r="D115" s="127" t="s">
        <v>1584</v>
      </c>
      <c r="E115" s="123" t="s">
        <v>1353</v>
      </c>
      <c r="F115" s="124">
        <v>23</v>
      </c>
      <c r="G115" s="128">
        <v>316.55</v>
      </c>
      <c r="H115" s="128">
        <f t="shared" si="10"/>
        <v>399.07</v>
      </c>
      <c r="I115" s="125">
        <f t="shared" si="15"/>
        <v>9178.61</v>
      </c>
    </row>
    <row r="116" spans="1:9" ht="16.8">
      <c r="A116" s="121" t="s">
        <v>1585</v>
      </c>
      <c r="B116" s="129">
        <v>94490</v>
      </c>
      <c r="C116" s="121" t="s">
        <v>1363</v>
      </c>
      <c r="D116" s="127" t="s">
        <v>1586</v>
      </c>
      <c r="E116" s="123" t="s">
        <v>1347</v>
      </c>
      <c r="F116" s="124">
        <v>2</v>
      </c>
      <c r="G116" s="128">
        <v>30.18</v>
      </c>
      <c r="H116" s="128">
        <f t="shared" si="10"/>
        <v>38.049999999999997</v>
      </c>
      <c r="I116" s="125">
        <f t="shared" si="15"/>
        <v>76.099999999999994</v>
      </c>
    </row>
    <row r="117" spans="1:9" ht="16.8">
      <c r="A117" s="121" t="s">
        <v>1587</v>
      </c>
      <c r="B117" s="129">
        <v>94493</v>
      </c>
      <c r="C117" s="121" t="s">
        <v>1363</v>
      </c>
      <c r="D117" s="127" t="s">
        <v>1588</v>
      </c>
      <c r="E117" s="123" t="s">
        <v>1347</v>
      </c>
      <c r="F117" s="124">
        <v>5</v>
      </c>
      <c r="G117" s="128">
        <v>77.53</v>
      </c>
      <c r="H117" s="128">
        <f t="shared" si="10"/>
        <v>97.74</v>
      </c>
      <c r="I117" s="125">
        <f t="shared" si="15"/>
        <v>488.7</v>
      </c>
    </row>
    <row r="118" spans="1:9" ht="16.8">
      <c r="A118" s="121" t="s">
        <v>1589</v>
      </c>
      <c r="B118" s="129">
        <v>86884</v>
      </c>
      <c r="C118" s="121" t="s">
        <v>1363</v>
      </c>
      <c r="D118" s="127" t="s">
        <v>1590</v>
      </c>
      <c r="E118" s="123" t="s">
        <v>1347</v>
      </c>
      <c r="F118" s="124">
        <v>30</v>
      </c>
      <c r="G118" s="128">
        <v>9.59</v>
      </c>
      <c r="H118" s="128">
        <f t="shared" si="10"/>
        <v>12.09</v>
      </c>
      <c r="I118" s="125">
        <f t="shared" si="15"/>
        <v>362.7</v>
      </c>
    </row>
    <row r="119" spans="1:9" ht="25.2">
      <c r="A119" s="121" t="s">
        <v>1591</v>
      </c>
      <c r="B119" s="129">
        <v>89610</v>
      </c>
      <c r="C119" s="121" t="s">
        <v>1363</v>
      </c>
      <c r="D119" s="127" t="s">
        <v>1592</v>
      </c>
      <c r="E119" s="123" t="s">
        <v>1347</v>
      </c>
      <c r="F119" s="124">
        <v>2</v>
      </c>
      <c r="G119" s="128">
        <v>17.41</v>
      </c>
      <c r="H119" s="128">
        <f t="shared" si="10"/>
        <v>21.95</v>
      </c>
      <c r="I119" s="125">
        <f t="shared" si="15"/>
        <v>43.9</v>
      </c>
    </row>
    <row r="120" spans="1:9" ht="16.8">
      <c r="A120" s="131">
        <v>40426</v>
      </c>
      <c r="B120" s="129">
        <v>89595</v>
      </c>
      <c r="C120" s="121" t="s">
        <v>1363</v>
      </c>
      <c r="D120" s="121" t="s">
        <v>1593</v>
      </c>
      <c r="E120" s="123" t="s">
        <v>1347</v>
      </c>
      <c r="F120" s="124">
        <v>21</v>
      </c>
      <c r="G120" s="128">
        <v>12.93</v>
      </c>
      <c r="H120" s="128">
        <f t="shared" si="10"/>
        <v>16.3</v>
      </c>
      <c r="I120" s="125">
        <f t="shared" si="15"/>
        <v>342.3</v>
      </c>
    </row>
    <row r="121" spans="1:9" ht="16.8">
      <c r="A121" s="131">
        <v>40791</v>
      </c>
      <c r="B121" s="122" t="s">
        <v>1594</v>
      </c>
      <c r="C121" s="121" t="s">
        <v>1345</v>
      </c>
      <c r="D121" s="127" t="s">
        <v>1595</v>
      </c>
      <c r="E121" s="123" t="s">
        <v>1347</v>
      </c>
      <c r="F121" s="124">
        <v>10</v>
      </c>
      <c r="G121" s="128">
        <v>12.42</v>
      </c>
      <c r="H121" s="128">
        <f t="shared" si="10"/>
        <v>15.66</v>
      </c>
      <c r="I121" s="125">
        <f t="shared" si="15"/>
        <v>156.6</v>
      </c>
    </row>
    <row r="122" spans="1:9" ht="16.8">
      <c r="A122" s="131">
        <v>41157</v>
      </c>
      <c r="B122" s="122" t="s">
        <v>1596</v>
      </c>
      <c r="C122" s="121" t="s">
        <v>1345</v>
      </c>
      <c r="D122" s="127" t="s">
        <v>1597</v>
      </c>
      <c r="E122" s="123" t="s">
        <v>1347</v>
      </c>
      <c r="F122" s="124">
        <v>1</v>
      </c>
      <c r="G122" s="128">
        <v>11.34</v>
      </c>
      <c r="H122" s="128">
        <f t="shared" si="10"/>
        <v>14.3</v>
      </c>
      <c r="I122" s="125">
        <f t="shared" si="15"/>
        <v>14.3</v>
      </c>
    </row>
    <row r="123" spans="1:9" ht="16.8">
      <c r="A123" s="131">
        <v>41522</v>
      </c>
      <c r="B123" s="122" t="s">
        <v>1598</v>
      </c>
      <c r="C123" s="121" t="s">
        <v>1345</v>
      </c>
      <c r="D123" s="127" t="s">
        <v>1599</v>
      </c>
      <c r="E123" s="123" t="s">
        <v>1347</v>
      </c>
      <c r="F123" s="124">
        <v>3</v>
      </c>
      <c r="G123" s="128">
        <v>15.7</v>
      </c>
      <c r="H123" s="128">
        <f t="shared" si="10"/>
        <v>19.79</v>
      </c>
      <c r="I123" s="125">
        <f t="shared" si="15"/>
        <v>59.37</v>
      </c>
    </row>
    <row r="124" spans="1:9" ht="25.2">
      <c r="A124" s="131">
        <v>41887</v>
      </c>
      <c r="B124" s="129">
        <v>96747</v>
      </c>
      <c r="C124" s="121" t="s">
        <v>1363</v>
      </c>
      <c r="D124" s="127" t="s">
        <v>1600</v>
      </c>
      <c r="E124" s="123" t="s">
        <v>1347</v>
      </c>
      <c r="F124" s="124">
        <v>11</v>
      </c>
      <c r="G124" s="128">
        <v>7.14</v>
      </c>
      <c r="H124" s="128">
        <f t="shared" si="10"/>
        <v>9</v>
      </c>
      <c r="I124" s="125">
        <f t="shared" si="15"/>
        <v>99</v>
      </c>
    </row>
    <row r="125" spans="1:9" ht="16.8">
      <c r="A125" s="131">
        <v>42252</v>
      </c>
      <c r="B125" s="129">
        <v>89367</v>
      </c>
      <c r="C125" s="121" t="s">
        <v>1363</v>
      </c>
      <c r="D125" s="121" t="s">
        <v>1601</v>
      </c>
      <c r="E125" s="123" t="s">
        <v>1347</v>
      </c>
      <c r="F125" s="124">
        <v>4</v>
      </c>
      <c r="G125" s="128">
        <v>11.39</v>
      </c>
      <c r="H125" s="128">
        <f t="shared" si="10"/>
        <v>14.36</v>
      </c>
      <c r="I125" s="125">
        <f t="shared" si="15"/>
        <v>57.44</v>
      </c>
    </row>
    <row r="126" spans="1:9" ht="16.8">
      <c r="A126" s="131">
        <v>42618</v>
      </c>
      <c r="B126" s="129">
        <v>89505</v>
      </c>
      <c r="C126" s="121" t="s">
        <v>1363</v>
      </c>
      <c r="D126" s="121" t="s">
        <v>1602</v>
      </c>
      <c r="E126" s="123" t="s">
        <v>1347</v>
      </c>
      <c r="F126" s="124">
        <v>11</v>
      </c>
      <c r="G126" s="128">
        <v>37.64</v>
      </c>
      <c r="H126" s="128">
        <f t="shared" si="10"/>
        <v>47.45</v>
      </c>
      <c r="I126" s="125">
        <f t="shared" si="15"/>
        <v>521.95000000000005</v>
      </c>
    </row>
    <row r="127" spans="1:9" ht="16.8">
      <c r="A127" s="131">
        <v>42983</v>
      </c>
      <c r="B127" s="129">
        <v>89403</v>
      </c>
      <c r="C127" s="121" t="s">
        <v>1363</v>
      </c>
      <c r="D127" s="121" t="s">
        <v>1603</v>
      </c>
      <c r="E127" s="123" t="s">
        <v>1376</v>
      </c>
      <c r="F127" s="128">
        <v>10.77</v>
      </c>
      <c r="G127" s="128">
        <v>17.420000000000002</v>
      </c>
      <c r="H127" s="128">
        <f t="shared" si="10"/>
        <v>21.96</v>
      </c>
      <c r="I127" s="125">
        <f t="shared" si="15"/>
        <v>236.51</v>
      </c>
    </row>
    <row r="128" spans="1:9" ht="16.8">
      <c r="A128" s="131">
        <v>43348</v>
      </c>
      <c r="B128" s="129">
        <v>89449</v>
      </c>
      <c r="C128" s="121" t="s">
        <v>1363</v>
      </c>
      <c r="D128" s="127" t="s">
        <v>1604</v>
      </c>
      <c r="E128" s="123" t="s">
        <v>1376</v>
      </c>
      <c r="F128" s="128">
        <v>11.83</v>
      </c>
      <c r="G128" s="128">
        <v>17.27</v>
      </c>
      <c r="H128" s="128">
        <f t="shared" si="10"/>
        <v>21.77</v>
      </c>
      <c r="I128" s="125">
        <f t="shared" si="15"/>
        <v>257.54000000000002</v>
      </c>
    </row>
    <row r="129" spans="1:9" ht="16.8">
      <c r="A129" s="131">
        <v>43713</v>
      </c>
      <c r="B129" s="129">
        <v>89450</v>
      </c>
      <c r="C129" s="121" t="s">
        <v>1363</v>
      </c>
      <c r="D129" s="127" t="s">
        <v>1605</v>
      </c>
      <c r="E129" s="123" t="s">
        <v>1376</v>
      </c>
      <c r="F129" s="128">
        <v>16.54</v>
      </c>
      <c r="G129" s="128">
        <v>27.72</v>
      </c>
      <c r="H129" s="128">
        <f t="shared" si="10"/>
        <v>34.950000000000003</v>
      </c>
      <c r="I129" s="125">
        <f t="shared" si="15"/>
        <v>578.07000000000005</v>
      </c>
    </row>
    <row r="130" spans="1:9" ht="16.8">
      <c r="A130" s="131">
        <v>44079</v>
      </c>
      <c r="B130" s="129">
        <v>89628</v>
      </c>
      <c r="C130" s="121" t="s">
        <v>1363</v>
      </c>
      <c r="D130" s="127" t="s">
        <v>1606</v>
      </c>
      <c r="E130" s="123" t="s">
        <v>1347</v>
      </c>
      <c r="F130" s="124">
        <v>9</v>
      </c>
      <c r="G130" s="128">
        <v>43.19</v>
      </c>
      <c r="H130" s="128">
        <f t="shared" si="10"/>
        <v>54.45</v>
      </c>
      <c r="I130" s="125">
        <f t="shared" si="15"/>
        <v>490.05</v>
      </c>
    </row>
    <row r="131" spans="1:9" ht="16.8">
      <c r="A131" s="131">
        <v>44444</v>
      </c>
      <c r="B131" s="122" t="s">
        <v>1607</v>
      </c>
      <c r="C131" s="121" t="s">
        <v>1345</v>
      </c>
      <c r="D131" s="121" t="s">
        <v>1608</v>
      </c>
      <c r="E131" s="123" t="s">
        <v>1347</v>
      </c>
      <c r="F131" s="124">
        <v>1</v>
      </c>
      <c r="G131" s="128">
        <v>21.4</v>
      </c>
      <c r="H131" s="128">
        <f t="shared" si="10"/>
        <v>26.98</v>
      </c>
      <c r="I131" s="125">
        <f t="shared" si="15"/>
        <v>26.98</v>
      </c>
    </row>
    <row r="132" spans="1:9" ht="16.8">
      <c r="A132" s="131">
        <v>44809</v>
      </c>
      <c r="B132" s="129">
        <v>89362</v>
      </c>
      <c r="C132" s="121" t="s">
        <v>1363</v>
      </c>
      <c r="D132" s="121" t="s">
        <v>1518</v>
      </c>
      <c r="E132" s="123" t="s">
        <v>1347</v>
      </c>
      <c r="F132" s="124">
        <v>1</v>
      </c>
      <c r="G132" s="128">
        <v>8.17</v>
      </c>
      <c r="H132" s="128">
        <f t="shared" si="10"/>
        <v>10.3</v>
      </c>
      <c r="I132" s="125">
        <f t="shared" si="15"/>
        <v>10.3</v>
      </c>
    </row>
    <row r="133" spans="1:9" ht="16.8">
      <c r="A133" s="131">
        <v>45174</v>
      </c>
      <c r="B133" s="122" t="s">
        <v>1609</v>
      </c>
      <c r="C133" s="121" t="s">
        <v>1345</v>
      </c>
      <c r="D133" s="127" t="s">
        <v>1610</v>
      </c>
      <c r="E133" s="123" t="s">
        <v>1347</v>
      </c>
      <c r="F133" s="124">
        <v>2</v>
      </c>
      <c r="G133" s="125">
        <v>3189.2</v>
      </c>
      <c r="H133" s="125">
        <f t="shared" si="10"/>
        <v>4020.62</v>
      </c>
      <c r="I133" s="125">
        <f t="shared" si="15"/>
        <v>8041.24</v>
      </c>
    </row>
    <row r="134" spans="1:9">
      <c r="A134" s="126" t="s">
        <v>1611</v>
      </c>
      <c r="B134" s="116"/>
      <c r="C134" s="116"/>
      <c r="D134" s="126" t="s">
        <v>1612</v>
      </c>
      <c r="E134" s="116"/>
      <c r="F134" s="118"/>
      <c r="G134" s="119"/>
      <c r="H134" s="119">
        <f t="shared" si="10"/>
        <v>0</v>
      </c>
      <c r="I134" s="120">
        <f>ROUND(SUM(I135:I206),2)</f>
        <v>96011.09</v>
      </c>
    </row>
    <row r="135" spans="1:9" ht="16.8">
      <c r="A135" s="121" t="s">
        <v>1613</v>
      </c>
      <c r="B135" s="122" t="s">
        <v>1614</v>
      </c>
      <c r="C135" s="121" t="s">
        <v>1351</v>
      </c>
      <c r="D135" s="127" t="s">
        <v>1615</v>
      </c>
      <c r="E135" s="123" t="s">
        <v>1444</v>
      </c>
      <c r="F135" s="124">
        <v>17</v>
      </c>
      <c r="G135" s="128">
        <v>29.08</v>
      </c>
      <c r="H135" s="128">
        <f t="shared" si="10"/>
        <v>36.659999999999997</v>
      </c>
      <c r="I135" s="125">
        <f t="shared" ref="I135:I198" si="16">ROUND(H135*F135,2)</f>
        <v>623.22</v>
      </c>
    </row>
    <row r="136" spans="1:9" ht="25.2">
      <c r="A136" s="121" t="s">
        <v>1616</v>
      </c>
      <c r="B136" s="122" t="s">
        <v>1614</v>
      </c>
      <c r="C136" s="121" t="s">
        <v>1351</v>
      </c>
      <c r="D136" s="127" t="s">
        <v>1617</v>
      </c>
      <c r="E136" s="123" t="s">
        <v>1444</v>
      </c>
      <c r="F136" s="124">
        <v>51</v>
      </c>
      <c r="G136" s="128">
        <v>29.08</v>
      </c>
      <c r="H136" s="128">
        <f t="shared" si="10"/>
        <v>36.659999999999997</v>
      </c>
      <c r="I136" s="125">
        <f t="shared" si="16"/>
        <v>1869.66</v>
      </c>
    </row>
    <row r="137" spans="1:9" ht="25.2">
      <c r="A137" s="121" t="s">
        <v>1618</v>
      </c>
      <c r="B137" s="122" t="s">
        <v>1614</v>
      </c>
      <c r="C137" s="121" t="s">
        <v>1351</v>
      </c>
      <c r="D137" s="127" t="s">
        <v>1617</v>
      </c>
      <c r="E137" s="123" t="s">
        <v>1444</v>
      </c>
      <c r="F137" s="124">
        <v>48</v>
      </c>
      <c r="G137" s="128">
        <v>29.08</v>
      </c>
      <c r="H137" s="128">
        <f t="shared" si="10"/>
        <v>36.659999999999997</v>
      </c>
      <c r="I137" s="125">
        <f t="shared" si="16"/>
        <v>1759.68</v>
      </c>
    </row>
    <row r="138" spans="1:9" ht="25.2">
      <c r="A138" s="121" t="s">
        <v>1619</v>
      </c>
      <c r="B138" s="122" t="s">
        <v>1620</v>
      </c>
      <c r="C138" s="121" t="s">
        <v>1351</v>
      </c>
      <c r="D138" s="127" t="s">
        <v>1621</v>
      </c>
      <c r="E138" s="123" t="s">
        <v>1444</v>
      </c>
      <c r="F138" s="124">
        <v>17</v>
      </c>
      <c r="G138" s="128">
        <v>20.350000000000001</v>
      </c>
      <c r="H138" s="128">
        <f t="shared" si="10"/>
        <v>25.66</v>
      </c>
      <c r="I138" s="125">
        <f t="shared" si="16"/>
        <v>436.22</v>
      </c>
    </row>
    <row r="139" spans="1:9" ht="25.2">
      <c r="A139" s="121" t="s">
        <v>1622</v>
      </c>
      <c r="B139" s="122" t="s">
        <v>1623</v>
      </c>
      <c r="C139" s="121" t="s">
        <v>1351</v>
      </c>
      <c r="D139" s="127" t="s">
        <v>1624</v>
      </c>
      <c r="E139" s="123" t="s">
        <v>1444</v>
      </c>
      <c r="F139" s="124">
        <v>17</v>
      </c>
      <c r="G139" s="128">
        <v>9.09</v>
      </c>
      <c r="H139" s="128">
        <f t="shared" ref="H139:H202" si="17">ROUND(G139*(1.2607),2)</f>
        <v>11.46</v>
      </c>
      <c r="I139" s="125">
        <f t="shared" si="16"/>
        <v>194.82</v>
      </c>
    </row>
    <row r="140" spans="1:9" ht="25.2">
      <c r="A140" s="121" t="s">
        <v>1625</v>
      </c>
      <c r="B140" s="122" t="s">
        <v>1623</v>
      </c>
      <c r="C140" s="121" t="s">
        <v>1351</v>
      </c>
      <c r="D140" s="127" t="s">
        <v>1624</v>
      </c>
      <c r="E140" s="123" t="s">
        <v>1444</v>
      </c>
      <c r="F140" s="124">
        <v>51</v>
      </c>
      <c r="G140" s="128">
        <v>9.09</v>
      </c>
      <c r="H140" s="128">
        <f t="shared" si="17"/>
        <v>11.46</v>
      </c>
      <c r="I140" s="125">
        <f t="shared" si="16"/>
        <v>584.46</v>
      </c>
    </row>
    <row r="141" spans="1:9" ht="16.8">
      <c r="A141" s="121" t="s">
        <v>1626</v>
      </c>
      <c r="B141" s="122" t="s">
        <v>1623</v>
      </c>
      <c r="C141" s="121" t="s">
        <v>1351</v>
      </c>
      <c r="D141" s="127" t="s">
        <v>1627</v>
      </c>
      <c r="E141" s="123" t="s">
        <v>1444</v>
      </c>
      <c r="F141" s="124">
        <v>17</v>
      </c>
      <c r="G141" s="128">
        <v>9.09</v>
      </c>
      <c r="H141" s="128">
        <f t="shared" si="17"/>
        <v>11.46</v>
      </c>
      <c r="I141" s="125">
        <f t="shared" si="16"/>
        <v>194.82</v>
      </c>
    </row>
    <row r="142" spans="1:9" ht="16.8">
      <c r="A142" s="121" t="s">
        <v>1628</v>
      </c>
      <c r="B142" s="129">
        <v>91930</v>
      </c>
      <c r="C142" s="121" t="s">
        <v>1363</v>
      </c>
      <c r="D142" s="127" t="s">
        <v>1629</v>
      </c>
      <c r="E142" s="123" t="s">
        <v>1376</v>
      </c>
      <c r="F142" s="124">
        <v>48</v>
      </c>
      <c r="G142" s="128">
        <v>7.54</v>
      </c>
      <c r="H142" s="128">
        <f t="shared" si="17"/>
        <v>9.51</v>
      </c>
      <c r="I142" s="125">
        <f t="shared" si="16"/>
        <v>456.48</v>
      </c>
    </row>
    <row r="143" spans="1:9" ht="25.2">
      <c r="A143" s="121" t="s">
        <v>1630</v>
      </c>
      <c r="B143" s="122" t="s">
        <v>1631</v>
      </c>
      <c r="C143" s="121" t="s">
        <v>1351</v>
      </c>
      <c r="D143" s="127" t="s">
        <v>1632</v>
      </c>
      <c r="E143" s="123" t="s">
        <v>1444</v>
      </c>
      <c r="F143" s="124">
        <v>48</v>
      </c>
      <c r="G143" s="128">
        <v>52.83</v>
      </c>
      <c r="H143" s="128">
        <f t="shared" si="17"/>
        <v>66.599999999999994</v>
      </c>
      <c r="I143" s="125">
        <f t="shared" si="16"/>
        <v>3196.8</v>
      </c>
    </row>
    <row r="144" spans="1:9" ht="25.2">
      <c r="A144" s="121" t="s">
        <v>1633</v>
      </c>
      <c r="B144" s="122" t="s">
        <v>1631</v>
      </c>
      <c r="C144" s="121" t="s">
        <v>1351</v>
      </c>
      <c r="D144" s="127" t="s">
        <v>1632</v>
      </c>
      <c r="E144" s="123" t="s">
        <v>1444</v>
      </c>
      <c r="F144" s="124">
        <v>144</v>
      </c>
      <c r="G144" s="128">
        <v>52.83</v>
      </c>
      <c r="H144" s="128">
        <f t="shared" si="17"/>
        <v>66.599999999999994</v>
      </c>
      <c r="I144" s="125">
        <f t="shared" si="16"/>
        <v>9590.4</v>
      </c>
    </row>
    <row r="145" spans="1:9" ht="25.2">
      <c r="A145" s="121" t="s">
        <v>1634</v>
      </c>
      <c r="B145" s="129">
        <v>91924</v>
      </c>
      <c r="C145" s="121" t="s">
        <v>1363</v>
      </c>
      <c r="D145" s="127" t="s">
        <v>1635</v>
      </c>
      <c r="E145" s="123" t="s">
        <v>1376</v>
      </c>
      <c r="F145" s="124">
        <v>542</v>
      </c>
      <c r="G145" s="128">
        <v>2.44</v>
      </c>
      <c r="H145" s="128">
        <f t="shared" si="17"/>
        <v>3.08</v>
      </c>
      <c r="I145" s="125">
        <f t="shared" si="16"/>
        <v>1669.36</v>
      </c>
    </row>
    <row r="146" spans="1:9" ht="25.2">
      <c r="A146" s="121" t="s">
        <v>1636</v>
      </c>
      <c r="B146" s="129">
        <v>91924</v>
      </c>
      <c r="C146" s="121" t="s">
        <v>1363</v>
      </c>
      <c r="D146" s="127" t="s">
        <v>1635</v>
      </c>
      <c r="E146" s="123" t="s">
        <v>1376</v>
      </c>
      <c r="F146" s="124">
        <v>443</v>
      </c>
      <c r="G146" s="128">
        <v>2.44</v>
      </c>
      <c r="H146" s="128">
        <f t="shared" si="17"/>
        <v>3.08</v>
      </c>
      <c r="I146" s="125">
        <f t="shared" si="16"/>
        <v>1364.44</v>
      </c>
    </row>
    <row r="147" spans="1:9" ht="16.8">
      <c r="A147" s="121" t="s">
        <v>1637</v>
      </c>
      <c r="B147" s="129">
        <v>91924</v>
      </c>
      <c r="C147" s="121" t="s">
        <v>1363</v>
      </c>
      <c r="D147" s="127" t="s">
        <v>1638</v>
      </c>
      <c r="E147" s="123" t="s">
        <v>1376</v>
      </c>
      <c r="F147" s="124">
        <v>329</v>
      </c>
      <c r="G147" s="128">
        <v>2.44</v>
      </c>
      <c r="H147" s="128">
        <f t="shared" si="17"/>
        <v>3.08</v>
      </c>
      <c r="I147" s="125">
        <f t="shared" si="16"/>
        <v>1013.32</v>
      </c>
    </row>
    <row r="148" spans="1:9" ht="25.2">
      <c r="A148" s="121" t="s">
        <v>1639</v>
      </c>
      <c r="B148" s="129">
        <v>91924</v>
      </c>
      <c r="C148" s="121" t="s">
        <v>1363</v>
      </c>
      <c r="D148" s="127" t="s">
        <v>1635</v>
      </c>
      <c r="E148" s="123" t="s">
        <v>1376</v>
      </c>
      <c r="F148" s="124">
        <v>168</v>
      </c>
      <c r="G148" s="128">
        <v>2.44</v>
      </c>
      <c r="H148" s="128">
        <f t="shared" si="17"/>
        <v>3.08</v>
      </c>
      <c r="I148" s="125">
        <f t="shared" si="16"/>
        <v>517.44000000000005</v>
      </c>
    </row>
    <row r="149" spans="1:9" ht="16.8">
      <c r="A149" s="121" t="s">
        <v>1640</v>
      </c>
      <c r="B149" s="129">
        <v>91926</v>
      </c>
      <c r="C149" s="121" t="s">
        <v>1363</v>
      </c>
      <c r="D149" s="127" t="s">
        <v>1641</v>
      </c>
      <c r="E149" s="123" t="s">
        <v>1376</v>
      </c>
      <c r="F149" s="124">
        <v>368</v>
      </c>
      <c r="G149" s="128">
        <v>3.51</v>
      </c>
      <c r="H149" s="128">
        <f t="shared" si="17"/>
        <v>4.43</v>
      </c>
      <c r="I149" s="125">
        <f t="shared" si="16"/>
        <v>1630.24</v>
      </c>
    </row>
    <row r="150" spans="1:9" ht="25.2">
      <c r="A150" s="121" t="s">
        <v>1642</v>
      </c>
      <c r="B150" s="129">
        <v>91926</v>
      </c>
      <c r="C150" s="121" t="s">
        <v>1363</v>
      </c>
      <c r="D150" s="127" t="s">
        <v>1643</v>
      </c>
      <c r="E150" s="123" t="s">
        <v>1376</v>
      </c>
      <c r="F150" s="124">
        <v>600</v>
      </c>
      <c r="G150" s="128">
        <v>3.51</v>
      </c>
      <c r="H150" s="128">
        <f>ROUND(G150*(1.2607),2)</f>
        <v>4.43</v>
      </c>
      <c r="I150" s="125">
        <f t="shared" si="16"/>
        <v>2658</v>
      </c>
    </row>
    <row r="151" spans="1:9" ht="25.2">
      <c r="A151" s="121" t="s">
        <v>1644</v>
      </c>
      <c r="B151" s="129">
        <v>91926</v>
      </c>
      <c r="C151" s="121" t="s">
        <v>1363</v>
      </c>
      <c r="D151" s="127" t="s">
        <v>1643</v>
      </c>
      <c r="E151" s="123" t="s">
        <v>1376</v>
      </c>
      <c r="F151" s="124">
        <v>410</v>
      </c>
      <c r="G151" s="128">
        <v>3.51</v>
      </c>
      <c r="H151" s="128">
        <f t="shared" si="17"/>
        <v>4.43</v>
      </c>
      <c r="I151" s="125">
        <f t="shared" si="16"/>
        <v>1816.3</v>
      </c>
    </row>
    <row r="152" spans="1:9" ht="25.2">
      <c r="A152" s="121" t="s">
        <v>1645</v>
      </c>
      <c r="B152" s="129">
        <v>91928</v>
      </c>
      <c r="C152" s="121" t="s">
        <v>1363</v>
      </c>
      <c r="D152" s="127" t="s">
        <v>1646</v>
      </c>
      <c r="E152" s="123" t="s">
        <v>1376</v>
      </c>
      <c r="F152" s="124">
        <v>13</v>
      </c>
      <c r="G152" s="128">
        <v>5.43</v>
      </c>
      <c r="H152" s="128">
        <f t="shared" si="17"/>
        <v>6.85</v>
      </c>
      <c r="I152" s="125">
        <f t="shared" si="16"/>
        <v>89.05</v>
      </c>
    </row>
    <row r="153" spans="1:9" ht="25.2">
      <c r="A153" s="121" t="s">
        <v>1647</v>
      </c>
      <c r="B153" s="129">
        <v>91928</v>
      </c>
      <c r="C153" s="121" t="s">
        <v>1363</v>
      </c>
      <c r="D153" s="127" t="s">
        <v>1646</v>
      </c>
      <c r="E153" s="123" t="s">
        <v>1376</v>
      </c>
      <c r="F153" s="124">
        <v>87</v>
      </c>
      <c r="G153" s="128">
        <v>5.43</v>
      </c>
      <c r="H153" s="128">
        <f t="shared" si="17"/>
        <v>6.85</v>
      </c>
      <c r="I153" s="125">
        <f t="shared" si="16"/>
        <v>595.95000000000005</v>
      </c>
    </row>
    <row r="154" spans="1:9" ht="25.2">
      <c r="A154" s="121" t="s">
        <v>1648</v>
      </c>
      <c r="B154" s="129">
        <v>91928</v>
      </c>
      <c r="C154" s="121" t="s">
        <v>1363</v>
      </c>
      <c r="D154" s="127" t="s">
        <v>1646</v>
      </c>
      <c r="E154" s="123" t="s">
        <v>1376</v>
      </c>
      <c r="F154" s="124">
        <v>50</v>
      </c>
      <c r="G154" s="128">
        <v>5.43</v>
      </c>
      <c r="H154" s="128">
        <f t="shared" si="17"/>
        <v>6.85</v>
      </c>
      <c r="I154" s="125">
        <f t="shared" si="16"/>
        <v>342.5</v>
      </c>
    </row>
    <row r="155" spans="1:9" ht="25.2">
      <c r="A155" s="121" t="s">
        <v>1649</v>
      </c>
      <c r="B155" s="129">
        <v>91928</v>
      </c>
      <c r="C155" s="121" t="s">
        <v>1363</v>
      </c>
      <c r="D155" s="127" t="s">
        <v>1646</v>
      </c>
      <c r="E155" s="123" t="s">
        <v>1376</v>
      </c>
      <c r="F155" s="124">
        <v>148</v>
      </c>
      <c r="G155" s="128">
        <v>5.43</v>
      </c>
      <c r="H155" s="128">
        <f t="shared" si="17"/>
        <v>6.85</v>
      </c>
      <c r="I155" s="125">
        <f t="shared" si="16"/>
        <v>1013.8</v>
      </c>
    </row>
    <row r="156" spans="1:9" ht="25.2">
      <c r="A156" s="121" t="s">
        <v>1650</v>
      </c>
      <c r="B156" s="129">
        <v>91928</v>
      </c>
      <c r="C156" s="121" t="s">
        <v>1363</v>
      </c>
      <c r="D156" s="127" t="s">
        <v>1646</v>
      </c>
      <c r="E156" s="123" t="s">
        <v>1376</v>
      </c>
      <c r="F156" s="124">
        <v>148</v>
      </c>
      <c r="G156" s="128">
        <v>5.43</v>
      </c>
      <c r="H156" s="128">
        <f t="shared" si="17"/>
        <v>6.85</v>
      </c>
      <c r="I156" s="125">
        <f t="shared" si="16"/>
        <v>1013.8</v>
      </c>
    </row>
    <row r="157" spans="1:9" ht="25.2">
      <c r="A157" s="121" t="s">
        <v>1651</v>
      </c>
      <c r="B157" s="129">
        <v>91928</v>
      </c>
      <c r="C157" s="121" t="s">
        <v>1363</v>
      </c>
      <c r="D157" s="127" t="s">
        <v>1646</v>
      </c>
      <c r="E157" s="123" t="s">
        <v>1376</v>
      </c>
      <c r="F157" s="124">
        <v>148</v>
      </c>
      <c r="G157" s="128">
        <v>5.43</v>
      </c>
      <c r="H157" s="128">
        <f t="shared" si="17"/>
        <v>6.85</v>
      </c>
      <c r="I157" s="125">
        <f t="shared" si="16"/>
        <v>1013.8</v>
      </c>
    </row>
    <row r="158" spans="1:9">
      <c r="A158" s="121" t="s">
        <v>1652</v>
      </c>
      <c r="B158" s="122" t="s">
        <v>1653</v>
      </c>
      <c r="C158" s="121" t="s">
        <v>1345</v>
      </c>
      <c r="D158" s="121" t="s">
        <v>1654</v>
      </c>
      <c r="E158" s="123" t="s">
        <v>1347</v>
      </c>
      <c r="F158" s="124">
        <v>16</v>
      </c>
      <c r="G158" s="128">
        <v>4.47</v>
      </c>
      <c r="H158" s="128">
        <f t="shared" si="17"/>
        <v>5.64</v>
      </c>
      <c r="I158" s="125">
        <f t="shared" si="16"/>
        <v>90.24</v>
      </c>
    </row>
    <row r="159" spans="1:9" ht="16.8">
      <c r="A159" s="121" t="s">
        <v>1655</v>
      </c>
      <c r="B159" s="129">
        <v>91955</v>
      </c>
      <c r="C159" s="121" t="s">
        <v>1363</v>
      </c>
      <c r="D159" s="121" t="s">
        <v>1656</v>
      </c>
      <c r="E159" s="123" t="s">
        <v>1347</v>
      </c>
      <c r="F159" s="124">
        <v>6</v>
      </c>
      <c r="G159" s="128">
        <v>32.35</v>
      </c>
      <c r="H159" s="128">
        <f t="shared" si="17"/>
        <v>40.78</v>
      </c>
      <c r="I159" s="125">
        <f t="shared" si="16"/>
        <v>244.68</v>
      </c>
    </row>
    <row r="160" spans="1:9" ht="16.8">
      <c r="A160" s="121" t="s">
        <v>1657</v>
      </c>
      <c r="B160" s="129">
        <v>91953</v>
      </c>
      <c r="C160" s="121" t="s">
        <v>1363</v>
      </c>
      <c r="D160" s="121" t="s">
        <v>1658</v>
      </c>
      <c r="E160" s="123" t="s">
        <v>1347</v>
      </c>
      <c r="F160" s="124">
        <v>32</v>
      </c>
      <c r="G160" s="128">
        <v>26.59</v>
      </c>
      <c r="H160" s="128">
        <f t="shared" si="17"/>
        <v>33.520000000000003</v>
      </c>
      <c r="I160" s="125">
        <f t="shared" si="16"/>
        <v>1072.6400000000001</v>
      </c>
    </row>
    <row r="161" spans="1:9" ht="16.8">
      <c r="A161" s="121" t="s">
        <v>1659</v>
      </c>
      <c r="B161" s="129">
        <v>91961</v>
      </c>
      <c r="C161" s="121" t="s">
        <v>1363</v>
      </c>
      <c r="D161" s="121" t="s">
        <v>1660</v>
      </c>
      <c r="E161" s="123" t="s">
        <v>1347</v>
      </c>
      <c r="F161" s="124">
        <v>2</v>
      </c>
      <c r="G161" s="128">
        <v>52.07</v>
      </c>
      <c r="H161" s="128">
        <f t="shared" si="17"/>
        <v>65.64</v>
      </c>
      <c r="I161" s="125">
        <f t="shared" si="16"/>
        <v>131.28</v>
      </c>
    </row>
    <row r="162" spans="1:9" ht="16.8">
      <c r="A162" s="121" t="s">
        <v>1661</v>
      </c>
      <c r="B162" s="129">
        <v>91958</v>
      </c>
      <c r="C162" s="121" t="s">
        <v>1363</v>
      </c>
      <c r="D162" s="121" t="s">
        <v>1662</v>
      </c>
      <c r="E162" s="123" t="s">
        <v>1347</v>
      </c>
      <c r="F162" s="124">
        <v>3</v>
      </c>
      <c r="G162" s="128">
        <v>30.75</v>
      </c>
      <c r="H162" s="128">
        <f t="shared" si="17"/>
        <v>38.770000000000003</v>
      </c>
      <c r="I162" s="125">
        <f t="shared" si="16"/>
        <v>116.31</v>
      </c>
    </row>
    <row r="163" spans="1:9" ht="16.8">
      <c r="A163" s="121" t="s">
        <v>1663</v>
      </c>
      <c r="B163" s="129">
        <v>91990</v>
      </c>
      <c r="C163" s="121" t="s">
        <v>1363</v>
      </c>
      <c r="D163" s="121" t="s">
        <v>1664</v>
      </c>
      <c r="E163" s="123" t="s">
        <v>1347</v>
      </c>
      <c r="F163" s="124">
        <v>91</v>
      </c>
      <c r="G163" s="128">
        <v>30.23</v>
      </c>
      <c r="H163" s="128">
        <f t="shared" si="17"/>
        <v>38.11</v>
      </c>
      <c r="I163" s="125">
        <f t="shared" si="16"/>
        <v>3468.01</v>
      </c>
    </row>
    <row r="164" spans="1:9" ht="16.8">
      <c r="A164" s="121" t="s">
        <v>1665</v>
      </c>
      <c r="B164" s="129">
        <v>91991</v>
      </c>
      <c r="C164" s="121" t="s">
        <v>1363</v>
      </c>
      <c r="D164" s="121" t="s">
        <v>1666</v>
      </c>
      <c r="E164" s="123" t="s">
        <v>1347</v>
      </c>
      <c r="F164" s="124">
        <v>1</v>
      </c>
      <c r="G164" s="128">
        <v>32.24</v>
      </c>
      <c r="H164" s="128">
        <f t="shared" si="17"/>
        <v>40.64</v>
      </c>
      <c r="I164" s="125">
        <f t="shared" si="16"/>
        <v>40.64</v>
      </c>
    </row>
    <row r="165" spans="1:9">
      <c r="A165" s="121" t="s">
        <v>1667</v>
      </c>
      <c r="B165" s="122" t="s">
        <v>1668</v>
      </c>
      <c r="C165" s="121" t="s">
        <v>1345</v>
      </c>
      <c r="D165" s="121" t="s">
        <v>1669</v>
      </c>
      <c r="E165" s="123" t="s">
        <v>1347</v>
      </c>
      <c r="F165" s="124">
        <v>2</v>
      </c>
      <c r="G165" s="128">
        <v>39.06</v>
      </c>
      <c r="H165" s="128">
        <f t="shared" si="17"/>
        <v>49.24</v>
      </c>
      <c r="I165" s="125">
        <f t="shared" si="16"/>
        <v>98.48</v>
      </c>
    </row>
    <row r="166" spans="1:9">
      <c r="A166" s="121" t="s">
        <v>1670</v>
      </c>
      <c r="B166" s="122" t="s">
        <v>1671</v>
      </c>
      <c r="C166" s="121" t="s">
        <v>1345</v>
      </c>
      <c r="D166" s="121" t="s">
        <v>1672</v>
      </c>
      <c r="E166" s="123" t="s">
        <v>1347</v>
      </c>
      <c r="F166" s="124">
        <v>2</v>
      </c>
      <c r="G166" s="128">
        <v>7.15</v>
      </c>
      <c r="H166" s="128">
        <f t="shared" si="17"/>
        <v>9.01</v>
      </c>
      <c r="I166" s="125">
        <f t="shared" si="16"/>
        <v>18.02</v>
      </c>
    </row>
    <row r="167" spans="1:9" ht="33.6">
      <c r="A167" s="121" t="s">
        <v>1673</v>
      </c>
      <c r="B167" s="122" t="s">
        <v>1674</v>
      </c>
      <c r="C167" s="121" t="s">
        <v>1351</v>
      </c>
      <c r="D167" s="121" t="s">
        <v>1675</v>
      </c>
      <c r="E167" s="123" t="s">
        <v>1353</v>
      </c>
      <c r="F167" s="124">
        <v>2</v>
      </c>
      <c r="G167" s="128">
        <v>185.87</v>
      </c>
      <c r="H167" s="128">
        <f t="shared" si="17"/>
        <v>234.33</v>
      </c>
      <c r="I167" s="125">
        <f t="shared" si="16"/>
        <v>468.66</v>
      </c>
    </row>
    <row r="168" spans="1:9">
      <c r="A168" s="121" t="s">
        <v>1676</v>
      </c>
      <c r="B168" s="122" t="s">
        <v>1677</v>
      </c>
      <c r="C168" s="121" t="s">
        <v>1351</v>
      </c>
      <c r="D168" s="121" t="s">
        <v>1678</v>
      </c>
      <c r="E168" s="123" t="s">
        <v>1353</v>
      </c>
      <c r="F168" s="124">
        <v>5</v>
      </c>
      <c r="G168" s="188">
        <v>1893.77</v>
      </c>
      <c r="H168" s="125">
        <f t="shared" si="17"/>
        <v>2387.48</v>
      </c>
      <c r="I168" s="125">
        <f t="shared" si="16"/>
        <v>11937.4</v>
      </c>
    </row>
    <row r="169" spans="1:9">
      <c r="A169" s="121" t="s">
        <v>1679</v>
      </c>
      <c r="B169" s="122" t="s">
        <v>1680</v>
      </c>
      <c r="C169" s="121" t="s">
        <v>1432</v>
      </c>
      <c r="D169" s="121" t="s">
        <v>1681</v>
      </c>
      <c r="E169" s="123" t="s">
        <v>1347</v>
      </c>
      <c r="F169" s="124">
        <v>5</v>
      </c>
      <c r="G169" s="128">
        <v>88.71</v>
      </c>
      <c r="H169" s="128">
        <f t="shared" si="17"/>
        <v>111.84</v>
      </c>
      <c r="I169" s="125">
        <f t="shared" si="16"/>
        <v>559.20000000000005</v>
      </c>
    </row>
    <row r="170" spans="1:9" ht="16.8">
      <c r="A170" s="121" t="s">
        <v>1682</v>
      </c>
      <c r="B170" s="122" t="s">
        <v>1683</v>
      </c>
      <c r="C170" s="121" t="s">
        <v>1345</v>
      </c>
      <c r="D170" s="121" t="s">
        <v>1684</v>
      </c>
      <c r="E170" s="123" t="s">
        <v>1347</v>
      </c>
      <c r="F170" s="124">
        <v>6</v>
      </c>
      <c r="G170" s="125">
        <v>1029.81</v>
      </c>
      <c r="H170" s="125">
        <f t="shared" si="17"/>
        <v>1298.28</v>
      </c>
      <c r="I170" s="125">
        <f t="shared" si="16"/>
        <v>7789.68</v>
      </c>
    </row>
    <row r="171" spans="1:9" ht="16.8">
      <c r="A171" s="121" t="s">
        <v>1685</v>
      </c>
      <c r="B171" s="122" t="s">
        <v>1686</v>
      </c>
      <c r="C171" s="121" t="s">
        <v>1351</v>
      </c>
      <c r="D171" s="127" t="s">
        <v>1687</v>
      </c>
      <c r="E171" s="123" t="s">
        <v>1688</v>
      </c>
      <c r="F171" s="124">
        <v>21</v>
      </c>
      <c r="G171" s="128">
        <v>15.34</v>
      </c>
      <c r="H171" s="128">
        <f t="shared" si="17"/>
        <v>19.34</v>
      </c>
      <c r="I171" s="125">
        <f t="shared" si="16"/>
        <v>406.14</v>
      </c>
    </row>
    <row r="172" spans="1:9" ht="16.8">
      <c r="A172" s="121" t="s">
        <v>1689</v>
      </c>
      <c r="B172" s="122" t="s">
        <v>1690</v>
      </c>
      <c r="C172" s="121" t="s">
        <v>1345</v>
      </c>
      <c r="D172" s="127" t="s">
        <v>1691</v>
      </c>
      <c r="E172" s="123" t="s">
        <v>1347</v>
      </c>
      <c r="F172" s="124">
        <v>3</v>
      </c>
      <c r="G172" s="128">
        <v>101.63</v>
      </c>
      <c r="H172" s="128">
        <f t="shared" si="17"/>
        <v>128.12</v>
      </c>
      <c r="I172" s="125">
        <f t="shared" si="16"/>
        <v>384.36</v>
      </c>
    </row>
    <row r="173" spans="1:9" ht="16.8">
      <c r="A173" s="121" t="s">
        <v>1692</v>
      </c>
      <c r="B173" s="122" t="s">
        <v>1693</v>
      </c>
      <c r="C173" s="121" t="s">
        <v>1345</v>
      </c>
      <c r="D173" s="127" t="s">
        <v>1694</v>
      </c>
      <c r="E173" s="123" t="s">
        <v>1347</v>
      </c>
      <c r="F173" s="124">
        <v>1</v>
      </c>
      <c r="G173" s="128">
        <v>203.26</v>
      </c>
      <c r="H173" s="128">
        <f t="shared" si="17"/>
        <v>256.25</v>
      </c>
      <c r="I173" s="125">
        <f t="shared" si="16"/>
        <v>256.25</v>
      </c>
    </row>
    <row r="174" spans="1:9" ht="16.8">
      <c r="A174" s="121" t="s">
        <v>1695</v>
      </c>
      <c r="B174" s="129">
        <v>96971</v>
      </c>
      <c r="C174" s="121" t="s">
        <v>1363</v>
      </c>
      <c r="D174" s="127" t="s">
        <v>1696</v>
      </c>
      <c r="E174" s="123" t="s">
        <v>1376</v>
      </c>
      <c r="F174" s="124">
        <v>20</v>
      </c>
      <c r="G174" s="128">
        <v>29.6</v>
      </c>
      <c r="H174" s="128">
        <f t="shared" si="17"/>
        <v>37.32</v>
      </c>
      <c r="I174" s="125">
        <f t="shared" si="16"/>
        <v>746.4</v>
      </c>
    </row>
    <row r="175" spans="1:9" ht="25.2">
      <c r="A175" s="121" t="s">
        <v>1697</v>
      </c>
      <c r="B175" s="122" t="s">
        <v>1698</v>
      </c>
      <c r="C175" s="121" t="s">
        <v>1345</v>
      </c>
      <c r="D175" s="127" t="s">
        <v>1699</v>
      </c>
      <c r="E175" s="123" t="s">
        <v>1376</v>
      </c>
      <c r="F175" s="124">
        <v>100</v>
      </c>
      <c r="G175" s="128">
        <v>28.83</v>
      </c>
      <c r="H175" s="128">
        <f t="shared" si="17"/>
        <v>36.35</v>
      </c>
      <c r="I175" s="125">
        <f t="shared" si="16"/>
        <v>3635</v>
      </c>
    </row>
    <row r="176" spans="1:9">
      <c r="A176" s="121" t="s">
        <v>1700</v>
      </c>
      <c r="B176" s="122" t="s">
        <v>1701</v>
      </c>
      <c r="C176" s="121" t="s">
        <v>1345</v>
      </c>
      <c r="D176" s="121" t="s">
        <v>1702</v>
      </c>
      <c r="E176" s="123" t="s">
        <v>1376</v>
      </c>
      <c r="F176" s="130">
        <v>5.2</v>
      </c>
      <c r="G176" s="128">
        <v>4.55</v>
      </c>
      <c r="H176" s="128">
        <f t="shared" si="17"/>
        <v>5.74</v>
      </c>
      <c r="I176" s="125">
        <f t="shared" si="16"/>
        <v>29.85</v>
      </c>
    </row>
    <row r="177" spans="1:9">
      <c r="A177" s="121" t="s">
        <v>1703</v>
      </c>
      <c r="B177" s="122" t="s">
        <v>1704</v>
      </c>
      <c r="C177" s="121" t="s">
        <v>1351</v>
      </c>
      <c r="D177" s="121" t="s">
        <v>1705</v>
      </c>
      <c r="E177" s="123" t="s">
        <v>1353</v>
      </c>
      <c r="F177" s="124">
        <v>15</v>
      </c>
      <c r="G177" s="128">
        <v>21.16</v>
      </c>
      <c r="H177" s="128">
        <f t="shared" si="17"/>
        <v>26.68</v>
      </c>
      <c r="I177" s="125">
        <f t="shared" si="16"/>
        <v>400.2</v>
      </c>
    </row>
    <row r="178" spans="1:9">
      <c r="A178" s="121" t="s">
        <v>1706</v>
      </c>
      <c r="B178" s="122" t="s">
        <v>1707</v>
      </c>
      <c r="C178" s="121" t="s">
        <v>1351</v>
      </c>
      <c r="D178" s="121" t="s">
        <v>1708</v>
      </c>
      <c r="E178" s="123" t="s">
        <v>1353</v>
      </c>
      <c r="F178" s="124">
        <v>5</v>
      </c>
      <c r="G178" s="128">
        <v>21.16</v>
      </c>
      <c r="H178" s="128">
        <f t="shared" si="17"/>
        <v>26.68</v>
      </c>
      <c r="I178" s="125">
        <f t="shared" si="16"/>
        <v>133.4</v>
      </c>
    </row>
    <row r="179" spans="1:9">
      <c r="A179" s="121" t="s">
        <v>1709</v>
      </c>
      <c r="B179" s="122" t="s">
        <v>1710</v>
      </c>
      <c r="C179" s="121" t="s">
        <v>1351</v>
      </c>
      <c r="D179" s="121" t="s">
        <v>1711</v>
      </c>
      <c r="E179" s="123" t="s">
        <v>1353</v>
      </c>
      <c r="F179" s="124">
        <v>1</v>
      </c>
      <c r="G179" s="128">
        <v>21.16</v>
      </c>
      <c r="H179" s="128">
        <f t="shared" si="17"/>
        <v>26.68</v>
      </c>
      <c r="I179" s="125">
        <f t="shared" si="16"/>
        <v>26.68</v>
      </c>
    </row>
    <row r="180" spans="1:9">
      <c r="A180" s="121" t="s">
        <v>1712</v>
      </c>
      <c r="B180" s="122" t="s">
        <v>1713</v>
      </c>
      <c r="C180" s="121" t="s">
        <v>1351</v>
      </c>
      <c r="D180" s="121" t="s">
        <v>1714</v>
      </c>
      <c r="E180" s="123" t="s">
        <v>1353</v>
      </c>
      <c r="F180" s="124">
        <v>10</v>
      </c>
      <c r="G180" s="128">
        <v>63.01</v>
      </c>
      <c r="H180" s="128">
        <f t="shared" si="17"/>
        <v>79.44</v>
      </c>
      <c r="I180" s="125">
        <f t="shared" si="16"/>
        <v>794.4</v>
      </c>
    </row>
    <row r="181" spans="1:9">
      <c r="A181" s="121" t="s">
        <v>1715</v>
      </c>
      <c r="B181" s="122" t="s">
        <v>1716</v>
      </c>
      <c r="C181" s="121" t="s">
        <v>1351</v>
      </c>
      <c r="D181" s="121" t="s">
        <v>1717</v>
      </c>
      <c r="E181" s="123" t="s">
        <v>1353</v>
      </c>
      <c r="F181" s="124">
        <v>1</v>
      </c>
      <c r="G181" s="128">
        <v>47.41</v>
      </c>
      <c r="H181" s="128">
        <f t="shared" si="17"/>
        <v>59.77</v>
      </c>
      <c r="I181" s="125">
        <f t="shared" si="16"/>
        <v>59.77</v>
      </c>
    </row>
    <row r="182" spans="1:9">
      <c r="A182" s="121" t="s">
        <v>1718</v>
      </c>
      <c r="B182" s="122" t="s">
        <v>1719</v>
      </c>
      <c r="C182" s="121" t="s">
        <v>1351</v>
      </c>
      <c r="D182" s="121" t="s">
        <v>1720</v>
      </c>
      <c r="E182" s="123" t="s">
        <v>1353</v>
      </c>
      <c r="F182" s="124">
        <v>1</v>
      </c>
      <c r="G182" s="128">
        <v>47.41</v>
      </c>
      <c r="H182" s="128">
        <f t="shared" si="17"/>
        <v>59.77</v>
      </c>
      <c r="I182" s="125">
        <f t="shared" si="16"/>
        <v>59.77</v>
      </c>
    </row>
    <row r="183" spans="1:9">
      <c r="A183" s="121" t="s">
        <v>1721</v>
      </c>
      <c r="B183" s="122" t="s">
        <v>1722</v>
      </c>
      <c r="C183" s="121" t="s">
        <v>1351</v>
      </c>
      <c r="D183" s="121" t="s">
        <v>1723</v>
      </c>
      <c r="E183" s="123" t="s">
        <v>1353</v>
      </c>
      <c r="F183" s="124">
        <v>1</v>
      </c>
      <c r="G183" s="128">
        <v>47.41</v>
      </c>
      <c r="H183" s="128">
        <f t="shared" si="17"/>
        <v>59.77</v>
      </c>
      <c r="I183" s="125">
        <f t="shared" si="16"/>
        <v>59.77</v>
      </c>
    </row>
    <row r="184" spans="1:9">
      <c r="A184" s="121" t="s">
        <v>1724</v>
      </c>
      <c r="B184" s="122" t="s">
        <v>1725</v>
      </c>
      <c r="C184" s="121" t="s">
        <v>1351</v>
      </c>
      <c r="D184" s="121" t="s">
        <v>1726</v>
      </c>
      <c r="E184" s="123" t="s">
        <v>1353</v>
      </c>
      <c r="F184" s="124">
        <v>1</v>
      </c>
      <c r="G184" s="128">
        <v>305.67</v>
      </c>
      <c r="H184" s="128">
        <f t="shared" si="17"/>
        <v>385.36</v>
      </c>
      <c r="I184" s="125">
        <f t="shared" si="16"/>
        <v>385.36</v>
      </c>
    </row>
    <row r="185" spans="1:9">
      <c r="A185" s="121" t="s">
        <v>1727</v>
      </c>
      <c r="B185" s="122" t="s">
        <v>1728</v>
      </c>
      <c r="C185" s="121" t="s">
        <v>1351</v>
      </c>
      <c r="D185" s="121" t="s">
        <v>1729</v>
      </c>
      <c r="E185" s="123" t="s">
        <v>1353</v>
      </c>
      <c r="F185" s="124">
        <v>1</v>
      </c>
      <c r="G185" s="128">
        <v>88.48</v>
      </c>
      <c r="H185" s="128">
        <f t="shared" si="17"/>
        <v>111.55</v>
      </c>
      <c r="I185" s="125">
        <f t="shared" si="16"/>
        <v>111.55</v>
      </c>
    </row>
    <row r="186" spans="1:9">
      <c r="A186" s="121" t="s">
        <v>1730</v>
      </c>
      <c r="B186" s="122" t="s">
        <v>1731</v>
      </c>
      <c r="C186" s="121" t="s">
        <v>1351</v>
      </c>
      <c r="D186" s="121" t="s">
        <v>1732</v>
      </c>
      <c r="E186" s="123" t="s">
        <v>1353</v>
      </c>
      <c r="F186" s="124">
        <v>2</v>
      </c>
      <c r="G186" s="128">
        <v>88.48</v>
      </c>
      <c r="H186" s="128">
        <f t="shared" si="17"/>
        <v>111.55</v>
      </c>
      <c r="I186" s="125">
        <f t="shared" si="16"/>
        <v>223.1</v>
      </c>
    </row>
    <row r="187" spans="1:9">
      <c r="A187" s="121" t="s">
        <v>1733</v>
      </c>
      <c r="B187" s="122" t="s">
        <v>1713</v>
      </c>
      <c r="C187" s="121" t="s">
        <v>1351</v>
      </c>
      <c r="D187" s="121" t="s">
        <v>1714</v>
      </c>
      <c r="E187" s="123" t="s">
        <v>1353</v>
      </c>
      <c r="F187" s="124">
        <v>2</v>
      </c>
      <c r="G187" s="128">
        <v>63.01</v>
      </c>
      <c r="H187" s="128">
        <f t="shared" si="17"/>
        <v>79.44</v>
      </c>
      <c r="I187" s="125">
        <f t="shared" si="16"/>
        <v>158.88</v>
      </c>
    </row>
    <row r="188" spans="1:9">
      <c r="A188" s="121" t="s">
        <v>1734</v>
      </c>
      <c r="B188" s="122" t="s">
        <v>1735</v>
      </c>
      <c r="C188" s="121" t="s">
        <v>1432</v>
      </c>
      <c r="D188" s="121" t="s">
        <v>1736</v>
      </c>
      <c r="E188" s="123" t="s">
        <v>1347</v>
      </c>
      <c r="F188" s="124">
        <v>12</v>
      </c>
      <c r="G188" s="128">
        <v>69.3</v>
      </c>
      <c r="H188" s="128">
        <f t="shared" si="17"/>
        <v>87.37</v>
      </c>
      <c r="I188" s="125">
        <f t="shared" si="16"/>
        <v>1048.44</v>
      </c>
    </row>
    <row r="189" spans="1:9" ht="25.2">
      <c r="A189" s="121" t="s">
        <v>1737</v>
      </c>
      <c r="B189" s="122" t="s">
        <v>1738</v>
      </c>
      <c r="C189" s="121" t="s">
        <v>1351</v>
      </c>
      <c r="D189" s="121" t="s">
        <v>1739</v>
      </c>
      <c r="E189" s="123" t="s">
        <v>1353</v>
      </c>
      <c r="F189" s="124">
        <v>3</v>
      </c>
      <c r="G189" s="128">
        <v>118.5</v>
      </c>
      <c r="H189" s="128">
        <f t="shared" si="17"/>
        <v>149.38999999999999</v>
      </c>
      <c r="I189" s="125">
        <f t="shared" si="16"/>
        <v>448.17</v>
      </c>
    </row>
    <row r="190" spans="1:9" ht="25.2">
      <c r="A190" s="121" t="s">
        <v>1740</v>
      </c>
      <c r="B190" s="129">
        <v>93009</v>
      </c>
      <c r="C190" s="121" t="s">
        <v>1363</v>
      </c>
      <c r="D190" s="127" t="s">
        <v>1741</v>
      </c>
      <c r="E190" s="123" t="s">
        <v>1376</v>
      </c>
      <c r="F190" s="128">
        <v>7.63</v>
      </c>
      <c r="G190" s="128">
        <v>25.43</v>
      </c>
      <c r="H190" s="128">
        <f t="shared" si="17"/>
        <v>32.06</v>
      </c>
      <c r="I190" s="125">
        <f t="shared" si="16"/>
        <v>244.62</v>
      </c>
    </row>
    <row r="191" spans="1:9" ht="25.2">
      <c r="A191" s="121" t="s">
        <v>1742</v>
      </c>
      <c r="B191" s="129">
        <v>95749</v>
      </c>
      <c r="C191" s="121" t="s">
        <v>1363</v>
      </c>
      <c r="D191" s="127" t="s">
        <v>1743</v>
      </c>
      <c r="E191" s="123" t="s">
        <v>1376</v>
      </c>
      <c r="F191" s="124">
        <v>26</v>
      </c>
      <c r="G191" s="128">
        <v>25.42</v>
      </c>
      <c r="H191" s="128">
        <f t="shared" si="17"/>
        <v>32.049999999999997</v>
      </c>
      <c r="I191" s="125">
        <f t="shared" si="16"/>
        <v>833.3</v>
      </c>
    </row>
    <row r="192" spans="1:9" ht="25.2">
      <c r="A192" s="121" t="s">
        <v>1744</v>
      </c>
      <c r="B192" s="129">
        <v>91871</v>
      </c>
      <c r="C192" s="121" t="s">
        <v>1363</v>
      </c>
      <c r="D192" s="127" t="s">
        <v>1745</v>
      </c>
      <c r="E192" s="123" t="s">
        <v>1376</v>
      </c>
      <c r="F192" s="124">
        <v>6</v>
      </c>
      <c r="G192" s="128">
        <v>12.83</v>
      </c>
      <c r="H192" s="128">
        <f t="shared" si="17"/>
        <v>16.170000000000002</v>
      </c>
      <c r="I192" s="125">
        <f t="shared" si="16"/>
        <v>97.02</v>
      </c>
    </row>
    <row r="193" spans="1:9" ht="25.2">
      <c r="A193" s="121" t="s">
        <v>1746</v>
      </c>
      <c r="B193" s="122" t="s">
        <v>1747</v>
      </c>
      <c r="C193" s="121" t="s">
        <v>1351</v>
      </c>
      <c r="D193" s="121" t="s">
        <v>1748</v>
      </c>
      <c r="E193" s="123" t="s">
        <v>1353</v>
      </c>
      <c r="F193" s="124">
        <v>13</v>
      </c>
      <c r="G193" s="128">
        <v>144.49</v>
      </c>
      <c r="H193" s="128">
        <f t="shared" si="17"/>
        <v>182.16</v>
      </c>
      <c r="I193" s="125">
        <f t="shared" si="16"/>
        <v>2368.08</v>
      </c>
    </row>
    <row r="194" spans="1:9" ht="33.6">
      <c r="A194" s="121" t="s">
        <v>1749</v>
      </c>
      <c r="B194" s="122" t="s">
        <v>1750</v>
      </c>
      <c r="C194" s="121" t="s">
        <v>1351</v>
      </c>
      <c r="D194" s="127" t="s">
        <v>1751</v>
      </c>
      <c r="E194" s="123" t="s">
        <v>1353</v>
      </c>
      <c r="F194" s="124">
        <v>58</v>
      </c>
      <c r="G194" s="128">
        <v>164.73</v>
      </c>
      <c r="H194" s="128">
        <f t="shared" si="17"/>
        <v>207.68</v>
      </c>
      <c r="I194" s="125">
        <f t="shared" si="16"/>
        <v>12045.44</v>
      </c>
    </row>
    <row r="195" spans="1:9" ht="25.2">
      <c r="A195" s="121" t="s">
        <v>1752</v>
      </c>
      <c r="B195" s="122" t="s">
        <v>1753</v>
      </c>
      <c r="C195" s="121" t="s">
        <v>1351</v>
      </c>
      <c r="D195" s="127" t="s">
        <v>1754</v>
      </c>
      <c r="E195" s="123" t="s">
        <v>1353</v>
      </c>
      <c r="F195" s="124">
        <v>26</v>
      </c>
      <c r="G195" s="128">
        <v>40.17</v>
      </c>
      <c r="H195" s="128">
        <f t="shared" si="17"/>
        <v>50.64</v>
      </c>
      <c r="I195" s="125">
        <f t="shared" si="16"/>
        <v>1316.64</v>
      </c>
    </row>
    <row r="196" spans="1:9" ht="33.6">
      <c r="A196" s="121" t="s">
        <v>1755</v>
      </c>
      <c r="B196" s="122" t="s">
        <v>1756</v>
      </c>
      <c r="C196" s="121" t="s">
        <v>1345</v>
      </c>
      <c r="D196" s="127" t="s">
        <v>1757</v>
      </c>
      <c r="E196" s="123" t="s">
        <v>1347</v>
      </c>
      <c r="F196" s="124">
        <v>1</v>
      </c>
      <c r="G196" s="125">
        <v>1527.47</v>
      </c>
      <c r="H196" s="125">
        <f t="shared" si="17"/>
        <v>1925.68</v>
      </c>
      <c r="I196" s="125">
        <f t="shared" si="16"/>
        <v>1925.68</v>
      </c>
    </row>
    <row r="197" spans="1:9" ht="25.2">
      <c r="A197" s="121" t="s">
        <v>1758</v>
      </c>
      <c r="B197" s="129">
        <v>101880</v>
      </c>
      <c r="C197" s="121" t="s">
        <v>1363</v>
      </c>
      <c r="D197" s="121" t="s">
        <v>1759</v>
      </c>
      <c r="E197" s="123" t="s">
        <v>1347</v>
      </c>
      <c r="F197" s="124">
        <v>1</v>
      </c>
      <c r="G197" s="128">
        <v>632.17999999999995</v>
      </c>
      <c r="H197" s="128">
        <f t="shared" si="17"/>
        <v>796.99</v>
      </c>
      <c r="I197" s="125">
        <f t="shared" si="16"/>
        <v>796.99</v>
      </c>
    </row>
    <row r="198" spans="1:9" ht="25.2">
      <c r="A198" s="121" t="s">
        <v>1760</v>
      </c>
      <c r="B198" s="122" t="s">
        <v>1761</v>
      </c>
      <c r="C198" s="121" t="s">
        <v>1345</v>
      </c>
      <c r="D198" s="127" t="s">
        <v>1762</v>
      </c>
      <c r="E198" s="123" t="s">
        <v>1347</v>
      </c>
      <c r="F198" s="124">
        <v>1</v>
      </c>
      <c r="G198" s="128">
        <v>869.18</v>
      </c>
      <c r="H198" s="128">
        <f t="shared" si="17"/>
        <v>1095.78</v>
      </c>
      <c r="I198" s="125">
        <f t="shared" si="16"/>
        <v>1095.78</v>
      </c>
    </row>
    <row r="199" spans="1:9">
      <c r="A199" s="121" t="s">
        <v>1763</v>
      </c>
      <c r="B199" s="122" t="s">
        <v>1716</v>
      </c>
      <c r="C199" s="121" t="s">
        <v>1351</v>
      </c>
      <c r="D199" s="121" t="s">
        <v>1717</v>
      </c>
      <c r="E199" s="123" t="s">
        <v>1353</v>
      </c>
      <c r="F199" s="124">
        <v>3</v>
      </c>
      <c r="G199" s="128">
        <v>47.41</v>
      </c>
      <c r="H199" s="128">
        <f t="shared" si="17"/>
        <v>59.77</v>
      </c>
      <c r="I199" s="125">
        <f t="shared" ref="I199:I206" si="18">ROUND(H199*F199,2)</f>
        <v>179.31</v>
      </c>
    </row>
    <row r="200" spans="1:9" ht="25.2">
      <c r="A200" s="121" t="s">
        <v>1764</v>
      </c>
      <c r="B200" s="122" t="s">
        <v>1765</v>
      </c>
      <c r="C200" s="121" t="s">
        <v>1351</v>
      </c>
      <c r="D200" s="127" t="s">
        <v>1766</v>
      </c>
      <c r="E200" s="123" t="s">
        <v>1353</v>
      </c>
      <c r="F200" s="124">
        <v>1</v>
      </c>
      <c r="G200" s="128">
        <v>12.63</v>
      </c>
      <c r="H200" s="128">
        <f t="shared" si="17"/>
        <v>15.92</v>
      </c>
      <c r="I200" s="125">
        <f t="shared" si="18"/>
        <v>15.92</v>
      </c>
    </row>
    <row r="201" spans="1:9" ht="33.6">
      <c r="A201" s="121" t="s">
        <v>1767</v>
      </c>
      <c r="B201" s="122" t="s">
        <v>1768</v>
      </c>
      <c r="C201" s="121" t="s">
        <v>1351</v>
      </c>
      <c r="D201" s="121" t="s">
        <v>1769</v>
      </c>
      <c r="E201" s="123" t="s">
        <v>1353</v>
      </c>
      <c r="F201" s="124">
        <v>2</v>
      </c>
      <c r="G201" s="128">
        <v>682.16</v>
      </c>
      <c r="H201" s="128">
        <f t="shared" si="17"/>
        <v>860</v>
      </c>
      <c r="I201" s="125">
        <f t="shared" si="18"/>
        <v>1720</v>
      </c>
    </row>
    <row r="202" spans="1:9" ht="16.8">
      <c r="A202" s="121" t="s">
        <v>1770</v>
      </c>
      <c r="B202" s="122" t="s">
        <v>1771</v>
      </c>
      <c r="C202" s="121" t="s">
        <v>1345</v>
      </c>
      <c r="D202" s="127" t="s">
        <v>1772</v>
      </c>
      <c r="E202" s="123" t="s">
        <v>1376</v>
      </c>
      <c r="F202" s="124">
        <v>37</v>
      </c>
      <c r="G202" s="128">
        <v>10.99</v>
      </c>
      <c r="H202" s="128">
        <f t="shared" si="17"/>
        <v>13.86</v>
      </c>
      <c r="I202" s="125">
        <f t="shared" si="18"/>
        <v>512.82000000000005</v>
      </c>
    </row>
    <row r="203" spans="1:9" ht="16.8">
      <c r="A203" s="121" t="s">
        <v>1773</v>
      </c>
      <c r="B203" s="122" t="s">
        <v>1774</v>
      </c>
      <c r="C203" s="121" t="s">
        <v>1345</v>
      </c>
      <c r="D203" s="121" t="s">
        <v>1775</v>
      </c>
      <c r="E203" s="123" t="s">
        <v>1376</v>
      </c>
      <c r="F203" s="124">
        <v>21</v>
      </c>
      <c r="G203" s="128">
        <v>138.72999999999999</v>
      </c>
      <c r="H203" s="128">
        <f t="shared" ref="H203:H266" si="19">ROUND(G203*(1.2607),2)</f>
        <v>174.9</v>
      </c>
      <c r="I203" s="125">
        <f t="shared" si="18"/>
        <v>3672.9</v>
      </c>
    </row>
    <row r="204" spans="1:9">
      <c r="A204" s="121" t="s">
        <v>1776</v>
      </c>
      <c r="B204" s="122" t="s">
        <v>1701</v>
      </c>
      <c r="C204" s="121" t="s">
        <v>1345</v>
      </c>
      <c r="D204" s="121" t="s">
        <v>1702</v>
      </c>
      <c r="E204" s="123" t="s">
        <v>1376</v>
      </c>
      <c r="F204" s="124">
        <v>15</v>
      </c>
      <c r="G204" s="128">
        <v>4.55</v>
      </c>
      <c r="H204" s="128">
        <f t="shared" si="19"/>
        <v>5.74</v>
      </c>
      <c r="I204" s="125">
        <f t="shared" si="18"/>
        <v>86.1</v>
      </c>
    </row>
    <row r="205" spans="1:9">
      <c r="A205" s="121" t="s">
        <v>1777</v>
      </c>
      <c r="B205" s="122" t="s">
        <v>1778</v>
      </c>
      <c r="C205" s="121" t="s">
        <v>1345</v>
      </c>
      <c r="D205" s="121" t="s">
        <v>1779</v>
      </c>
      <c r="E205" s="123" t="s">
        <v>1347</v>
      </c>
      <c r="F205" s="124">
        <v>2</v>
      </c>
      <c r="G205" s="128">
        <v>17.89</v>
      </c>
      <c r="H205" s="128">
        <f t="shared" si="19"/>
        <v>22.55</v>
      </c>
      <c r="I205" s="125">
        <f t="shared" si="18"/>
        <v>45.1</v>
      </c>
    </row>
    <row r="206" spans="1:9">
      <c r="A206" s="121" t="s">
        <v>1780</v>
      </c>
      <c r="B206" s="122" t="s">
        <v>1781</v>
      </c>
      <c r="C206" s="121" t="s">
        <v>1345</v>
      </c>
      <c r="D206" s="121" t="s">
        <v>1782</v>
      </c>
      <c r="E206" s="123" t="s">
        <v>1347</v>
      </c>
      <c r="F206" s="124">
        <v>90</v>
      </c>
      <c r="G206" s="128">
        <v>7.0000000000000007E-2</v>
      </c>
      <c r="H206" s="128">
        <f t="shared" si="19"/>
        <v>0.09</v>
      </c>
      <c r="I206" s="125">
        <f t="shared" si="18"/>
        <v>8.1</v>
      </c>
    </row>
    <row r="207" spans="1:9">
      <c r="A207" s="126" t="s">
        <v>1783</v>
      </c>
      <c r="B207" s="116"/>
      <c r="C207" s="116"/>
      <c r="D207" s="126" t="s">
        <v>1784</v>
      </c>
      <c r="E207" s="116"/>
      <c r="F207" s="118"/>
      <c r="G207" s="119"/>
      <c r="H207" s="119">
        <f t="shared" si="19"/>
        <v>0</v>
      </c>
      <c r="I207" s="120">
        <f>ROUND(SUM(I208:I227),2)</f>
        <v>16239.18</v>
      </c>
    </row>
    <row r="208" spans="1:9" ht="16.8">
      <c r="A208" s="121" t="s">
        <v>1785</v>
      </c>
      <c r="B208" s="122" t="s">
        <v>1786</v>
      </c>
      <c r="C208" s="121" t="s">
        <v>1351</v>
      </c>
      <c r="D208" s="121" t="s">
        <v>1787</v>
      </c>
      <c r="E208" s="123" t="s">
        <v>1353</v>
      </c>
      <c r="F208" s="124">
        <v>11</v>
      </c>
      <c r="G208" s="128">
        <v>61.88</v>
      </c>
      <c r="H208" s="128">
        <f t="shared" si="19"/>
        <v>78.010000000000005</v>
      </c>
      <c r="I208" s="125">
        <f t="shared" ref="I208:I227" si="20">ROUND(H208*F208,2)</f>
        <v>858.11</v>
      </c>
    </row>
    <row r="209" spans="1:9" ht="16.8">
      <c r="A209" s="121" t="s">
        <v>1788</v>
      </c>
      <c r="B209" s="122" t="s">
        <v>1789</v>
      </c>
      <c r="C209" s="121" t="s">
        <v>1351</v>
      </c>
      <c r="D209" s="121" t="s">
        <v>1790</v>
      </c>
      <c r="E209" s="123" t="s">
        <v>1353</v>
      </c>
      <c r="F209" s="124">
        <v>4</v>
      </c>
      <c r="G209" s="128">
        <v>35.6</v>
      </c>
      <c r="H209" s="128">
        <f t="shared" si="19"/>
        <v>44.88</v>
      </c>
      <c r="I209" s="125">
        <f t="shared" si="20"/>
        <v>179.52</v>
      </c>
    </row>
    <row r="210" spans="1:9" ht="16.8">
      <c r="A210" s="121" t="s">
        <v>1791</v>
      </c>
      <c r="B210" s="122" t="s">
        <v>1792</v>
      </c>
      <c r="C210" s="121" t="s">
        <v>1351</v>
      </c>
      <c r="D210" s="121" t="s">
        <v>1793</v>
      </c>
      <c r="E210" s="123" t="s">
        <v>1353</v>
      </c>
      <c r="F210" s="124">
        <v>26</v>
      </c>
      <c r="G210" s="128">
        <v>25.38</v>
      </c>
      <c r="H210" s="128">
        <f t="shared" si="19"/>
        <v>32</v>
      </c>
      <c r="I210" s="125">
        <f t="shared" si="20"/>
        <v>832</v>
      </c>
    </row>
    <row r="211" spans="1:9" ht="16.8">
      <c r="A211" s="121" t="s">
        <v>1794</v>
      </c>
      <c r="B211" s="122" t="s">
        <v>1795</v>
      </c>
      <c r="C211" s="121" t="s">
        <v>1351</v>
      </c>
      <c r="D211" s="127" t="s">
        <v>1796</v>
      </c>
      <c r="E211" s="123" t="s">
        <v>1444</v>
      </c>
      <c r="F211" s="124">
        <v>500</v>
      </c>
      <c r="G211" s="128">
        <v>8.24</v>
      </c>
      <c r="H211" s="128">
        <f t="shared" si="19"/>
        <v>10.39</v>
      </c>
      <c r="I211" s="125">
        <f t="shared" si="20"/>
        <v>5195</v>
      </c>
    </row>
    <row r="212" spans="1:9">
      <c r="A212" s="121" t="s">
        <v>1797</v>
      </c>
      <c r="B212" s="122" t="s">
        <v>1798</v>
      </c>
      <c r="C212" s="121" t="s">
        <v>1345</v>
      </c>
      <c r="D212" s="121" t="s">
        <v>1799</v>
      </c>
      <c r="E212" s="123" t="s">
        <v>1347</v>
      </c>
      <c r="F212" s="124">
        <v>14</v>
      </c>
      <c r="G212" s="128">
        <v>28.48</v>
      </c>
      <c r="H212" s="128">
        <f t="shared" si="19"/>
        <v>35.9</v>
      </c>
      <c r="I212" s="125">
        <f t="shared" si="20"/>
        <v>502.6</v>
      </c>
    </row>
    <row r="213" spans="1:9">
      <c r="A213" s="121" t="s">
        <v>1800</v>
      </c>
      <c r="B213" s="132">
        <v>37206</v>
      </c>
      <c r="C213" s="121" t="s">
        <v>1432</v>
      </c>
      <c r="D213" s="121" t="s">
        <v>1801</v>
      </c>
      <c r="E213" s="123" t="s">
        <v>1376</v>
      </c>
      <c r="F213" s="124">
        <v>45</v>
      </c>
      <c r="G213" s="128">
        <v>37.17</v>
      </c>
      <c r="H213" s="128">
        <f t="shared" si="19"/>
        <v>46.86</v>
      </c>
      <c r="I213" s="125">
        <f t="shared" si="20"/>
        <v>2108.6999999999998</v>
      </c>
    </row>
    <row r="214" spans="1:9">
      <c r="A214" s="121" t="s">
        <v>1802</v>
      </c>
      <c r="B214" s="132">
        <v>22231</v>
      </c>
      <c r="C214" s="121" t="s">
        <v>1432</v>
      </c>
      <c r="D214" s="121" t="s">
        <v>1803</v>
      </c>
      <c r="E214" s="123" t="s">
        <v>1347</v>
      </c>
      <c r="F214" s="124">
        <v>3</v>
      </c>
      <c r="G214" s="128">
        <v>8.43</v>
      </c>
      <c r="H214" s="128">
        <f t="shared" si="19"/>
        <v>10.63</v>
      </c>
      <c r="I214" s="125">
        <f t="shared" si="20"/>
        <v>31.89</v>
      </c>
    </row>
    <row r="215" spans="1:9">
      <c r="A215" s="121" t="s">
        <v>1804</v>
      </c>
      <c r="B215" s="132">
        <v>14926</v>
      </c>
      <c r="C215" s="121" t="s">
        <v>1432</v>
      </c>
      <c r="D215" s="121" t="s">
        <v>1805</v>
      </c>
      <c r="E215" s="123" t="s">
        <v>1347</v>
      </c>
      <c r="F215" s="124">
        <v>1</v>
      </c>
      <c r="G215" s="128">
        <v>58.95</v>
      </c>
      <c r="H215" s="128">
        <f t="shared" si="19"/>
        <v>74.319999999999993</v>
      </c>
      <c r="I215" s="125">
        <f t="shared" si="20"/>
        <v>74.319999999999993</v>
      </c>
    </row>
    <row r="216" spans="1:9" ht="16.8">
      <c r="A216" s="121" t="s">
        <v>1806</v>
      </c>
      <c r="B216" s="122" t="s">
        <v>1807</v>
      </c>
      <c r="C216" s="121" t="s">
        <v>1345</v>
      </c>
      <c r="D216" s="127" t="s">
        <v>1808</v>
      </c>
      <c r="E216" s="123" t="s">
        <v>1347</v>
      </c>
      <c r="F216" s="124">
        <v>22</v>
      </c>
      <c r="G216" s="128">
        <v>15.71</v>
      </c>
      <c r="H216" s="128">
        <f t="shared" si="19"/>
        <v>19.809999999999999</v>
      </c>
      <c r="I216" s="125">
        <f t="shared" si="20"/>
        <v>435.82</v>
      </c>
    </row>
    <row r="217" spans="1:9" ht="16.8">
      <c r="A217" s="121" t="s">
        <v>1809</v>
      </c>
      <c r="B217" s="122" t="s">
        <v>1810</v>
      </c>
      <c r="C217" s="121" t="s">
        <v>1345</v>
      </c>
      <c r="D217" s="127" t="s">
        <v>1811</v>
      </c>
      <c r="E217" s="123" t="s">
        <v>1347</v>
      </c>
      <c r="F217" s="124">
        <v>2</v>
      </c>
      <c r="G217" s="128">
        <v>9.69</v>
      </c>
      <c r="H217" s="128">
        <f t="shared" si="19"/>
        <v>12.22</v>
      </c>
      <c r="I217" s="125">
        <f t="shared" si="20"/>
        <v>24.44</v>
      </c>
    </row>
    <row r="218" spans="1:9">
      <c r="A218" s="121" t="s">
        <v>1812</v>
      </c>
      <c r="B218" s="132">
        <v>42685</v>
      </c>
      <c r="C218" s="121" t="s">
        <v>1432</v>
      </c>
      <c r="D218" s="121" t="s">
        <v>1813</v>
      </c>
      <c r="E218" s="123" t="s">
        <v>1347</v>
      </c>
      <c r="F218" s="124">
        <v>27</v>
      </c>
      <c r="G218" s="128">
        <v>14.3</v>
      </c>
      <c r="H218" s="128">
        <f t="shared" si="19"/>
        <v>18.03</v>
      </c>
      <c r="I218" s="125">
        <f t="shared" si="20"/>
        <v>486.81</v>
      </c>
    </row>
    <row r="219" spans="1:9" ht="25.2">
      <c r="A219" s="121" t="s">
        <v>1814</v>
      </c>
      <c r="B219" s="129">
        <v>93009</v>
      </c>
      <c r="C219" s="121" t="s">
        <v>1363</v>
      </c>
      <c r="D219" s="127" t="s">
        <v>1741</v>
      </c>
      <c r="E219" s="123" t="s">
        <v>1376</v>
      </c>
      <c r="F219" s="124">
        <v>6</v>
      </c>
      <c r="G219" s="128">
        <v>25.43</v>
      </c>
      <c r="H219" s="128">
        <f t="shared" si="19"/>
        <v>32.06</v>
      </c>
      <c r="I219" s="125">
        <f t="shared" si="20"/>
        <v>192.36</v>
      </c>
    </row>
    <row r="220" spans="1:9" ht="16.8">
      <c r="A220" s="121" t="s">
        <v>1815</v>
      </c>
      <c r="B220" s="129">
        <v>93020</v>
      </c>
      <c r="C220" s="121" t="s">
        <v>1363</v>
      </c>
      <c r="D220" s="121" t="s">
        <v>1816</v>
      </c>
      <c r="E220" s="123" t="s">
        <v>1347</v>
      </c>
      <c r="F220" s="124">
        <v>4</v>
      </c>
      <c r="G220" s="128">
        <v>27.05</v>
      </c>
      <c r="H220" s="128">
        <f t="shared" si="19"/>
        <v>34.1</v>
      </c>
      <c r="I220" s="125">
        <f t="shared" si="20"/>
        <v>136.4</v>
      </c>
    </row>
    <row r="221" spans="1:9" ht="16.8">
      <c r="A221" s="121" t="s">
        <v>1817</v>
      </c>
      <c r="B221" s="129">
        <v>91871</v>
      </c>
      <c r="C221" s="121" t="s">
        <v>1363</v>
      </c>
      <c r="D221" s="127" t="s">
        <v>1818</v>
      </c>
      <c r="E221" s="123" t="s">
        <v>1376</v>
      </c>
      <c r="F221" s="124">
        <v>54</v>
      </c>
      <c r="G221" s="128">
        <v>12.83</v>
      </c>
      <c r="H221" s="128">
        <f t="shared" si="19"/>
        <v>16.170000000000002</v>
      </c>
      <c r="I221" s="125">
        <f t="shared" si="20"/>
        <v>873.18</v>
      </c>
    </row>
    <row r="222" spans="1:9">
      <c r="A222" s="121" t="s">
        <v>1819</v>
      </c>
      <c r="B222" s="122" t="s">
        <v>1671</v>
      </c>
      <c r="C222" s="121" t="s">
        <v>1345</v>
      </c>
      <c r="D222" s="121" t="s">
        <v>1672</v>
      </c>
      <c r="E222" s="123" t="s">
        <v>1347</v>
      </c>
      <c r="F222" s="124">
        <v>3</v>
      </c>
      <c r="G222" s="128">
        <v>7.15</v>
      </c>
      <c r="H222" s="128">
        <f t="shared" si="19"/>
        <v>9.01</v>
      </c>
      <c r="I222" s="125">
        <f t="shared" si="20"/>
        <v>27.03</v>
      </c>
    </row>
    <row r="223" spans="1:9">
      <c r="A223" s="121" t="s">
        <v>1820</v>
      </c>
      <c r="B223" s="122" t="s">
        <v>1821</v>
      </c>
      <c r="C223" s="121" t="s">
        <v>1345</v>
      </c>
      <c r="D223" s="121" t="s">
        <v>1822</v>
      </c>
      <c r="E223" s="123" t="s">
        <v>1347</v>
      </c>
      <c r="F223" s="124">
        <v>1</v>
      </c>
      <c r="G223" s="128">
        <v>606.20000000000005</v>
      </c>
      <c r="H223" s="128">
        <f t="shared" si="19"/>
        <v>764.24</v>
      </c>
      <c r="I223" s="125">
        <f t="shared" si="20"/>
        <v>764.24</v>
      </c>
    </row>
    <row r="224" spans="1:9">
      <c r="A224" s="121" t="s">
        <v>1823</v>
      </c>
      <c r="B224" s="122" t="s">
        <v>1824</v>
      </c>
      <c r="C224" s="121" t="s">
        <v>1351</v>
      </c>
      <c r="D224" s="121" t="s">
        <v>1825</v>
      </c>
      <c r="E224" s="123" t="s">
        <v>1826</v>
      </c>
      <c r="F224" s="124">
        <v>2</v>
      </c>
      <c r="G224" s="125">
        <v>1281.03</v>
      </c>
      <c r="H224" s="125">
        <f t="shared" si="19"/>
        <v>1614.99</v>
      </c>
      <c r="I224" s="125">
        <f t="shared" si="20"/>
        <v>3229.98</v>
      </c>
    </row>
    <row r="225" spans="1:9">
      <c r="A225" s="121" t="s">
        <v>1827</v>
      </c>
      <c r="B225" s="122" t="s">
        <v>1828</v>
      </c>
      <c r="C225" s="121" t="s">
        <v>1351</v>
      </c>
      <c r="D225" s="121" t="s">
        <v>1829</v>
      </c>
      <c r="E225" s="123" t="s">
        <v>1353</v>
      </c>
      <c r="F225" s="124">
        <v>1</v>
      </c>
      <c r="G225" s="128">
        <v>68.989999999999995</v>
      </c>
      <c r="H225" s="128">
        <f t="shared" si="19"/>
        <v>86.98</v>
      </c>
      <c r="I225" s="125">
        <f t="shared" si="20"/>
        <v>86.98</v>
      </c>
    </row>
    <row r="226" spans="1:9">
      <c r="A226" s="121" t="s">
        <v>1830</v>
      </c>
      <c r="B226" s="122" t="s">
        <v>1831</v>
      </c>
      <c r="C226" s="121" t="s">
        <v>1345</v>
      </c>
      <c r="D226" s="121" t="s">
        <v>1832</v>
      </c>
      <c r="E226" s="123" t="s">
        <v>1347</v>
      </c>
      <c r="F226" s="124">
        <v>1</v>
      </c>
      <c r="G226" s="128">
        <v>31.51</v>
      </c>
      <c r="H226" s="128">
        <f t="shared" si="19"/>
        <v>39.72</v>
      </c>
      <c r="I226" s="125">
        <f t="shared" si="20"/>
        <v>39.72</v>
      </c>
    </row>
    <row r="227" spans="1:9">
      <c r="A227" s="121" t="s">
        <v>1833</v>
      </c>
      <c r="B227" s="122" t="s">
        <v>1834</v>
      </c>
      <c r="C227" s="121" t="s">
        <v>1351</v>
      </c>
      <c r="D227" s="121" t="s">
        <v>1835</v>
      </c>
      <c r="E227" s="123" t="s">
        <v>1826</v>
      </c>
      <c r="F227" s="124">
        <v>1</v>
      </c>
      <c r="G227" s="128">
        <v>126.98</v>
      </c>
      <c r="H227" s="128">
        <f t="shared" si="19"/>
        <v>160.08000000000001</v>
      </c>
      <c r="I227" s="125">
        <f t="shared" si="20"/>
        <v>160.08000000000001</v>
      </c>
    </row>
    <row r="228" spans="1:9">
      <c r="A228" s="126" t="s">
        <v>1836</v>
      </c>
      <c r="B228" s="116"/>
      <c r="C228" s="116"/>
      <c r="D228" s="126" t="s">
        <v>1837</v>
      </c>
      <c r="E228" s="116"/>
      <c r="F228" s="118"/>
      <c r="G228" s="119"/>
      <c r="H228" s="119">
        <f t="shared" si="19"/>
        <v>0</v>
      </c>
      <c r="I228" s="120">
        <f>ROUND(SUM(I229:I236),2)</f>
        <v>1582.74</v>
      </c>
    </row>
    <row r="229" spans="1:9" ht="16.8">
      <c r="A229" s="121" t="s">
        <v>1838</v>
      </c>
      <c r="B229" s="129">
        <v>101908</v>
      </c>
      <c r="C229" s="121" t="s">
        <v>1363</v>
      </c>
      <c r="D229" s="121" t="s">
        <v>1839</v>
      </c>
      <c r="E229" s="123" t="s">
        <v>1347</v>
      </c>
      <c r="F229" s="124">
        <v>4</v>
      </c>
      <c r="G229" s="128">
        <v>158.32</v>
      </c>
      <c r="H229" s="128">
        <f t="shared" si="19"/>
        <v>199.59</v>
      </c>
      <c r="I229" s="125">
        <f t="shared" ref="I229:I236" si="21">ROUND(H229*F229,2)</f>
        <v>798.36</v>
      </c>
    </row>
    <row r="230" spans="1:9" ht="16.8">
      <c r="A230" s="121" t="s">
        <v>1840</v>
      </c>
      <c r="B230" s="129">
        <v>97599</v>
      </c>
      <c r="C230" s="121" t="s">
        <v>1363</v>
      </c>
      <c r="D230" s="121" t="s">
        <v>1841</v>
      </c>
      <c r="E230" s="123" t="s">
        <v>1347</v>
      </c>
      <c r="F230" s="124">
        <v>9</v>
      </c>
      <c r="G230" s="128">
        <v>25.28</v>
      </c>
      <c r="H230" s="128">
        <f t="shared" si="19"/>
        <v>31.87</v>
      </c>
      <c r="I230" s="125">
        <f t="shared" si="21"/>
        <v>286.83</v>
      </c>
    </row>
    <row r="231" spans="1:9" ht="16.8">
      <c r="A231" s="121" t="s">
        <v>1842</v>
      </c>
      <c r="B231" s="129">
        <v>84665</v>
      </c>
      <c r="C231" s="121" t="s">
        <v>1363</v>
      </c>
      <c r="D231" s="127" t="s">
        <v>1843</v>
      </c>
      <c r="E231" s="123" t="s">
        <v>1361</v>
      </c>
      <c r="F231" s="124">
        <v>5</v>
      </c>
      <c r="G231" s="128">
        <v>24.36</v>
      </c>
      <c r="H231" s="128">
        <f t="shared" si="19"/>
        <v>30.71</v>
      </c>
      <c r="I231" s="125">
        <f t="shared" si="21"/>
        <v>153.55000000000001</v>
      </c>
    </row>
    <row r="232" spans="1:9" ht="16.8">
      <c r="A232" s="121" t="s">
        <v>1844</v>
      </c>
      <c r="B232" s="122" t="s">
        <v>1845</v>
      </c>
      <c r="C232" s="121" t="s">
        <v>1351</v>
      </c>
      <c r="D232" s="121" t="s">
        <v>1846</v>
      </c>
      <c r="E232" s="123" t="s">
        <v>1353</v>
      </c>
      <c r="F232" s="124">
        <v>7</v>
      </c>
      <c r="G232" s="128">
        <v>17.89</v>
      </c>
      <c r="H232" s="128">
        <f t="shared" si="19"/>
        <v>22.55</v>
      </c>
      <c r="I232" s="125">
        <f t="shared" si="21"/>
        <v>157.85</v>
      </c>
    </row>
    <row r="233" spans="1:9" ht="16.8">
      <c r="A233" s="121" t="s">
        <v>1847</v>
      </c>
      <c r="B233" s="122" t="s">
        <v>1848</v>
      </c>
      <c r="C233" s="121" t="s">
        <v>1351</v>
      </c>
      <c r="D233" s="121" t="s">
        <v>1849</v>
      </c>
      <c r="E233" s="123" t="s">
        <v>1353</v>
      </c>
      <c r="F233" s="124">
        <v>2</v>
      </c>
      <c r="G233" s="128">
        <v>17.89</v>
      </c>
      <c r="H233" s="128">
        <f t="shared" si="19"/>
        <v>22.55</v>
      </c>
      <c r="I233" s="125">
        <f t="shared" si="21"/>
        <v>45.1</v>
      </c>
    </row>
    <row r="234" spans="1:9" ht="16.8">
      <c r="A234" s="121" t="s">
        <v>1850</v>
      </c>
      <c r="B234" s="122" t="s">
        <v>1851</v>
      </c>
      <c r="C234" s="121" t="s">
        <v>1351</v>
      </c>
      <c r="D234" s="121" t="s">
        <v>1852</v>
      </c>
      <c r="E234" s="123" t="s">
        <v>1353</v>
      </c>
      <c r="F234" s="124">
        <v>1</v>
      </c>
      <c r="G234" s="128">
        <v>15.22</v>
      </c>
      <c r="H234" s="128">
        <f t="shared" si="19"/>
        <v>19.190000000000001</v>
      </c>
      <c r="I234" s="125">
        <f t="shared" si="21"/>
        <v>19.190000000000001</v>
      </c>
    </row>
    <row r="235" spans="1:9" ht="16.8">
      <c r="A235" s="121" t="s">
        <v>1853</v>
      </c>
      <c r="B235" s="122" t="s">
        <v>1854</v>
      </c>
      <c r="C235" s="121" t="s">
        <v>1351</v>
      </c>
      <c r="D235" s="121" t="s">
        <v>1855</v>
      </c>
      <c r="E235" s="123" t="s">
        <v>1353</v>
      </c>
      <c r="F235" s="124">
        <v>2</v>
      </c>
      <c r="G235" s="128">
        <v>17.89</v>
      </c>
      <c r="H235" s="128">
        <f t="shared" si="19"/>
        <v>22.55</v>
      </c>
      <c r="I235" s="125">
        <f t="shared" si="21"/>
        <v>45.1</v>
      </c>
    </row>
    <row r="236" spans="1:9" ht="16.8">
      <c r="A236" s="121" t="s">
        <v>1856</v>
      </c>
      <c r="B236" s="122" t="s">
        <v>1857</v>
      </c>
      <c r="C236" s="121" t="s">
        <v>1351</v>
      </c>
      <c r="D236" s="121" t="s">
        <v>1858</v>
      </c>
      <c r="E236" s="123" t="s">
        <v>1353</v>
      </c>
      <c r="F236" s="124">
        <v>4</v>
      </c>
      <c r="G236" s="128">
        <v>15.22</v>
      </c>
      <c r="H236" s="128">
        <f t="shared" si="19"/>
        <v>19.190000000000001</v>
      </c>
      <c r="I236" s="125">
        <f t="shared" si="21"/>
        <v>76.760000000000005</v>
      </c>
    </row>
    <row r="237" spans="1:9">
      <c r="A237" s="126" t="s">
        <v>1859</v>
      </c>
      <c r="B237" s="116"/>
      <c r="C237" s="116"/>
      <c r="D237" s="126" t="s">
        <v>1860</v>
      </c>
      <c r="E237" s="116"/>
      <c r="F237" s="118"/>
      <c r="G237" s="119"/>
      <c r="H237" s="119">
        <f t="shared" si="19"/>
        <v>0</v>
      </c>
      <c r="I237" s="120">
        <f>ROUND(SUM(I238:I242),2)</f>
        <v>339.09</v>
      </c>
    </row>
    <row r="238" spans="1:9">
      <c r="A238" s="121" t="s">
        <v>1861</v>
      </c>
      <c r="B238" s="122" t="s">
        <v>1862</v>
      </c>
      <c r="C238" s="121" t="s">
        <v>1345</v>
      </c>
      <c r="D238" s="121" t="s">
        <v>1863</v>
      </c>
      <c r="E238" s="123" t="s">
        <v>1347</v>
      </c>
      <c r="F238" s="124">
        <v>8</v>
      </c>
      <c r="G238" s="128">
        <v>3.49</v>
      </c>
      <c r="H238" s="128">
        <f t="shared" si="19"/>
        <v>4.4000000000000004</v>
      </c>
      <c r="I238" s="125">
        <f t="shared" ref="I238:I242" si="22">ROUND(H238*F238,2)</f>
        <v>35.200000000000003</v>
      </c>
    </row>
    <row r="239" spans="1:9">
      <c r="A239" s="121" t="s">
        <v>1864</v>
      </c>
      <c r="B239" s="122" t="s">
        <v>1865</v>
      </c>
      <c r="C239" s="121" t="s">
        <v>1345</v>
      </c>
      <c r="D239" s="121" t="s">
        <v>1866</v>
      </c>
      <c r="E239" s="123" t="s">
        <v>1347</v>
      </c>
      <c r="F239" s="124">
        <v>3</v>
      </c>
      <c r="G239" s="128">
        <v>10.029999999999999</v>
      </c>
      <c r="H239" s="128">
        <f t="shared" si="19"/>
        <v>12.64</v>
      </c>
      <c r="I239" s="125">
        <f t="shared" si="22"/>
        <v>37.92</v>
      </c>
    </row>
    <row r="240" spans="1:9">
      <c r="A240" s="121" t="s">
        <v>1867</v>
      </c>
      <c r="B240" s="122" t="s">
        <v>1868</v>
      </c>
      <c r="C240" s="121" t="s">
        <v>1345</v>
      </c>
      <c r="D240" s="121" t="s">
        <v>1869</v>
      </c>
      <c r="E240" s="123" t="s">
        <v>1347</v>
      </c>
      <c r="F240" s="124">
        <v>3</v>
      </c>
      <c r="G240" s="128">
        <v>8.36</v>
      </c>
      <c r="H240" s="128">
        <f t="shared" si="19"/>
        <v>10.54</v>
      </c>
      <c r="I240" s="125">
        <f t="shared" si="22"/>
        <v>31.62</v>
      </c>
    </row>
    <row r="241" spans="1:9">
      <c r="A241" s="121" t="s">
        <v>1870</v>
      </c>
      <c r="B241" s="122" t="s">
        <v>1871</v>
      </c>
      <c r="C241" s="121" t="s">
        <v>1345</v>
      </c>
      <c r="D241" s="121" t="s">
        <v>1872</v>
      </c>
      <c r="E241" s="123" t="s">
        <v>1347</v>
      </c>
      <c r="F241" s="124">
        <v>1</v>
      </c>
      <c r="G241" s="128">
        <v>49.46</v>
      </c>
      <c r="H241" s="128">
        <f t="shared" si="19"/>
        <v>62.35</v>
      </c>
      <c r="I241" s="125">
        <f t="shared" si="22"/>
        <v>62.35</v>
      </c>
    </row>
    <row r="242" spans="1:9">
      <c r="A242" s="121" t="s">
        <v>1873</v>
      </c>
      <c r="B242" s="122" t="s">
        <v>1874</v>
      </c>
      <c r="C242" s="121" t="s">
        <v>1345</v>
      </c>
      <c r="D242" s="121" t="s">
        <v>1875</v>
      </c>
      <c r="E242" s="123" t="s">
        <v>1347</v>
      </c>
      <c r="F242" s="124">
        <v>1</v>
      </c>
      <c r="G242" s="128">
        <v>136.43</v>
      </c>
      <c r="H242" s="128">
        <f t="shared" si="19"/>
        <v>172</v>
      </c>
      <c r="I242" s="125">
        <f t="shared" si="22"/>
        <v>172</v>
      </c>
    </row>
    <row r="243" spans="1:9">
      <c r="A243" s="126" t="s">
        <v>1876</v>
      </c>
      <c r="B243" s="116"/>
      <c r="C243" s="116"/>
      <c r="D243" s="126" t="s">
        <v>1877</v>
      </c>
      <c r="E243" s="116"/>
      <c r="F243" s="118"/>
      <c r="G243" s="119"/>
      <c r="H243" s="119">
        <f t="shared" si="19"/>
        <v>0</v>
      </c>
      <c r="I243" s="120">
        <f>ROUND(SUM(I244:I263),2)</f>
        <v>64644.480000000003</v>
      </c>
    </row>
    <row r="244" spans="1:9" ht="25.2">
      <c r="A244" s="121" t="s">
        <v>1878</v>
      </c>
      <c r="B244" s="129">
        <v>93396</v>
      </c>
      <c r="C244" s="121" t="s">
        <v>1363</v>
      </c>
      <c r="D244" s="121" t="s">
        <v>1879</v>
      </c>
      <c r="E244" s="123" t="s">
        <v>1347</v>
      </c>
      <c r="F244" s="124">
        <v>3</v>
      </c>
      <c r="G244" s="128">
        <v>814.35</v>
      </c>
      <c r="H244" s="128">
        <f t="shared" si="19"/>
        <v>1026.6500000000001</v>
      </c>
      <c r="I244" s="125">
        <f t="shared" ref="I244:I263" si="23">ROUND(H244*F244,2)</f>
        <v>3079.95</v>
      </c>
    </row>
    <row r="245" spans="1:9" ht="25.2">
      <c r="A245" s="121" t="s">
        <v>1880</v>
      </c>
      <c r="B245" s="129">
        <v>93441</v>
      </c>
      <c r="C245" s="121" t="s">
        <v>1363</v>
      </c>
      <c r="D245" s="127" t="s">
        <v>1881</v>
      </c>
      <c r="E245" s="123" t="s">
        <v>1347</v>
      </c>
      <c r="F245" s="124">
        <v>4</v>
      </c>
      <c r="G245" s="125">
        <v>1122.8900000000001</v>
      </c>
      <c r="H245" s="125">
        <f t="shared" si="19"/>
        <v>1415.63</v>
      </c>
      <c r="I245" s="125">
        <f t="shared" si="23"/>
        <v>5662.52</v>
      </c>
    </row>
    <row r="246" spans="1:9" ht="25.2">
      <c r="A246" s="121" t="s">
        <v>1882</v>
      </c>
      <c r="B246" s="122" t="s">
        <v>1883</v>
      </c>
      <c r="C246" s="121" t="s">
        <v>1345</v>
      </c>
      <c r="D246" s="127" t="s">
        <v>1884</v>
      </c>
      <c r="E246" s="123" t="s">
        <v>1347</v>
      </c>
      <c r="F246" s="124">
        <v>1</v>
      </c>
      <c r="G246" s="125">
        <v>1415.42</v>
      </c>
      <c r="H246" s="125">
        <f t="shared" si="19"/>
        <v>1784.42</v>
      </c>
      <c r="I246" s="125">
        <f t="shared" si="23"/>
        <v>1784.42</v>
      </c>
    </row>
    <row r="247" spans="1:9">
      <c r="A247" s="121" t="s">
        <v>1885</v>
      </c>
      <c r="B247" s="122" t="s">
        <v>1886</v>
      </c>
      <c r="C247" s="121" t="s">
        <v>1345</v>
      </c>
      <c r="D247" s="121" t="s">
        <v>1887</v>
      </c>
      <c r="E247" s="123" t="s">
        <v>1347</v>
      </c>
      <c r="F247" s="124">
        <v>1</v>
      </c>
      <c r="G247" s="128">
        <v>814.93</v>
      </c>
      <c r="H247" s="128">
        <f t="shared" si="19"/>
        <v>1027.3800000000001</v>
      </c>
      <c r="I247" s="125">
        <f t="shared" si="23"/>
        <v>1027.3800000000001</v>
      </c>
    </row>
    <row r="248" spans="1:9" ht="25.2">
      <c r="A248" s="121" t="s">
        <v>1888</v>
      </c>
      <c r="B248" s="122" t="s">
        <v>1889</v>
      </c>
      <c r="C248" s="121" t="s">
        <v>1345</v>
      </c>
      <c r="D248" s="127" t="s">
        <v>1890</v>
      </c>
      <c r="E248" s="123" t="s">
        <v>1347</v>
      </c>
      <c r="F248" s="124">
        <v>1</v>
      </c>
      <c r="G248" s="125">
        <v>1086.31</v>
      </c>
      <c r="H248" s="125">
        <f t="shared" si="19"/>
        <v>1369.51</v>
      </c>
      <c r="I248" s="125">
        <f t="shared" si="23"/>
        <v>1369.51</v>
      </c>
    </row>
    <row r="249" spans="1:9" ht="25.2">
      <c r="A249" s="121" t="s">
        <v>1891</v>
      </c>
      <c r="B249" s="122" t="s">
        <v>1892</v>
      </c>
      <c r="C249" s="121" t="s">
        <v>1345</v>
      </c>
      <c r="D249" s="127" t="s">
        <v>1893</v>
      </c>
      <c r="E249" s="123" t="s">
        <v>1347</v>
      </c>
      <c r="F249" s="124">
        <v>1</v>
      </c>
      <c r="G249" s="125">
        <v>1190.79</v>
      </c>
      <c r="H249" s="125">
        <f t="shared" si="19"/>
        <v>1501.23</v>
      </c>
      <c r="I249" s="125">
        <f t="shared" si="23"/>
        <v>1501.23</v>
      </c>
    </row>
    <row r="250" spans="1:9" ht="25.2">
      <c r="A250" s="121" t="s">
        <v>1894</v>
      </c>
      <c r="B250" s="122" t="s">
        <v>1895</v>
      </c>
      <c r="C250" s="121" t="s">
        <v>1345</v>
      </c>
      <c r="D250" s="127" t="s">
        <v>1896</v>
      </c>
      <c r="E250" s="123" t="s">
        <v>1347</v>
      </c>
      <c r="F250" s="124">
        <v>1</v>
      </c>
      <c r="G250" s="125">
        <v>2323.86</v>
      </c>
      <c r="H250" s="125">
        <f t="shared" si="19"/>
        <v>2929.69</v>
      </c>
      <c r="I250" s="125">
        <f t="shared" si="23"/>
        <v>2929.69</v>
      </c>
    </row>
    <row r="251" spans="1:9" ht="16.8">
      <c r="A251" s="121" t="s">
        <v>1897</v>
      </c>
      <c r="B251" s="129">
        <v>95470</v>
      </c>
      <c r="C251" s="121" t="s">
        <v>1363</v>
      </c>
      <c r="D251" s="121" t="s">
        <v>1898</v>
      </c>
      <c r="E251" s="123" t="s">
        <v>1347</v>
      </c>
      <c r="F251" s="124">
        <v>3</v>
      </c>
      <c r="G251" s="128">
        <v>278.06</v>
      </c>
      <c r="H251" s="128">
        <f t="shared" si="19"/>
        <v>350.55</v>
      </c>
      <c r="I251" s="125">
        <f t="shared" si="23"/>
        <v>1051.6500000000001</v>
      </c>
    </row>
    <row r="252" spans="1:9" ht="25.2">
      <c r="A252" s="121" t="s">
        <v>1899</v>
      </c>
      <c r="B252" s="129">
        <v>95471</v>
      </c>
      <c r="C252" s="121" t="s">
        <v>1363</v>
      </c>
      <c r="D252" s="127" t="s">
        <v>1900</v>
      </c>
      <c r="E252" s="123" t="s">
        <v>1347</v>
      </c>
      <c r="F252" s="124">
        <v>4</v>
      </c>
      <c r="G252" s="128">
        <v>683.08</v>
      </c>
      <c r="H252" s="128">
        <f t="shared" si="19"/>
        <v>861.16</v>
      </c>
      <c r="I252" s="125">
        <f t="shared" si="23"/>
        <v>3444.64</v>
      </c>
    </row>
    <row r="253" spans="1:9" ht="33.6">
      <c r="A253" s="121" t="s">
        <v>1901</v>
      </c>
      <c r="B253" s="122" t="s">
        <v>1583</v>
      </c>
      <c r="C253" s="121" t="s">
        <v>1351</v>
      </c>
      <c r="D253" s="127" t="s">
        <v>1584</v>
      </c>
      <c r="E253" s="123" t="s">
        <v>1353</v>
      </c>
      <c r="F253" s="124">
        <v>19</v>
      </c>
      <c r="G253" s="128">
        <v>316.55</v>
      </c>
      <c r="H253" s="128">
        <f t="shared" si="19"/>
        <v>399.07</v>
      </c>
      <c r="I253" s="125">
        <f t="shared" si="23"/>
        <v>7582.33</v>
      </c>
    </row>
    <row r="254" spans="1:9" ht="33.6">
      <c r="A254" s="121" t="s">
        <v>1902</v>
      </c>
      <c r="B254" s="129">
        <v>86940</v>
      </c>
      <c r="C254" s="121" t="s">
        <v>1363</v>
      </c>
      <c r="D254" s="127" t="s">
        <v>1903</v>
      </c>
      <c r="E254" s="123" t="s">
        <v>1347</v>
      </c>
      <c r="F254" s="124">
        <v>16</v>
      </c>
      <c r="G254" s="125">
        <v>1060.07</v>
      </c>
      <c r="H254" s="125">
        <f t="shared" si="19"/>
        <v>1336.43</v>
      </c>
      <c r="I254" s="125">
        <f t="shared" si="23"/>
        <v>21382.880000000001</v>
      </c>
    </row>
    <row r="255" spans="1:9" ht="16.8">
      <c r="A255" s="121" t="s">
        <v>1904</v>
      </c>
      <c r="B255" s="122" t="s">
        <v>1905</v>
      </c>
      <c r="C255" s="121" t="s">
        <v>1351</v>
      </c>
      <c r="D255" s="127" t="s">
        <v>1906</v>
      </c>
      <c r="E255" s="123" t="s">
        <v>1353</v>
      </c>
      <c r="F255" s="124">
        <v>1</v>
      </c>
      <c r="G255" s="128">
        <v>137.69999999999999</v>
      </c>
      <c r="H255" s="128">
        <f t="shared" si="19"/>
        <v>173.6</v>
      </c>
      <c r="I255" s="125">
        <f t="shared" si="23"/>
        <v>173.6</v>
      </c>
    </row>
    <row r="256" spans="1:9" ht="33.6">
      <c r="A256" s="121" t="s">
        <v>1907</v>
      </c>
      <c r="B256" s="122" t="s">
        <v>1908</v>
      </c>
      <c r="C256" s="121" t="s">
        <v>1351</v>
      </c>
      <c r="D256" s="127" t="s">
        <v>1909</v>
      </c>
      <c r="E256" s="123" t="s">
        <v>1353</v>
      </c>
      <c r="F256" s="124">
        <v>3</v>
      </c>
      <c r="G256" s="128">
        <v>206.37</v>
      </c>
      <c r="H256" s="128">
        <f t="shared" si="19"/>
        <v>260.17</v>
      </c>
      <c r="I256" s="125">
        <f t="shared" si="23"/>
        <v>780.51</v>
      </c>
    </row>
    <row r="257" spans="1:9" ht="33.6">
      <c r="A257" s="121" t="s">
        <v>1910</v>
      </c>
      <c r="B257" s="122" t="s">
        <v>1911</v>
      </c>
      <c r="C257" s="121" t="s">
        <v>1351</v>
      </c>
      <c r="D257" s="127" t="s">
        <v>1912</v>
      </c>
      <c r="E257" s="123" t="s">
        <v>1353</v>
      </c>
      <c r="F257" s="124">
        <v>3</v>
      </c>
      <c r="G257" s="128">
        <v>295.37</v>
      </c>
      <c r="H257" s="128">
        <f t="shared" si="19"/>
        <v>372.37</v>
      </c>
      <c r="I257" s="125">
        <f t="shared" si="23"/>
        <v>1117.1099999999999</v>
      </c>
    </row>
    <row r="258" spans="1:9">
      <c r="A258" s="121" t="s">
        <v>1913</v>
      </c>
      <c r="B258" s="122" t="s">
        <v>1914</v>
      </c>
      <c r="C258" s="121" t="s">
        <v>1351</v>
      </c>
      <c r="D258" s="121" t="s">
        <v>1915</v>
      </c>
      <c r="E258" s="123" t="s">
        <v>1688</v>
      </c>
      <c r="F258" s="124">
        <v>31</v>
      </c>
      <c r="G258" s="128">
        <v>171.21</v>
      </c>
      <c r="H258" s="128">
        <f t="shared" si="19"/>
        <v>215.84</v>
      </c>
      <c r="I258" s="125">
        <f t="shared" si="23"/>
        <v>6691.04</v>
      </c>
    </row>
    <row r="259" spans="1:9">
      <c r="A259" s="121" t="s">
        <v>1916</v>
      </c>
      <c r="B259" s="122" t="s">
        <v>1917</v>
      </c>
      <c r="C259" s="121" t="s">
        <v>1351</v>
      </c>
      <c r="D259" s="121" t="s">
        <v>1918</v>
      </c>
      <c r="E259" s="123" t="s">
        <v>1688</v>
      </c>
      <c r="F259" s="124">
        <v>31</v>
      </c>
      <c r="G259" s="128">
        <v>53.83</v>
      </c>
      <c r="H259" s="128">
        <f t="shared" si="19"/>
        <v>67.86</v>
      </c>
      <c r="I259" s="125">
        <f t="shared" si="23"/>
        <v>2103.66</v>
      </c>
    </row>
    <row r="260" spans="1:9" ht="16.8">
      <c r="A260" s="121" t="s">
        <v>1919</v>
      </c>
      <c r="B260" s="129">
        <v>86914</v>
      </c>
      <c r="C260" s="121" t="s">
        <v>1363</v>
      </c>
      <c r="D260" s="127" t="s">
        <v>1579</v>
      </c>
      <c r="E260" s="123" t="s">
        <v>1347</v>
      </c>
      <c r="F260" s="124">
        <v>2</v>
      </c>
      <c r="G260" s="128">
        <v>74.319999999999993</v>
      </c>
      <c r="H260" s="128">
        <f t="shared" si="19"/>
        <v>93.7</v>
      </c>
      <c r="I260" s="125">
        <f t="shared" si="23"/>
        <v>187.4</v>
      </c>
    </row>
    <row r="261" spans="1:9" ht="16.8">
      <c r="A261" s="121" t="s">
        <v>1920</v>
      </c>
      <c r="B261" s="129">
        <v>95547</v>
      </c>
      <c r="C261" s="121" t="s">
        <v>1363</v>
      </c>
      <c r="D261" s="121" t="s">
        <v>1921</v>
      </c>
      <c r="E261" s="123" t="s">
        <v>1347</v>
      </c>
      <c r="F261" s="124">
        <v>31</v>
      </c>
      <c r="G261" s="128">
        <v>40.76</v>
      </c>
      <c r="H261" s="128">
        <f t="shared" si="19"/>
        <v>51.39</v>
      </c>
      <c r="I261" s="125">
        <f t="shared" si="23"/>
        <v>1593.09</v>
      </c>
    </row>
    <row r="262" spans="1:9">
      <c r="A262" s="121" t="s">
        <v>1922</v>
      </c>
      <c r="B262" s="122" t="s">
        <v>1923</v>
      </c>
      <c r="C262" s="121" t="s">
        <v>1351</v>
      </c>
      <c r="D262" s="121" t="s">
        <v>1924</v>
      </c>
      <c r="E262" s="123" t="s">
        <v>1688</v>
      </c>
      <c r="F262" s="124">
        <v>7</v>
      </c>
      <c r="G262" s="128">
        <v>48.3</v>
      </c>
      <c r="H262" s="128">
        <f t="shared" si="19"/>
        <v>60.89</v>
      </c>
      <c r="I262" s="125">
        <f t="shared" si="23"/>
        <v>426.23</v>
      </c>
    </row>
    <row r="263" spans="1:9">
      <c r="A263" s="121" t="s">
        <v>1925</v>
      </c>
      <c r="B263" s="122" t="s">
        <v>1926</v>
      </c>
      <c r="C263" s="121" t="s">
        <v>1432</v>
      </c>
      <c r="D263" s="121" t="s">
        <v>1927</v>
      </c>
      <c r="E263" s="123" t="s">
        <v>1347</v>
      </c>
      <c r="F263" s="124">
        <v>1</v>
      </c>
      <c r="G263" s="128">
        <v>599.38</v>
      </c>
      <c r="H263" s="128">
        <f t="shared" si="19"/>
        <v>755.64</v>
      </c>
      <c r="I263" s="125">
        <f t="shared" si="23"/>
        <v>755.64</v>
      </c>
    </row>
    <row r="264" spans="1:9">
      <c r="A264" s="126" t="s">
        <v>1928</v>
      </c>
      <c r="B264" s="116"/>
      <c r="C264" s="116"/>
      <c r="D264" s="126" t="s">
        <v>1929</v>
      </c>
      <c r="E264" s="116"/>
      <c r="F264" s="118"/>
      <c r="G264" s="119"/>
      <c r="H264" s="119">
        <f t="shared" si="19"/>
        <v>0</v>
      </c>
      <c r="I264" s="120">
        <f>ROUND(SUM(I265:I275),2)</f>
        <v>110544.4</v>
      </c>
    </row>
    <row r="265" spans="1:9" ht="16.8">
      <c r="A265" s="121" t="s">
        <v>1930</v>
      </c>
      <c r="B265" s="122" t="s">
        <v>1931</v>
      </c>
      <c r="C265" s="121" t="s">
        <v>1345</v>
      </c>
      <c r="D265" s="127" t="s">
        <v>1932</v>
      </c>
      <c r="E265" s="123" t="s">
        <v>1376</v>
      </c>
      <c r="F265" s="124">
        <v>51</v>
      </c>
      <c r="G265" s="128">
        <v>463.45</v>
      </c>
      <c r="H265" s="128">
        <f t="shared" si="19"/>
        <v>584.27</v>
      </c>
      <c r="I265" s="125">
        <f t="shared" ref="I265:I275" si="24">ROUND(H265*F265,2)</f>
        <v>29797.77</v>
      </c>
    </row>
    <row r="266" spans="1:9" ht="16.8">
      <c r="A266" s="121" t="s">
        <v>1933</v>
      </c>
      <c r="B266" s="122" t="s">
        <v>1934</v>
      </c>
      <c r="C266" s="121" t="s">
        <v>1345</v>
      </c>
      <c r="D266" s="127" t="s">
        <v>1935</v>
      </c>
      <c r="E266" s="123" t="s">
        <v>1347</v>
      </c>
      <c r="F266" s="124">
        <v>2</v>
      </c>
      <c r="G266" s="125">
        <v>1038.54</v>
      </c>
      <c r="H266" s="125">
        <f t="shared" si="19"/>
        <v>1309.29</v>
      </c>
      <c r="I266" s="125">
        <f t="shared" si="24"/>
        <v>2618.58</v>
      </c>
    </row>
    <row r="267" spans="1:9" ht="16.8">
      <c r="A267" s="121" t="s">
        <v>1936</v>
      </c>
      <c r="B267" s="122" t="s">
        <v>1937</v>
      </c>
      <c r="C267" s="121" t="s">
        <v>1345</v>
      </c>
      <c r="D267" s="127" t="s">
        <v>1938</v>
      </c>
      <c r="E267" s="123" t="s">
        <v>1347</v>
      </c>
      <c r="F267" s="124">
        <v>1</v>
      </c>
      <c r="G267" s="125">
        <v>3191.19</v>
      </c>
      <c r="H267" s="125">
        <f t="shared" ref="H267:H288" si="25">ROUND(G267*(1.2607),2)</f>
        <v>4023.13</v>
      </c>
      <c r="I267" s="125">
        <f t="shared" si="24"/>
        <v>4023.13</v>
      </c>
    </row>
    <row r="268" spans="1:9" ht="25.2">
      <c r="A268" s="121" t="s">
        <v>1939</v>
      </c>
      <c r="B268" s="129">
        <v>94993</v>
      </c>
      <c r="C268" s="121" t="s">
        <v>1363</v>
      </c>
      <c r="D268" s="127" t="s">
        <v>1940</v>
      </c>
      <c r="E268" s="123" t="s">
        <v>1361</v>
      </c>
      <c r="F268" s="124">
        <v>164</v>
      </c>
      <c r="G268" s="128">
        <v>75.19</v>
      </c>
      <c r="H268" s="128">
        <f t="shared" si="25"/>
        <v>94.79</v>
      </c>
      <c r="I268" s="125">
        <f t="shared" si="24"/>
        <v>15545.56</v>
      </c>
    </row>
    <row r="269" spans="1:9" ht="16.8">
      <c r="A269" s="121" t="s">
        <v>1941</v>
      </c>
      <c r="B269" s="129">
        <v>92398</v>
      </c>
      <c r="C269" s="121" t="s">
        <v>1363</v>
      </c>
      <c r="D269" s="127" t="s">
        <v>1942</v>
      </c>
      <c r="E269" s="123" t="s">
        <v>1361</v>
      </c>
      <c r="F269" s="124">
        <v>280</v>
      </c>
      <c r="G269" s="128">
        <v>69.97</v>
      </c>
      <c r="H269" s="128">
        <f t="shared" si="25"/>
        <v>88.21</v>
      </c>
      <c r="I269" s="125">
        <f t="shared" si="24"/>
        <v>24698.799999999999</v>
      </c>
    </row>
    <row r="270" spans="1:9">
      <c r="A270" s="121" t="s">
        <v>1943</v>
      </c>
      <c r="B270" s="122" t="s">
        <v>1944</v>
      </c>
      <c r="C270" s="121" t="s">
        <v>1432</v>
      </c>
      <c r="D270" s="121" t="s">
        <v>1945</v>
      </c>
      <c r="E270" s="123" t="s">
        <v>1376</v>
      </c>
      <c r="F270" s="124">
        <v>8</v>
      </c>
      <c r="G270" s="128">
        <v>610.30999999999995</v>
      </c>
      <c r="H270" s="128">
        <f t="shared" si="25"/>
        <v>769.42</v>
      </c>
      <c r="I270" s="125">
        <f t="shared" si="24"/>
        <v>6155.36</v>
      </c>
    </row>
    <row r="271" spans="1:9" ht="16.8">
      <c r="A271" s="121" t="s">
        <v>1946</v>
      </c>
      <c r="B271" s="122" t="s">
        <v>1947</v>
      </c>
      <c r="C271" s="121" t="s">
        <v>1351</v>
      </c>
      <c r="D271" s="127" t="s">
        <v>1948</v>
      </c>
      <c r="E271" s="123" t="s">
        <v>1361</v>
      </c>
      <c r="F271" s="124">
        <v>374</v>
      </c>
      <c r="G271" s="128">
        <v>27.6</v>
      </c>
      <c r="H271" s="128">
        <f t="shared" si="25"/>
        <v>34.799999999999997</v>
      </c>
      <c r="I271" s="125">
        <f t="shared" si="24"/>
        <v>13015.2</v>
      </c>
    </row>
    <row r="272" spans="1:9" ht="16.8">
      <c r="A272" s="121" t="s">
        <v>1949</v>
      </c>
      <c r="B272" s="122" t="s">
        <v>1950</v>
      </c>
      <c r="C272" s="121" t="s">
        <v>1351</v>
      </c>
      <c r="D272" s="127" t="s">
        <v>1951</v>
      </c>
      <c r="E272" s="123" t="s">
        <v>1688</v>
      </c>
      <c r="F272" s="124">
        <v>1</v>
      </c>
      <c r="G272" s="128">
        <v>245.85</v>
      </c>
      <c r="H272" s="128">
        <f t="shared" si="25"/>
        <v>309.94</v>
      </c>
      <c r="I272" s="125">
        <f t="shared" si="24"/>
        <v>309.94</v>
      </c>
    </row>
    <row r="273" spans="1:9">
      <c r="A273" s="121" t="s">
        <v>1952</v>
      </c>
      <c r="B273" s="122" t="s">
        <v>1953</v>
      </c>
      <c r="C273" s="121" t="s">
        <v>1432</v>
      </c>
      <c r="D273" s="121" t="s">
        <v>1954</v>
      </c>
      <c r="E273" s="123" t="s">
        <v>1376</v>
      </c>
      <c r="F273" s="124">
        <v>79</v>
      </c>
      <c r="G273" s="128">
        <v>5.26</v>
      </c>
      <c r="H273" s="128">
        <f t="shared" si="25"/>
        <v>6.63</v>
      </c>
      <c r="I273" s="125">
        <f t="shared" si="24"/>
        <v>523.77</v>
      </c>
    </row>
    <row r="274" spans="1:9">
      <c r="A274" s="121" t="s">
        <v>1955</v>
      </c>
      <c r="B274" s="122" t="s">
        <v>1956</v>
      </c>
      <c r="C274" s="121" t="s">
        <v>1432</v>
      </c>
      <c r="D274" s="121" t="s">
        <v>1957</v>
      </c>
      <c r="E274" s="123" t="s">
        <v>1361</v>
      </c>
      <c r="F274" s="130">
        <v>16.399999999999999</v>
      </c>
      <c r="G274" s="128">
        <v>49.2</v>
      </c>
      <c r="H274" s="128">
        <f t="shared" si="25"/>
        <v>62.03</v>
      </c>
      <c r="I274" s="125">
        <f t="shared" si="24"/>
        <v>1017.29</v>
      </c>
    </row>
    <row r="275" spans="1:9">
      <c r="A275" s="121" t="s">
        <v>1958</v>
      </c>
      <c r="B275" s="122" t="s">
        <v>1959</v>
      </c>
      <c r="C275" s="121" t="s">
        <v>1960</v>
      </c>
      <c r="D275" s="121" t="s">
        <v>1961</v>
      </c>
      <c r="E275" s="123" t="s">
        <v>1361</v>
      </c>
      <c r="F275" s="124">
        <v>50</v>
      </c>
      <c r="G275" s="128">
        <v>203.68</v>
      </c>
      <c r="H275" s="128">
        <f t="shared" si="25"/>
        <v>256.77999999999997</v>
      </c>
      <c r="I275" s="125">
        <f t="shared" si="24"/>
        <v>12839</v>
      </c>
    </row>
    <row r="276" spans="1:9">
      <c r="A276" s="126" t="s">
        <v>1962</v>
      </c>
      <c r="B276" s="116"/>
      <c r="C276" s="116"/>
      <c r="D276" s="126" t="s">
        <v>1963</v>
      </c>
      <c r="E276" s="116"/>
      <c r="F276" s="118"/>
      <c r="G276" s="119"/>
      <c r="H276" s="119">
        <f t="shared" si="25"/>
        <v>0</v>
      </c>
      <c r="I276" s="120">
        <f>ROUND(SUM(I277:I287),2)</f>
        <v>17644.29</v>
      </c>
    </row>
    <row r="277" spans="1:9" ht="25.2">
      <c r="A277" s="121" t="s">
        <v>1964</v>
      </c>
      <c r="B277" s="129">
        <v>94965</v>
      </c>
      <c r="C277" s="121" t="s">
        <v>1363</v>
      </c>
      <c r="D277" s="127" t="s">
        <v>1965</v>
      </c>
      <c r="E277" s="123" t="s">
        <v>1390</v>
      </c>
      <c r="F277" s="128">
        <v>2.41</v>
      </c>
      <c r="G277" s="128">
        <v>498</v>
      </c>
      <c r="H277" s="128">
        <f t="shared" si="25"/>
        <v>627.83000000000004</v>
      </c>
      <c r="I277" s="125">
        <f>ROUND(H277*F277,2)</f>
        <v>1513.07</v>
      </c>
    </row>
    <row r="278" spans="1:9" ht="16.8">
      <c r="A278" s="121" t="s">
        <v>1966</v>
      </c>
      <c r="B278" s="129">
        <v>96530</v>
      </c>
      <c r="C278" s="121" t="s">
        <v>1363</v>
      </c>
      <c r="D278" s="121" t="s">
        <v>1967</v>
      </c>
      <c r="E278" s="123" t="s">
        <v>1361</v>
      </c>
      <c r="F278" s="128">
        <v>11.98</v>
      </c>
      <c r="G278" s="128">
        <v>230.36</v>
      </c>
      <c r="H278" s="128">
        <f t="shared" si="25"/>
        <v>290.41000000000003</v>
      </c>
      <c r="I278" s="125">
        <f t="shared" ref="I278:I287" si="26">ROUND(H278*F278,2)</f>
        <v>3479.11</v>
      </c>
    </row>
    <row r="279" spans="1:9" ht="25.2">
      <c r="A279" s="121" t="s">
        <v>1968</v>
      </c>
      <c r="B279" s="122" t="s">
        <v>1969</v>
      </c>
      <c r="C279" s="121" t="s">
        <v>1432</v>
      </c>
      <c r="D279" s="127" t="s">
        <v>1970</v>
      </c>
      <c r="E279" s="123" t="s">
        <v>1385</v>
      </c>
      <c r="F279" s="128">
        <v>64.42</v>
      </c>
      <c r="G279" s="128">
        <v>8.52</v>
      </c>
      <c r="H279" s="128">
        <f t="shared" si="25"/>
        <v>10.74</v>
      </c>
      <c r="I279" s="125">
        <f t="shared" si="26"/>
        <v>691.87</v>
      </c>
    </row>
    <row r="280" spans="1:9" ht="16.8">
      <c r="A280" s="121" t="s">
        <v>1971</v>
      </c>
      <c r="B280" s="129">
        <v>89512</v>
      </c>
      <c r="C280" s="121" t="s">
        <v>1363</v>
      </c>
      <c r="D280" s="121" t="s">
        <v>1552</v>
      </c>
      <c r="E280" s="123" t="s">
        <v>1376</v>
      </c>
      <c r="F280" s="130">
        <v>46.9</v>
      </c>
      <c r="G280" s="128">
        <v>45.15</v>
      </c>
      <c r="H280" s="128">
        <f t="shared" si="25"/>
        <v>56.92</v>
      </c>
      <c r="I280" s="125">
        <f t="shared" si="26"/>
        <v>2669.55</v>
      </c>
    </row>
    <row r="281" spans="1:9" ht="25.2">
      <c r="A281" s="121" t="s">
        <v>1972</v>
      </c>
      <c r="B281" s="122" t="s">
        <v>1973</v>
      </c>
      <c r="C281" s="121" t="s">
        <v>1351</v>
      </c>
      <c r="D281" s="127" t="s">
        <v>1974</v>
      </c>
      <c r="E281" s="123" t="s">
        <v>1444</v>
      </c>
      <c r="F281" s="128">
        <v>68.67</v>
      </c>
      <c r="G281" s="128">
        <v>31.89</v>
      </c>
      <c r="H281" s="128">
        <f t="shared" si="25"/>
        <v>40.200000000000003</v>
      </c>
      <c r="I281" s="125">
        <f t="shared" si="26"/>
        <v>2760.53</v>
      </c>
    </row>
    <row r="282" spans="1:9" ht="25.2">
      <c r="A282" s="121" t="s">
        <v>1975</v>
      </c>
      <c r="B282" s="122" t="s">
        <v>1976</v>
      </c>
      <c r="C282" s="121" t="s">
        <v>1351</v>
      </c>
      <c r="D282" s="127" t="s">
        <v>1977</v>
      </c>
      <c r="E282" s="123" t="s">
        <v>1444</v>
      </c>
      <c r="F282" s="128">
        <v>16.350000000000001</v>
      </c>
      <c r="G282" s="128">
        <v>60.93</v>
      </c>
      <c r="H282" s="128">
        <f t="shared" si="25"/>
        <v>76.81</v>
      </c>
      <c r="I282" s="125">
        <f t="shared" si="26"/>
        <v>1255.8399999999999</v>
      </c>
    </row>
    <row r="283" spans="1:9" ht="16.8">
      <c r="A283" s="121" t="s">
        <v>1978</v>
      </c>
      <c r="B283" s="129">
        <v>102990</v>
      </c>
      <c r="C283" s="121" t="s">
        <v>1363</v>
      </c>
      <c r="D283" s="127" t="s">
        <v>1979</v>
      </c>
      <c r="E283" s="123" t="s">
        <v>1376</v>
      </c>
      <c r="F283" s="128">
        <v>54.22</v>
      </c>
      <c r="G283" s="128">
        <v>48.22</v>
      </c>
      <c r="H283" s="128">
        <f t="shared" si="25"/>
        <v>60.79</v>
      </c>
      <c r="I283" s="125">
        <f t="shared" si="26"/>
        <v>3296.03</v>
      </c>
    </row>
    <row r="284" spans="1:9" ht="16.8">
      <c r="A284" s="121" t="s">
        <v>1980</v>
      </c>
      <c r="B284" s="129">
        <v>102989</v>
      </c>
      <c r="C284" s="121" t="s">
        <v>1363</v>
      </c>
      <c r="D284" s="127" t="s">
        <v>1981</v>
      </c>
      <c r="E284" s="123" t="s">
        <v>1376</v>
      </c>
      <c r="F284" s="128">
        <v>9.58</v>
      </c>
      <c r="G284" s="128">
        <v>39.65</v>
      </c>
      <c r="H284" s="128">
        <f t="shared" si="25"/>
        <v>49.99</v>
      </c>
      <c r="I284" s="125">
        <f t="shared" si="26"/>
        <v>478.9</v>
      </c>
    </row>
    <row r="285" spans="1:9" ht="25.2">
      <c r="A285" s="121" t="s">
        <v>1982</v>
      </c>
      <c r="B285" s="129">
        <v>94964</v>
      </c>
      <c r="C285" s="121" t="s">
        <v>1363</v>
      </c>
      <c r="D285" s="127" t="s">
        <v>1983</v>
      </c>
      <c r="E285" s="123" t="s">
        <v>1390</v>
      </c>
      <c r="F285" s="130">
        <v>0.8</v>
      </c>
      <c r="G285" s="128">
        <v>430.88</v>
      </c>
      <c r="H285" s="128">
        <f t="shared" si="25"/>
        <v>543.21</v>
      </c>
      <c r="I285" s="125">
        <f t="shared" si="26"/>
        <v>434.57</v>
      </c>
    </row>
    <row r="286" spans="1:9" ht="16.8">
      <c r="A286" s="121" t="s">
        <v>1984</v>
      </c>
      <c r="B286" s="129">
        <v>93358</v>
      </c>
      <c r="C286" s="121" t="s">
        <v>1363</v>
      </c>
      <c r="D286" s="127" t="s">
        <v>1985</v>
      </c>
      <c r="E286" s="123" t="s">
        <v>1390</v>
      </c>
      <c r="F286" s="128">
        <v>9.2899999999999991</v>
      </c>
      <c r="G286" s="128">
        <v>70.349999999999994</v>
      </c>
      <c r="H286" s="128">
        <f t="shared" si="25"/>
        <v>88.69</v>
      </c>
      <c r="I286" s="125">
        <f t="shared" si="26"/>
        <v>823.93</v>
      </c>
    </row>
    <row r="287" spans="1:9">
      <c r="A287" s="121" t="s">
        <v>1986</v>
      </c>
      <c r="B287" s="129">
        <v>96995</v>
      </c>
      <c r="C287" s="121" t="s">
        <v>1363</v>
      </c>
      <c r="D287" s="121" t="s">
        <v>1987</v>
      </c>
      <c r="E287" s="123" t="s">
        <v>1390</v>
      </c>
      <c r="F287" s="128">
        <v>4.4800000000000004</v>
      </c>
      <c r="G287" s="128">
        <v>42.65</v>
      </c>
      <c r="H287" s="128">
        <f t="shared" si="25"/>
        <v>53.77</v>
      </c>
      <c r="I287" s="125">
        <f t="shared" si="26"/>
        <v>240.89</v>
      </c>
    </row>
    <row r="288" spans="1:9">
      <c r="A288" s="126" t="s">
        <v>1988</v>
      </c>
      <c r="B288" s="116"/>
      <c r="C288" s="116"/>
      <c r="D288" s="126" t="s">
        <v>1989</v>
      </c>
      <c r="E288" s="116"/>
      <c r="F288" s="118"/>
      <c r="G288" s="119"/>
      <c r="H288" s="119">
        <f t="shared" si="25"/>
        <v>0</v>
      </c>
      <c r="I288" s="120">
        <f>ROUND(SUM(I289),2)</f>
        <v>3074.2</v>
      </c>
    </row>
    <row r="289" spans="1:9">
      <c r="A289" s="121" t="s">
        <v>1990</v>
      </c>
      <c r="B289" s="122" t="s">
        <v>1991</v>
      </c>
      <c r="C289" s="121" t="s">
        <v>1351</v>
      </c>
      <c r="D289" s="121" t="s">
        <v>1992</v>
      </c>
      <c r="E289" s="123" t="s">
        <v>1361</v>
      </c>
      <c r="F289" s="124">
        <v>380</v>
      </c>
      <c r="G289" s="128">
        <v>6.42</v>
      </c>
      <c r="H289" s="128">
        <f>ROUND(G289*(1.2607),2)</f>
        <v>8.09</v>
      </c>
      <c r="I289" s="125">
        <f>ROUND(H289*F289,2)</f>
        <v>3074.2</v>
      </c>
    </row>
    <row r="290" spans="1:9">
      <c r="F290" s="197" t="s">
        <v>1993</v>
      </c>
      <c r="G290" s="197"/>
      <c r="H290" s="197"/>
      <c r="I290" s="134">
        <v>623137.61</v>
      </c>
    </row>
    <row r="291" spans="1:9">
      <c r="F291" s="197" t="s">
        <v>1994</v>
      </c>
      <c r="G291" s="197"/>
      <c r="H291" s="197"/>
      <c r="I291" s="134">
        <f>ROUND(I290*26.07%,2)</f>
        <v>162451.97</v>
      </c>
    </row>
    <row r="292" spans="1:9">
      <c r="F292" s="197" t="s">
        <v>1995</v>
      </c>
      <c r="G292" s="197"/>
      <c r="H292" s="197"/>
      <c r="I292" s="134">
        <f>ROUND(SUM(I290:I291),2)</f>
        <v>785589.58</v>
      </c>
    </row>
    <row r="293" spans="1:9" ht="13.8" hidden="1">
      <c r="A293" s="198" t="s">
        <v>1996</v>
      </c>
      <c r="B293" s="198"/>
      <c r="C293" s="198"/>
      <c r="D293" s="198"/>
      <c r="E293" s="135"/>
      <c r="F293" s="135"/>
      <c r="G293" s="136"/>
      <c r="H293" s="137"/>
      <c r="I293" s="138">
        <v>784236.58</v>
      </c>
    </row>
    <row r="294" spans="1:9" ht="13.8">
      <c r="A294" s="139"/>
      <c r="B294" s="139"/>
      <c r="C294" s="139"/>
      <c r="D294" s="139"/>
      <c r="E294" s="135"/>
      <c r="F294" s="135"/>
      <c r="G294" s="136"/>
      <c r="H294" s="137"/>
    </row>
    <row r="295" spans="1:9" ht="42.75" customHeight="1">
      <c r="A295" s="191" t="s">
        <v>1997</v>
      </c>
      <c r="B295" s="192"/>
      <c r="C295" s="192"/>
      <c r="D295" s="192"/>
      <c r="E295" s="192"/>
      <c r="F295" s="192"/>
      <c r="G295" s="192"/>
      <c r="H295" s="192"/>
    </row>
    <row r="296" spans="1:9" ht="15">
      <c r="A296" s="140" t="s">
        <v>1998</v>
      </c>
      <c r="B296" s="140"/>
      <c r="C296" s="140"/>
      <c r="D296" s="141"/>
      <c r="E296" s="142"/>
      <c r="F296" s="142"/>
      <c r="G296" s="142"/>
      <c r="H296" s="142"/>
    </row>
    <row r="297" spans="1:9" ht="15">
      <c r="A297" s="140" t="s">
        <v>1999</v>
      </c>
      <c r="B297" s="140"/>
      <c r="C297" s="140"/>
      <c r="D297" s="141"/>
      <c r="E297" s="142"/>
      <c r="F297" s="142"/>
      <c r="G297" s="142"/>
      <c r="H297" s="142"/>
    </row>
    <row r="298" spans="1:9" ht="15">
      <c r="A298" s="140" t="s">
        <v>2000</v>
      </c>
      <c r="B298" s="140"/>
      <c r="C298" s="140"/>
      <c r="D298" s="141"/>
      <c r="E298" s="142"/>
      <c r="F298" s="142"/>
      <c r="G298" s="142"/>
      <c r="H298" s="142"/>
    </row>
    <row r="299" spans="1:9" ht="15">
      <c r="A299" s="140" t="s">
        <v>2001</v>
      </c>
      <c r="B299" s="140"/>
      <c r="C299" s="140"/>
      <c r="D299" s="141"/>
      <c r="E299" s="142"/>
      <c r="F299" s="142"/>
      <c r="G299" s="142"/>
      <c r="H299" s="142"/>
    </row>
    <row r="300" spans="1:9" ht="15">
      <c r="A300" s="140" t="s">
        <v>2002</v>
      </c>
      <c r="B300" s="140"/>
      <c r="C300" s="140"/>
      <c r="D300" s="141"/>
      <c r="E300" s="142"/>
      <c r="F300" s="142"/>
      <c r="G300" s="142"/>
      <c r="H300" s="142"/>
    </row>
    <row r="301" spans="1:9" ht="15">
      <c r="A301" s="140" t="s">
        <v>2003</v>
      </c>
      <c r="B301" s="140"/>
      <c r="C301" s="140"/>
      <c r="D301" s="141"/>
      <c r="E301" s="142"/>
      <c r="F301" s="142"/>
      <c r="G301" s="142"/>
      <c r="H301" s="142"/>
    </row>
  </sheetData>
  <autoFilter ref="A8:I293">
    <filterColumn colId="1">
      <colorFilter dxfId="0"/>
    </filterColumn>
  </autoFilter>
  <mergeCells count="16">
    <mergeCell ref="A6:B6"/>
    <mergeCell ref="C6:D6"/>
    <mergeCell ref="E6:F6"/>
    <mergeCell ref="G6:I6"/>
    <mergeCell ref="A1:B4"/>
    <mergeCell ref="C1:I2"/>
    <mergeCell ref="C3:I4"/>
    <mergeCell ref="A5:B5"/>
    <mergeCell ref="C5:I5"/>
    <mergeCell ref="A295:H295"/>
    <mergeCell ref="A7:B7"/>
    <mergeCell ref="C7:I7"/>
    <mergeCell ref="F290:H290"/>
    <mergeCell ref="F291:H291"/>
    <mergeCell ref="F292:H292"/>
    <mergeCell ref="A293:D293"/>
  </mergeCells>
  <pageMargins left="0.7" right="0.7" top="0.75" bottom="0.75" header="0.3" footer="0.3"/>
  <pageSetup paperSize="9" scale="9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300"/>
  <sheetViews>
    <sheetView tabSelected="1" view="pageBreakPreview" zoomScale="150" zoomScaleSheetLayoutView="150" workbookViewId="0">
      <selection activeCell="J161" sqref="J161"/>
    </sheetView>
  </sheetViews>
  <sheetFormatPr defaultRowHeight="13.2"/>
  <cols>
    <col min="1" max="1" width="6.77734375" customWidth="1"/>
    <col min="2" max="2" width="8.44140625" customWidth="1"/>
    <col min="3" max="3" width="6.77734375" customWidth="1"/>
    <col min="4" max="4" width="42.77734375" customWidth="1"/>
    <col min="5" max="5" width="19" customWidth="1"/>
    <col min="6" max="6" width="8.44140625" customWidth="1"/>
    <col min="7" max="7" width="9.77734375" customWidth="1"/>
    <col min="8" max="8" width="14.109375" customWidth="1"/>
    <col min="9" max="9" width="8.33203125" bestFit="1" customWidth="1"/>
  </cols>
  <sheetData>
    <row r="1" spans="1:9">
      <c r="A1" s="202"/>
      <c r="B1" s="202"/>
      <c r="C1" s="203" t="s">
        <v>1324</v>
      </c>
      <c r="D1" s="203"/>
      <c r="E1" s="203"/>
      <c r="F1" s="203"/>
      <c r="G1" s="203"/>
      <c r="H1" s="203"/>
      <c r="I1" s="203"/>
    </row>
    <row r="2" spans="1:9" ht="7.5" customHeight="1">
      <c r="A2" s="202"/>
      <c r="B2" s="202"/>
      <c r="C2" s="203"/>
      <c r="D2" s="203"/>
      <c r="E2" s="203"/>
      <c r="F2" s="203"/>
      <c r="G2" s="203"/>
      <c r="H2" s="203"/>
      <c r="I2" s="203"/>
    </row>
    <row r="3" spans="1:9">
      <c r="A3" s="202"/>
      <c r="B3" s="202"/>
      <c r="C3" s="203" t="s">
        <v>2047</v>
      </c>
      <c r="D3" s="203"/>
      <c r="E3" s="203"/>
      <c r="F3" s="203"/>
      <c r="G3" s="203"/>
      <c r="H3" s="203"/>
      <c r="I3" s="203"/>
    </row>
    <row r="4" spans="1:9" ht="7.5" customHeight="1">
      <c r="A4" s="202"/>
      <c r="B4" s="202"/>
      <c r="C4" s="203"/>
      <c r="D4" s="203"/>
      <c r="E4" s="203"/>
      <c r="F4" s="203"/>
      <c r="G4" s="203"/>
      <c r="H4" s="203"/>
      <c r="I4" s="203"/>
    </row>
    <row r="5" spans="1:9">
      <c r="A5" s="193" t="s">
        <v>1326</v>
      </c>
      <c r="B5" s="193"/>
      <c r="C5" s="204" t="s">
        <v>1327</v>
      </c>
      <c r="D5" s="205"/>
      <c r="E5" s="205"/>
      <c r="F5" s="205"/>
      <c r="G5" s="205"/>
      <c r="H5" s="205"/>
      <c r="I5" s="206"/>
    </row>
    <row r="6" spans="1:9">
      <c r="A6" s="193" t="s">
        <v>1328</v>
      </c>
      <c r="B6" s="193"/>
      <c r="C6" s="211" t="s">
        <v>1329</v>
      </c>
      <c r="D6" s="212"/>
      <c r="E6" s="213"/>
      <c r="F6" s="209" t="s">
        <v>1330</v>
      </c>
      <c r="G6" s="210"/>
      <c r="H6" s="207">
        <v>0.26069999999999999</v>
      </c>
      <c r="I6" s="208"/>
    </row>
    <row r="7" spans="1:9">
      <c r="A7" s="193" t="s">
        <v>1331</v>
      </c>
      <c r="B7" s="193"/>
      <c r="C7" s="194" t="s">
        <v>1332</v>
      </c>
      <c r="D7" s="195"/>
      <c r="E7" s="195"/>
      <c r="F7" s="195"/>
      <c r="G7" s="195"/>
      <c r="H7" s="195"/>
      <c r="I7" s="196"/>
    </row>
    <row r="8" spans="1:9" ht="16.5" customHeight="1">
      <c r="A8" s="146">
        <v>1</v>
      </c>
      <c r="B8" s="147"/>
      <c r="C8" s="147"/>
      <c r="D8" s="148" t="s">
        <v>2005</v>
      </c>
      <c r="E8" s="147"/>
      <c r="F8" s="149"/>
      <c r="G8" s="150"/>
      <c r="H8" s="147"/>
      <c r="I8" s="151"/>
    </row>
    <row r="9" spans="1:9" ht="8.85" customHeight="1">
      <c r="A9" s="152" t="s">
        <v>2006</v>
      </c>
      <c r="B9" s="153" t="s">
        <v>2007</v>
      </c>
      <c r="C9" s="152" t="s">
        <v>2008</v>
      </c>
      <c r="D9" s="152" t="s">
        <v>2009</v>
      </c>
      <c r="E9" s="154" t="s">
        <v>2010</v>
      </c>
      <c r="F9" s="154" t="s">
        <v>1322</v>
      </c>
      <c r="G9" s="154" t="s">
        <v>2011</v>
      </c>
      <c r="H9" s="153" t="s">
        <v>1323</v>
      </c>
      <c r="I9" s="154" t="s">
        <v>2012</v>
      </c>
    </row>
    <row r="10" spans="1:9" ht="11.4" customHeight="1">
      <c r="A10" s="155" t="s">
        <v>2013</v>
      </c>
      <c r="B10" s="156" t="s">
        <v>2014</v>
      </c>
      <c r="C10" s="155" t="s">
        <v>2015</v>
      </c>
      <c r="D10" s="155" t="s">
        <v>2016</v>
      </c>
      <c r="E10" s="157" t="s">
        <v>2017</v>
      </c>
      <c r="F10" s="157" t="s">
        <v>2018</v>
      </c>
      <c r="G10" s="158">
        <v>1</v>
      </c>
      <c r="H10" s="159">
        <f>I11</f>
        <v>37322.269999999997</v>
      </c>
      <c r="I10" s="160">
        <f>G10*H10</f>
        <v>37322.269999999997</v>
      </c>
    </row>
    <row r="11" spans="1:9">
      <c r="A11" s="161" t="s">
        <v>2019</v>
      </c>
      <c r="B11" s="162">
        <v>1</v>
      </c>
      <c r="C11" s="161" t="s">
        <v>2015</v>
      </c>
      <c r="D11" s="161" t="s">
        <v>2016</v>
      </c>
      <c r="E11" s="163" t="s">
        <v>2020</v>
      </c>
      <c r="F11" s="163" t="s">
        <v>2018</v>
      </c>
      <c r="G11" s="164">
        <v>1</v>
      </c>
      <c r="H11" s="165">
        <v>37322.269999999997</v>
      </c>
      <c r="I11" s="166">
        <f>ROUND(G11*H11,2)</f>
        <v>37322.269999999997</v>
      </c>
    </row>
    <row r="12" spans="1:9">
      <c r="A12" s="167"/>
      <c r="B12" s="167"/>
      <c r="C12" s="167"/>
      <c r="D12" s="167"/>
      <c r="E12" s="167"/>
      <c r="F12" s="167"/>
      <c r="G12" s="167"/>
      <c r="H12" s="168" t="s">
        <v>1320</v>
      </c>
      <c r="I12" s="169">
        <f>ROUND(I10*(1+0.2607),2)</f>
        <v>47052.19</v>
      </c>
    </row>
    <row r="13" spans="1:9" ht="8.25" customHeight="1">
      <c r="A13" s="170"/>
      <c r="B13" s="170"/>
      <c r="C13" s="170"/>
      <c r="D13" s="170"/>
      <c r="E13" s="170"/>
      <c r="F13" s="171" t="s">
        <v>1318</v>
      </c>
      <c r="G13" s="172">
        <f>Planilha!F10</f>
        <v>1</v>
      </c>
      <c r="H13" s="171" t="s">
        <v>1319</v>
      </c>
      <c r="I13" s="171">
        <f>G13*I12</f>
        <v>47052.19</v>
      </c>
    </row>
    <row r="14" spans="1:9" ht="12" customHeight="1">
      <c r="A14" s="173">
        <v>2</v>
      </c>
      <c r="B14" s="174"/>
      <c r="C14" s="174"/>
      <c r="D14" s="175" t="s">
        <v>2021</v>
      </c>
      <c r="E14" s="174"/>
      <c r="F14" s="176"/>
      <c r="G14" s="177"/>
      <c r="H14" s="174"/>
      <c r="I14" s="174"/>
    </row>
    <row r="15" spans="1:9" ht="8.85" customHeight="1">
      <c r="A15" s="152" t="s">
        <v>2022</v>
      </c>
      <c r="B15" s="153" t="s">
        <v>2007</v>
      </c>
      <c r="C15" s="152" t="s">
        <v>2008</v>
      </c>
      <c r="D15" s="152" t="s">
        <v>2009</v>
      </c>
      <c r="E15" s="154" t="s">
        <v>2010</v>
      </c>
      <c r="F15" s="154" t="s">
        <v>1322</v>
      </c>
      <c r="G15" s="154" t="s">
        <v>2011</v>
      </c>
      <c r="H15" s="153" t="s">
        <v>1323</v>
      </c>
      <c r="I15" s="153" t="s">
        <v>2012</v>
      </c>
    </row>
    <row r="16" spans="1:9" ht="16.5" customHeight="1">
      <c r="A16" s="155" t="s">
        <v>2013</v>
      </c>
      <c r="B16" s="156" t="s">
        <v>2023</v>
      </c>
      <c r="C16" s="155" t="s">
        <v>2024</v>
      </c>
      <c r="D16" s="178" t="s">
        <v>2038</v>
      </c>
      <c r="E16" s="157" t="s">
        <v>2025</v>
      </c>
      <c r="F16" s="157" t="s">
        <v>2026</v>
      </c>
      <c r="G16" s="158">
        <v>1</v>
      </c>
      <c r="H16" s="159">
        <f>ROUND(SUM(I17:I21),2)</f>
        <v>319.11</v>
      </c>
      <c r="I16" s="159">
        <f>ROUND(H16*G16,2)</f>
        <v>319.11</v>
      </c>
    </row>
    <row r="17" spans="1:9" ht="18.75" customHeight="1">
      <c r="A17" s="179" t="s">
        <v>2027</v>
      </c>
      <c r="B17" s="180" t="s">
        <v>2028</v>
      </c>
      <c r="C17" s="179" t="s">
        <v>2024</v>
      </c>
      <c r="D17" s="179" t="s">
        <v>2029</v>
      </c>
      <c r="E17" s="181" t="s">
        <v>2025</v>
      </c>
      <c r="F17" s="181" t="s">
        <v>2030</v>
      </c>
      <c r="G17" s="182">
        <v>1.5</v>
      </c>
      <c r="H17" s="183">
        <v>19.07</v>
      </c>
      <c r="I17" s="183">
        <f>ROUND(G17*H17,2)</f>
        <v>28.61</v>
      </c>
    </row>
    <row r="18" spans="1:9" ht="24.9" customHeight="1">
      <c r="A18" s="179" t="s">
        <v>2027</v>
      </c>
      <c r="B18" s="180" t="s">
        <v>2031</v>
      </c>
      <c r="C18" s="179" t="s">
        <v>2024</v>
      </c>
      <c r="D18" s="179" t="s">
        <v>2032</v>
      </c>
      <c r="E18" s="181" t="s">
        <v>2025</v>
      </c>
      <c r="F18" s="181" t="s">
        <v>2026</v>
      </c>
      <c r="G18" s="182">
        <v>0.2</v>
      </c>
      <c r="H18" s="183">
        <v>795.13998805031451</v>
      </c>
      <c r="I18" s="183">
        <f t="shared" ref="I18:I21" si="0">ROUND(G18*H18,2)</f>
        <v>159.03</v>
      </c>
    </row>
    <row r="19" spans="1:9" ht="16.5" customHeight="1">
      <c r="A19" s="184" t="s">
        <v>2039</v>
      </c>
      <c r="B19" s="180" t="s">
        <v>2033</v>
      </c>
      <c r="C19" s="179" t="s">
        <v>2024</v>
      </c>
      <c r="D19" s="184" t="s">
        <v>2040</v>
      </c>
      <c r="E19" s="181" t="s">
        <v>2025</v>
      </c>
      <c r="F19" s="181" t="s">
        <v>2026</v>
      </c>
      <c r="G19" s="182">
        <v>0.2</v>
      </c>
      <c r="H19" s="183">
        <v>25.15</v>
      </c>
      <c r="I19" s="183">
        <f t="shared" si="0"/>
        <v>5.03</v>
      </c>
    </row>
    <row r="20" spans="1:9" ht="18.75" customHeight="1">
      <c r="A20" s="179" t="s">
        <v>2027</v>
      </c>
      <c r="B20" s="180" t="s">
        <v>2034</v>
      </c>
      <c r="C20" s="179" t="s">
        <v>2024</v>
      </c>
      <c r="D20" s="179" t="s">
        <v>2035</v>
      </c>
      <c r="E20" s="181" t="s">
        <v>2025</v>
      </c>
      <c r="F20" s="181" t="s">
        <v>2030</v>
      </c>
      <c r="G20" s="182">
        <v>3</v>
      </c>
      <c r="H20" s="183">
        <v>37.71</v>
      </c>
      <c r="I20" s="183">
        <f t="shared" si="0"/>
        <v>113.13</v>
      </c>
    </row>
    <row r="21" spans="1:9" ht="18.75" customHeight="1">
      <c r="A21" s="179" t="s">
        <v>2027</v>
      </c>
      <c r="B21" s="180" t="s">
        <v>2036</v>
      </c>
      <c r="C21" s="179" t="s">
        <v>2024</v>
      </c>
      <c r="D21" s="179" t="s">
        <v>2037</v>
      </c>
      <c r="E21" s="181" t="s">
        <v>2025</v>
      </c>
      <c r="F21" s="181" t="s">
        <v>2026</v>
      </c>
      <c r="G21" s="182">
        <v>0.2</v>
      </c>
      <c r="H21" s="183">
        <v>66.53</v>
      </c>
      <c r="I21" s="183">
        <f t="shared" si="0"/>
        <v>13.31</v>
      </c>
    </row>
    <row r="22" spans="1:9" ht="8.25" customHeight="1">
      <c r="A22" s="97"/>
      <c r="B22" s="97"/>
      <c r="C22" s="97"/>
      <c r="D22" s="97"/>
      <c r="E22" s="97"/>
      <c r="F22" s="97"/>
      <c r="G22" s="97"/>
      <c r="H22" s="97"/>
      <c r="I22" s="97"/>
    </row>
    <row r="23" spans="1:9" ht="8.25" customHeight="1">
      <c r="A23" s="97"/>
      <c r="B23" s="97"/>
      <c r="C23" s="97"/>
      <c r="D23" s="97"/>
      <c r="E23" s="97"/>
      <c r="F23" s="97"/>
      <c r="G23" s="97"/>
      <c r="H23" s="108" t="s">
        <v>1320</v>
      </c>
      <c r="I23" s="108">
        <f>ROUND(I16*(1+0.2607),2)</f>
        <v>402.3</v>
      </c>
    </row>
    <row r="24" spans="1:9" ht="8.25" customHeight="1">
      <c r="A24" s="107"/>
      <c r="B24" s="107"/>
      <c r="C24" s="107"/>
      <c r="D24" s="107"/>
      <c r="E24" s="107"/>
      <c r="F24" s="109" t="s">
        <v>1318</v>
      </c>
      <c r="G24" s="144">
        <f>Planilha!F12</f>
        <v>1</v>
      </c>
      <c r="H24" s="109" t="s">
        <v>1319</v>
      </c>
      <c r="I24" s="109">
        <f>ROUND(G24*I23,2)</f>
        <v>402.3</v>
      </c>
    </row>
    <row r="25" spans="1:9" ht="9" customHeight="1">
      <c r="A25" s="35" t="s">
        <v>19</v>
      </c>
      <c r="B25" s="36" t="s">
        <v>0</v>
      </c>
      <c r="C25" s="35" t="s">
        <v>1</v>
      </c>
      <c r="D25" s="35" t="s">
        <v>2</v>
      </c>
      <c r="E25" s="102" t="s">
        <v>3</v>
      </c>
      <c r="F25" s="102" t="s">
        <v>4</v>
      </c>
      <c r="G25" s="102" t="s">
        <v>5</v>
      </c>
      <c r="H25" s="36" t="s">
        <v>6</v>
      </c>
      <c r="I25" s="36" t="s">
        <v>7</v>
      </c>
    </row>
    <row r="26" spans="1:9" ht="18.75" customHeight="1">
      <c r="A26" s="7" t="s">
        <v>8</v>
      </c>
      <c r="B26" s="8" t="s">
        <v>20</v>
      </c>
      <c r="C26" s="7" t="s">
        <v>13</v>
      </c>
      <c r="D26" s="25" t="s">
        <v>21</v>
      </c>
      <c r="E26" s="93" t="s">
        <v>14</v>
      </c>
      <c r="F26" s="93" t="s">
        <v>22</v>
      </c>
      <c r="G26" s="94">
        <v>1</v>
      </c>
      <c r="H26" s="13">
        <f>SUM(I27)</f>
        <v>5.99</v>
      </c>
      <c r="I26" s="13">
        <f>H26*G26</f>
        <v>5.99</v>
      </c>
    </row>
    <row r="27" spans="1:9" ht="24.9" customHeight="1">
      <c r="A27" s="14" t="s">
        <v>12</v>
      </c>
      <c r="B27" s="41" t="s">
        <v>23</v>
      </c>
      <c r="C27" s="14" t="s">
        <v>13</v>
      </c>
      <c r="D27" s="42" t="s">
        <v>24</v>
      </c>
      <c r="E27" s="95" t="s">
        <v>25</v>
      </c>
      <c r="F27" s="95" t="s">
        <v>26</v>
      </c>
      <c r="G27" s="96">
        <v>1</v>
      </c>
      <c r="H27" s="43">
        <v>5.99</v>
      </c>
      <c r="I27" s="43">
        <f>ROUND(G27*H27,2)</f>
        <v>5.99</v>
      </c>
    </row>
    <row r="28" spans="1:9" ht="8.25" customHeight="1">
      <c r="A28" s="97"/>
      <c r="B28" s="97"/>
      <c r="C28" s="97"/>
      <c r="D28" s="97"/>
      <c r="E28" s="97"/>
      <c r="F28" s="97"/>
      <c r="G28" s="97"/>
      <c r="H28" s="108" t="s">
        <v>1320</v>
      </c>
      <c r="I28" s="108">
        <f>ROUND(I26*(1+0.2607),2)</f>
        <v>7.55</v>
      </c>
    </row>
    <row r="29" spans="1:9" ht="8.25" customHeight="1">
      <c r="A29" s="107"/>
      <c r="B29" s="107"/>
      <c r="C29" s="107"/>
      <c r="D29" s="107"/>
      <c r="E29" s="107"/>
      <c r="F29" s="109" t="s">
        <v>1318</v>
      </c>
      <c r="G29" s="144">
        <f>Planilha!F13</f>
        <v>37</v>
      </c>
      <c r="H29" s="109" t="s">
        <v>1319</v>
      </c>
      <c r="I29" s="109">
        <f>G29*I28</f>
        <v>279.34999999999997</v>
      </c>
    </row>
    <row r="30" spans="1:9" ht="9" customHeight="1">
      <c r="A30" s="35" t="s">
        <v>27</v>
      </c>
      <c r="B30" s="36" t="s">
        <v>0</v>
      </c>
      <c r="C30" s="35" t="s">
        <v>1</v>
      </c>
      <c r="D30" s="35" t="s">
        <v>2</v>
      </c>
      <c r="E30" s="102" t="s">
        <v>3</v>
      </c>
      <c r="F30" s="102" t="s">
        <v>4</v>
      </c>
      <c r="G30" s="102" t="s">
        <v>5</v>
      </c>
      <c r="H30" s="36" t="s">
        <v>6</v>
      </c>
      <c r="I30" s="36" t="s">
        <v>7</v>
      </c>
    </row>
    <row r="31" spans="1:9" ht="18.75" customHeight="1">
      <c r="A31" s="7" t="s">
        <v>8</v>
      </c>
      <c r="B31" s="8" t="s">
        <v>28</v>
      </c>
      <c r="C31" s="7" t="s">
        <v>13</v>
      </c>
      <c r="D31" s="25" t="s">
        <v>29</v>
      </c>
      <c r="E31" s="93" t="s">
        <v>14</v>
      </c>
      <c r="F31" s="93" t="s">
        <v>30</v>
      </c>
      <c r="G31" s="94">
        <v>1</v>
      </c>
      <c r="H31" s="13">
        <f>SUM(I32:I33)</f>
        <v>8.24</v>
      </c>
      <c r="I31" s="13">
        <f>H31*G31</f>
        <v>8.24</v>
      </c>
    </row>
    <row r="32" spans="1:9" ht="16.5" customHeight="1">
      <c r="A32" s="34" t="s">
        <v>18</v>
      </c>
      <c r="B32" s="27" t="s">
        <v>31</v>
      </c>
      <c r="C32" s="26" t="s">
        <v>13</v>
      </c>
      <c r="D32" s="26" t="s">
        <v>32</v>
      </c>
      <c r="E32" s="100" t="s">
        <v>14</v>
      </c>
      <c r="F32" s="100" t="s">
        <v>33</v>
      </c>
      <c r="G32" s="101">
        <v>0.1929825</v>
      </c>
      <c r="H32" s="32">
        <v>24.92</v>
      </c>
      <c r="I32" s="32">
        <f t="shared" ref="I32:I33" si="1">ROUND(G32*H32,2)</f>
        <v>4.8099999999999996</v>
      </c>
    </row>
    <row r="33" spans="1:9" ht="16.5" customHeight="1">
      <c r="A33" s="34" t="s">
        <v>18</v>
      </c>
      <c r="B33" s="45">
        <v>88316</v>
      </c>
      <c r="C33" s="26" t="s">
        <v>34</v>
      </c>
      <c r="D33" s="26" t="s">
        <v>35</v>
      </c>
      <c r="E33" s="100" t="s">
        <v>36</v>
      </c>
      <c r="F33" s="100" t="s">
        <v>37</v>
      </c>
      <c r="G33" s="101">
        <v>0.1929825</v>
      </c>
      <c r="H33" s="32">
        <v>17.78</v>
      </c>
      <c r="I33" s="32">
        <f t="shared" si="1"/>
        <v>3.43</v>
      </c>
    </row>
    <row r="34" spans="1:9" ht="8.25" customHeight="1">
      <c r="A34" s="97"/>
      <c r="B34" s="97"/>
      <c r="C34" s="97"/>
      <c r="D34" s="97"/>
      <c r="E34" s="97"/>
      <c r="F34" s="97"/>
      <c r="G34" s="97"/>
      <c r="H34" s="108" t="s">
        <v>1320</v>
      </c>
      <c r="I34" s="108">
        <f>ROUND(I31*(1+0.2607),2)</f>
        <v>10.39</v>
      </c>
    </row>
    <row r="35" spans="1:9" ht="8.25" customHeight="1">
      <c r="A35" s="107"/>
      <c r="B35" s="107"/>
      <c r="C35" s="107"/>
      <c r="D35" s="107"/>
      <c r="E35" s="107"/>
      <c r="F35" s="109" t="s">
        <v>1318</v>
      </c>
      <c r="G35" s="143">
        <f>Planilha!F14</f>
        <v>263.66000000000003</v>
      </c>
      <c r="H35" s="109" t="s">
        <v>1319</v>
      </c>
      <c r="I35" s="109">
        <f>G35*I34</f>
        <v>2739.4274000000005</v>
      </c>
    </row>
    <row r="36" spans="1:9" ht="9" customHeight="1">
      <c r="A36" s="35" t="s">
        <v>38</v>
      </c>
      <c r="B36" s="36" t="s">
        <v>0</v>
      </c>
      <c r="C36" s="35" t="s">
        <v>1</v>
      </c>
      <c r="D36" s="35" t="s">
        <v>2</v>
      </c>
      <c r="E36" s="102" t="s">
        <v>3</v>
      </c>
      <c r="F36" s="102" t="s">
        <v>4</v>
      </c>
      <c r="G36" s="102" t="s">
        <v>5</v>
      </c>
      <c r="H36" s="36" t="s">
        <v>6</v>
      </c>
      <c r="I36" s="36" t="s">
        <v>7</v>
      </c>
    </row>
    <row r="37" spans="1:9" ht="18.75" customHeight="1">
      <c r="A37" s="7" t="s">
        <v>8</v>
      </c>
      <c r="B37" s="46">
        <v>93212</v>
      </c>
      <c r="C37" s="7" t="s">
        <v>34</v>
      </c>
      <c r="D37" s="25" t="s">
        <v>39</v>
      </c>
      <c r="E37" s="93" t="s">
        <v>10</v>
      </c>
      <c r="F37" s="93" t="s">
        <v>30</v>
      </c>
      <c r="G37" s="94">
        <v>1</v>
      </c>
      <c r="H37" s="13">
        <f>SUM(I38:I113)</f>
        <v>1008.9</v>
      </c>
      <c r="I37" s="13">
        <f>H37*G37</f>
        <v>1008.9</v>
      </c>
    </row>
    <row r="38" spans="1:9" ht="24.9" customHeight="1">
      <c r="A38" s="26" t="s">
        <v>16</v>
      </c>
      <c r="B38" s="45">
        <v>89731</v>
      </c>
      <c r="C38" s="26" t="s">
        <v>34</v>
      </c>
      <c r="D38" s="26" t="s">
        <v>40</v>
      </c>
      <c r="E38" s="100" t="s">
        <v>41</v>
      </c>
      <c r="F38" s="100" t="s">
        <v>11</v>
      </c>
      <c r="G38" s="101">
        <v>1.7399999999999999E-2</v>
      </c>
      <c r="H38" s="32">
        <v>12.77</v>
      </c>
      <c r="I38" s="32">
        <f t="shared" ref="I38:I101" si="2">ROUND(G38*H38,2)</f>
        <v>0.22</v>
      </c>
    </row>
    <row r="39" spans="1:9" ht="24.9" customHeight="1">
      <c r="A39" s="26" t="s">
        <v>16</v>
      </c>
      <c r="B39" s="45">
        <v>87548</v>
      </c>
      <c r="C39" s="26" t="s">
        <v>34</v>
      </c>
      <c r="D39" s="34" t="s">
        <v>42</v>
      </c>
      <c r="E39" s="100" t="s">
        <v>43</v>
      </c>
      <c r="F39" s="100" t="s">
        <v>30</v>
      </c>
      <c r="G39" s="101">
        <v>0.18940000000000001</v>
      </c>
      <c r="H39" s="32">
        <v>23.53</v>
      </c>
      <c r="I39" s="32">
        <f t="shared" si="2"/>
        <v>4.46</v>
      </c>
    </row>
    <row r="40" spans="1:9" ht="24.9" customHeight="1">
      <c r="A40" s="26" t="s">
        <v>16</v>
      </c>
      <c r="B40" s="45">
        <v>89748</v>
      </c>
      <c r="C40" s="26" t="s">
        <v>34</v>
      </c>
      <c r="D40" s="26" t="s">
        <v>44</v>
      </c>
      <c r="E40" s="100" t="s">
        <v>41</v>
      </c>
      <c r="F40" s="100" t="s">
        <v>11</v>
      </c>
      <c r="G40" s="101">
        <v>5.2200000000000003E-2</v>
      </c>
      <c r="H40" s="32">
        <v>38.03</v>
      </c>
      <c r="I40" s="32">
        <f t="shared" si="2"/>
        <v>1.99</v>
      </c>
    </row>
    <row r="41" spans="1:9" ht="18.75" customHeight="1">
      <c r="A41" s="26" t="s">
        <v>16</v>
      </c>
      <c r="B41" s="45">
        <v>98679</v>
      </c>
      <c r="C41" s="26" t="s">
        <v>34</v>
      </c>
      <c r="D41" s="26" t="s">
        <v>45</v>
      </c>
      <c r="E41" s="100" t="s">
        <v>46</v>
      </c>
      <c r="F41" s="100" t="s">
        <v>30</v>
      </c>
      <c r="G41" s="101">
        <v>0.51339999999999997</v>
      </c>
      <c r="H41" s="32">
        <v>32.349970588235315</v>
      </c>
      <c r="I41" s="32">
        <f t="shared" si="2"/>
        <v>16.61</v>
      </c>
    </row>
    <row r="42" spans="1:9" ht="18.75" customHeight="1">
      <c r="A42" s="26" t="s">
        <v>16</v>
      </c>
      <c r="B42" s="45">
        <v>91967</v>
      </c>
      <c r="C42" s="26" t="s">
        <v>34</v>
      </c>
      <c r="D42" s="26" t="s">
        <v>47</v>
      </c>
      <c r="E42" s="103" t="s">
        <v>48</v>
      </c>
      <c r="F42" s="100" t="s">
        <v>11</v>
      </c>
      <c r="G42" s="101">
        <v>1.7399999999999999E-2</v>
      </c>
      <c r="H42" s="32">
        <v>54.55</v>
      </c>
      <c r="I42" s="32">
        <f t="shared" si="2"/>
        <v>0.95</v>
      </c>
    </row>
    <row r="43" spans="1:9" ht="24.9" customHeight="1">
      <c r="A43" s="26" t="s">
        <v>16</v>
      </c>
      <c r="B43" s="45">
        <v>92543</v>
      </c>
      <c r="C43" s="26" t="s">
        <v>34</v>
      </c>
      <c r="D43" s="34" t="s">
        <v>49</v>
      </c>
      <c r="E43" s="100" t="s">
        <v>50</v>
      </c>
      <c r="F43" s="100" t="s">
        <v>30</v>
      </c>
      <c r="G43" s="101">
        <v>1.3566</v>
      </c>
      <c r="H43" s="32">
        <v>31.49</v>
      </c>
      <c r="I43" s="32">
        <f t="shared" si="2"/>
        <v>42.72</v>
      </c>
    </row>
    <row r="44" spans="1:9" ht="18.75" customHeight="1">
      <c r="A44" s="26" t="s">
        <v>16</v>
      </c>
      <c r="B44" s="45">
        <v>92981</v>
      </c>
      <c r="C44" s="26" t="s">
        <v>34</v>
      </c>
      <c r="D44" s="26" t="s">
        <v>51</v>
      </c>
      <c r="E44" s="103" t="s">
        <v>52</v>
      </c>
      <c r="F44" s="100" t="s">
        <v>53</v>
      </c>
      <c r="G44" s="101">
        <v>0.2611</v>
      </c>
      <c r="H44" s="32">
        <v>12.43</v>
      </c>
      <c r="I44" s="32">
        <f t="shared" si="2"/>
        <v>3.25</v>
      </c>
    </row>
    <row r="45" spans="1:9" ht="18.75" customHeight="1">
      <c r="A45" s="26" t="s">
        <v>16</v>
      </c>
      <c r="B45" s="45">
        <v>98442</v>
      </c>
      <c r="C45" s="26" t="s">
        <v>34</v>
      </c>
      <c r="D45" s="34" t="s">
        <v>54</v>
      </c>
      <c r="E45" s="100" t="s">
        <v>10</v>
      </c>
      <c r="F45" s="100" t="s">
        <v>30</v>
      </c>
      <c r="G45" s="101">
        <v>0.30070000000000002</v>
      </c>
      <c r="H45" s="32">
        <v>180.74</v>
      </c>
      <c r="I45" s="32">
        <f t="shared" si="2"/>
        <v>54.35</v>
      </c>
    </row>
    <row r="46" spans="1:9" ht="18.75" customHeight="1">
      <c r="A46" s="26" t="s">
        <v>16</v>
      </c>
      <c r="B46" s="45">
        <v>98445</v>
      </c>
      <c r="C46" s="26" t="s">
        <v>34</v>
      </c>
      <c r="D46" s="34" t="s">
        <v>55</v>
      </c>
      <c r="E46" s="100" t="s">
        <v>10</v>
      </c>
      <c r="F46" s="100" t="s">
        <v>30</v>
      </c>
      <c r="G46" s="101">
        <v>0.40810000000000002</v>
      </c>
      <c r="H46" s="32">
        <v>216.44</v>
      </c>
      <c r="I46" s="32">
        <f t="shared" si="2"/>
        <v>88.33</v>
      </c>
    </row>
    <row r="47" spans="1:9" ht="18.75" customHeight="1">
      <c r="A47" s="26" t="s">
        <v>16</v>
      </c>
      <c r="B47" s="45">
        <v>92000</v>
      </c>
      <c r="C47" s="26" t="s">
        <v>34</v>
      </c>
      <c r="D47" s="26" t="s">
        <v>56</v>
      </c>
      <c r="E47" s="103" t="s">
        <v>52</v>
      </c>
      <c r="F47" s="100" t="s">
        <v>11</v>
      </c>
      <c r="G47" s="101">
        <v>3.4799999999999998E-2</v>
      </c>
      <c r="H47" s="32">
        <v>27.91</v>
      </c>
      <c r="I47" s="32">
        <f t="shared" si="2"/>
        <v>0.97</v>
      </c>
    </row>
    <row r="48" spans="1:9" ht="18.75" customHeight="1">
      <c r="A48" s="26" t="s">
        <v>16</v>
      </c>
      <c r="B48" s="45">
        <v>95805</v>
      </c>
      <c r="C48" s="26" t="s">
        <v>34</v>
      </c>
      <c r="D48" s="26" t="s">
        <v>57</v>
      </c>
      <c r="E48" s="103" t="s">
        <v>52</v>
      </c>
      <c r="F48" s="100" t="s">
        <v>11</v>
      </c>
      <c r="G48" s="101">
        <v>1.7399999999999999E-2</v>
      </c>
      <c r="H48" s="32">
        <v>21.63</v>
      </c>
      <c r="I48" s="32">
        <f t="shared" si="2"/>
        <v>0.38</v>
      </c>
    </row>
    <row r="49" spans="1:9" ht="24.9" customHeight="1">
      <c r="A49" s="26" t="s">
        <v>16</v>
      </c>
      <c r="B49" s="45">
        <v>87903</v>
      </c>
      <c r="C49" s="26" t="s">
        <v>34</v>
      </c>
      <c r="D49" s="34" t="s">
        <v>58</v>
      </c>
      <c r="E49" s="100" t="s">
        <v>43</v>
      </c>
      <c r="F49" s="100" t="s">
        <v>30</v>
      </c>
      <c r="G49" s="101">
        <v>0.1681</v>
      </c>
      <c r="H49" s="32">
        <v>9.59</v>
      </c>
      <c r="I49" s="32">
        <f t="shared" si="2"/>
        <v>1.61</v>
      </c>
    </row>
    <row r="50" spans="1:9" ht="24.9" customHeight="1">
      <c r="A50" s="26" t="s">
        <v>16</v>
      </c>
      <c r="B50" s="45">
        <v>89784</v>
      </c>
      <c r="C50" s="26" t="s">
        <v>34</v>
      </c>
      <c r="D50" s="26" t="s">
        <v>59</v>
      </c>
      <c r="E50" s="100" t="s">
        <v>41</v>
      </c>
      <c r="F50" s="100" t="s">
        <v>11</v>
      </c>
      <c r="G50" s="101">
        <v>1.7399999999999999E-2</v>
      </c>
      <c r="H50" s="32">
        <v>20.95</v>
      </c>
      <c r="I50" s="32">
        <f t="shared" si="2"/>
        <v>0.36</v>
      </c>
    </row>
    <row r="51" spans="1:9" ht="18.75" customHeight="1">
      <c r="A51" s="26" t="s">
        <v>16</v>
      </c>
      <c r="B51" s="45">
        <v>95811</v>
      </c>
      <c r="C51" s="26" t="s">
        <v>34</v>
      </c>
      <c r="D51" s="26" t="s">
        <v>60</v>
      </c>
      <c r="E51" s="103" t="s">
        <v>52</v>
      </c>
      <c r="F51" s="100" t="s">
        <v>11</v>
      </c>
      <c r="G51" s="101">
        <v>5.2200000000000003E-2</v>
      </c>
      <c r="H51" s="32">
        <v>18.48</v>
      </c>
      <c r="I51" s="32">
        <f t="shared" si="2"/>
        <v>0.96</v>
      </c>
    </row>
    <row r="52" spans="1:9" ht="16.5" customHeight="1">
      <c r="A52" s="34" t="s">
        <v>18</v>
      </c>
      <c r="B52" s="45">
        <v>100860</v>
      </c>
      <c r="C52" s="26" t="s">
        <v>34</v>
      </c>
      <c r="D52" s="34" t="s">
        <v>61</v>
      </c>
      <c r="E52" s="103" t="s">
        <v>62</v>
      </c>
      <c r="F52" s="100" t="s">
        <v>11</v>
      </c>
      <c r="G52" s="101">
        <v>6.9599999999999995E-2</v>
      </c>
      <c r="H52" s="32">
        <v>79.17</v>
      </c>
      <c r="I52" s="32">
        <f t="shared" si="2"/>
        <v>5.51</v>
      </c>
    </row>
    <row r="53" spans="1:9" ht="31.35" customHeight="1">
      <c r="A53" s="26" t="s">
        <v>16</v>
      </c>
      <c r="B53" s="45">
        <v>91170</v>
      </c>
      <c r="C53" s="26" t="s">
        <v>34</v>
      </c>
      <c r="D53" s="34" t="s">
        <v>63</v>
      </c>
      <c r="E53" s="100" t="s">
        <v>41</v>
      </c>
      <c r="F53" s="100" t="s">
        <v>53</v>
      </c>
      <c r="G53" s="101">
        <v>0.4612</v>
      </c>
      <c r="H53" s="32">
        <v>2.94</v>
      </c>
      <c r="I53" s="32">
        <f t="shared" si="2"/>
        <v>1.36</v>
      </c>
    </row>
    <row r="54" spans="1:9" ht="16.5" customHeight="1">
      <c r="A54" s="34" t="s">
        <v>18</v>
      </c>
      <c r="B54" s="45">
        <v>88489</v>
      </c>
      <c r="C54" s="26" t="s">
        <v>34</v>
      </c>
      <c r="D54" s="34" t="s">
        <v>64</v>
      </c>
      <c r="E54" s="100" t="s">
        <v>65</v>
      </c>
      <c r="F54" s="100" t="s">
        <v>30</v>
      </c>
      <c r="G54" s="101">
        <v>2.4441999999999999</v>
      </c>
      <c r="H54" s="32">
        <v>10.48</v>
      </c>
      <c r="I54" s="32">
        <f t="shared" si="2"/>
        <v>25.62</v>
      </c>
    </row>
    <row r="55" spans="1:9" ht="18.75" customHeight="1">
      <c r="A55" s="26" t="s">
        <v>16</v>
      </c>
      <c r="B55" s="45">
        <v>91911</v>
      </c>
      <c r="C55" s="26" t="s">
        <v>34</v>
      </c>
      <c r="D55" s="34" t="s">
        <v>66</v>
      </c>
      <c r="E55" s="103" t="s">
        <v>48</v>
      </c>
      <c r="F55" s="100" t="s">
        <v>11</v>
      </c>
      <c r="G55" s="101">
        <v>6.9599999999999995E-2</v>
      </c>
      <c r="H55" s="32">
        <v>15.08</v>
      </c>
      <c r="I55" s="32">
        <f t="shared" si="2"/>
        <v>1.05</v>
      </c>
    </row>
    <row r="56" spans="1:9" ht="24.9" customHeight="1">
      <c r="A56" s="26" t="s">
        <v>16</v>
      </c>
      <c r="B56" s="45">
        <v>91173</v>
      </c>
      <c r="C56" s="26" t="s">
        <v>34</v>
      </c>
      <c r="D56" s="26" t="s">
        <v>67</v>
      </c>
      <c r="E56" s="100" t="s">
        <v>41</v>
      </c>
      <c r="F56" s="100" t="s">
        <v>53</v>
      </c>
      <c r="G56" s="101">
        <v>0.1827</v>
      </c>
      <c r="H56" s="32">
        <v>1.49</v>
      </c>
      <c r="I56" s="32">
        <f t="shared" si="2"/>
        <v>0.27</v>
      </c>
    </row>
    <row r="57" spans="1:9" ht="18.75" customHeight="1">
      <c r="A57" s="26" t="s">
        <v>16</v>
      </c>
      <c r="B57" s="45">
        <v>91959</v>
      </c>
      <c r="C57" s="26" t="s">
        <v>34</v>
      </c>
      <c r="D57" s="26" t="s">
        <v>68</v>
      </c>
      <c r="E57" s="103" t="s">
        <v>48</v>
      </c>
      <c r="F57" s="100" t="s">
        <v>11</v>
      </c>
      <c r="G57" s="101">
        <v>1.7399999999999999E-2</v>
      </c>
      <c r="H57" s="32">
        <v>40.57</v>
      </c>
      <c r="I57" s="32">
        <f t="shared" si="2"/>
        <v>0.71</v>
      </c>
    </row>
    <row r="58" spans="1:9" ht="31.35" customHeight="1">
      <c r="A58" s="26" t="s">
        <v>16</v>
      </c>
      <c r="B58" s="45">
        <v>89173</v>
      </c>
      <c r="C58" s="26" t="s">
        <v>34</v>
      </c>
      <c r="D58" s="34" t="s">
        <v>69</v>
      </c>
      <c r="E58" s="100" t="s">
        <v>43</v>
      </c>
      <c r="F58" s="100" t="s">
        <v>30</v>
      </c>
      <c r="G58" s="101">
        <v>0.76790000000000003</v>
      </c>
      <c r="H58" s="32">
        <v>33.57</v>
      </c>
      <c r="I58" s="32">
        <f t="shared" si="2"/>
        <v>25.78</v>
      </c>
    </row>
    <row r="59" spans="1:9" ht="18.75" customHeight="1">
      <c r="A59" s="26" t="s">
        <v>16</v>
      </c>
      <c r="B59" s="45">
        <v>89712</v>
      </c>
      <c r="C59" s="26" t="s">
        <v>34</v>
      </c>
      <c r="D59" s="34" t="s">
        <v>70</v>
      </c>
      <c r="E59" s="100" t="s">
        <v>41</v>
      </c>
      <c r="F59" s="100" t="s">
        <v>53</v>
      </c>
      <c r="G59" s="101">
        <v>0.2235</v>
      </c>
      <c r="H59" s="32">
        <v>24.61</v>
      </c>
      <c r="I59" s="32">
        <f t="shared" si="2"/>
        <v>5.5</v>
      </c>
    </row>
    <row r="60" spans="1:9" ht="18.75" customHeight="1">
      <c r="A60" s="26" t="s">
        <v>16</v>
      </c>
      <c r="B60" s="45">
        <v>95241</v>
      </c>
      <c r="C60" s="26" t="s">
        <v>34</v>
      </c>
      <c r="D60" s="26" t="s">
        <v>71</v>
      </c>
      <c r="E60" s="100" t="s">
        <v>72</v>
      </c>
      <c r="F60" s="100" t="s">
        <v>30</v>
      </c>
      <c r="G60" s="101">
        <v>1.3328</v>
      </c>
      <c r="H60" s="32">
        <v>27.78</v>
      </c>
      <c r="I60" s="32">
        <f t="shared" si="2"/>
        <v>37.03</v>
      </c>
    </row>
    <row r="61" spans="1:9" ht="18.75" customHeight="1">
      <c r="A61" s="26" t="s">
        <v>16</v>
      </c>
      <c r="B61" s="45">
        <v>101165</v>
      </c>
      <c r="C61" s="26" t="s">
        <v>34</v>
      </c>
      <c r="D61" s="34" t="s">
        <v>73</v>
      </c>
      <c r="E61" s="100" t="s">
        <v>72</v>
      </c>
      <c r="F61" s="100" t="s">
        <v>74</v>
      </c>
      <c r="G61" s="101">
        <v>2.86E-2</v>
      </c>
      <c r="H61" s="32">
        <v>801.37</v>
      </c>
      <c r="I61" s="32">
        <f t="shared" si="2"/>
        <v>22.92</v>
      </c>
    </row>
    <row r="62" spans="1:9" ht="18.75" customHeight="1">
      <c r="A62" s="26" t="s">
        <v>16</v>
      </c>
      <c r="B62" s="45">
        <v>89970</v>
      </c>
      <c r="C62" s="26" t="s">
        <v>34</v>
      </c>
      <c r="D62" s="34" t="s">
        <v>75</v>
      </c>
      <c r="E62" s="100" t="s">
        <v>41</v>
      </c>
      <c r="F62" s="100" t="s">
        <v>11</v>
      </c>
      <c r="G62" s="101">
        <v>6.9599999999999995E-2</v>
      </c>
      <c r="H62" s="32">
        <v>51.35</v>
      </c>
      <c r="I62" s="32">
        <f t="shared" si="2"/>
        <v>3.57</v>
      </c>
    </row>
    <row r="63" spans="1:9" ht="18.75" customHeight="1">
      <c r="A63" s="26" t="s">
        <v>16</v>
      </c>
      <c r="B63" s="45">
        <v>91870</v>
      </c>
      <c r="C63" s="26" t="s">
        <v>34</v>
      </c>
      <c r="D63" s="34" t="s">
        <v>76</v>
      </c>
      <c r="E63" s="103" t="s">
        <v>52</v>
      </c>
      <c r="F63" s="100" t="s">
        <v>53</v>
      </c>
      <c r="G63" s="101">
        <v>0.15659999999999999</v>
      </c>
      <c r="H63" s="32">
        <v>11.25</v>
      </c>
      <c r="I63" s="32">
        <f t="shared" si="2"/>
        <v>1.76</v>
      </c>
    </row>
    <row r="64" spans="1:9" ht="16.5" customHeight="1">
      <c r="A64" s="34" t="s">
        <v>18</v>
      </c>
      <c r="B64" s="45">
        <v>91937</v>
      </c>
      <c r="C64" s="26" t="s">
        <v>34</v>
      </c>
      <c r="D64" s="34" t="s">
        <v>77</v>
      </c>
      <c r="E64" s="103" t="s">
        <v>78</v>
      </c>
      <c r="F64" s="100" t="s">
        <v>11</v>
      </c>
      <c r="G64" s="101">
        <v>0.13919999999999999</v>
      </c>
      <c r="H64" s="32">
        <v>14.41</v>
      </c>
      <c r="I64" s="32">
        <f t="shared" si="2"/>
        <v>2.0099999999999998</v>
      </c>
    </row>
    <row r="65" spans="1:9" ht="18.75" customHeight="1">
      <c r="A65" s="26" t="s">
        <v>16</v>
      </c>
      <c r="B65" s="45">
        <v>95240</v>
      </c>
      <c r="C65" s="26" t="s">
        <v>34</v>
      </c>
      <c r="D65" s="26" t="s">
        <v>79</v>
      </c>
      <c r="E65" s="100" t="s">
        <v>72</v>
      </c>
      <c r="F65" s="100" t="s">
        <v>30</v>
      </c>
      <c r="G65" s="101">
        <v>6.4000000000000003E-3</v>
      </c>
      <c r="H65" s="32">
        <v>16.66</v>
      </c>
      <c r="I65" s="32">
        <f t="shared" si="2"/>
        <v>0.11</v>
      </c>
    </row>
    <row r="66" spans="1:9" ht="24.9" customHeight="1">
      <c r="A66" s="26" t="s">
        <v>16</v>
      </c>
      <c r="B66" s="45">
        <v>94210</v>
      </c>
      <c r="C66" s="26" t="s">
        <v>34</v>
      </c>
      <c r="D66" s="34" t="s">
        <v>80</v>
      </c>
      <c r="E66" s="100" t="s">
        <v>50</v>
      </c>
      <c r="F66" s="100" t="s">
        <v>30</v>
      </c>
      <c r="G66" s="101">
        <v>1.3566</v>
      </c>
      <c r="H66" s="32">
        <v>40.65</v>
      </c>
      <c r="I66" s="32">
        <f t="shared" si="2"/>
        <v>55.15</v>
      </c>
    </row>
    <row r="67" spans="1:9" ht="18.75" customHeight="1">
      <c r="A67" s="26" t="s">
        <v>16</v>
      </c>
      <c r="B67" s="45">
        <v>98448</v>
      </c>
      <c r="C67" s="26" t="s">
        <v>34</v>
      </c>
      <c r="D67" s="34" t="s">
        <v>81</v>
      </c>
      <c r="E67" s="100" t="s">
        <v>10</v>
      </c>
      <c r="F67" s="100" t="s">
        <v>30</v>
      </c>
      <c r="G67" s="101">
        <v>0.1011</v>
      </c>
      <c r="H67" s="32">
        <v>236.54</v>
      </c>
      <c r="I67" s="32">
        <f t="shared" si="2"/>
        <v>23.91</v>
      </c>
    </row>
    <row r="68" spans="1:9" ht="18.75" customHeight="1">
      <c r="A68" s="26" t="s">
        <v>16</v>
      </c>
      <c r="B68" s="45">
        <v>91863</v>
      </c>
      <c r="C68" s="26" t="s">
        <v>34</v>
      </c>
      <c r="D68" s="34" t="s">
        <v>82</v>
      </c>
      <c r="E68" s="103" t="s">
        <v>52</v>
      </c>
      <c r="F68" s="100" t="s">
        <v>53</v>
      </c>
      <c r="G68" s="101">
        <v>0.1305</v>
      </c>
      <c r="H68" s="32">
        <v>10.210000000000001</v>
      </c>
      <c r="I68" s="32">
        <f t="shared" si="2"/>
        <v>1.33</v>
      </c>
    </row>
    <row r="69" spans="1:9" ht="18.75" customHeight="1">
      <c r="A69" s="26" t="s">
        <v>16</v>
      </c>
      <c r="B69" s="45">
        <v>98443</v>
      </c>
      <c r="C69" s="26" t="s">
        <v>34</v>
      </c>
      <c r="D69" s="34" t="s">
        <v>83</v>
      </c>
      <c r="E69" s="100" t="s">
        <v>10</v>
      </c>
      <c r="F69" s="100" t="s">
        <v>30</v>
      </c>
      <c r="G69" s="101">
        <v>8.3000000000000004E-2</v>
      </c>
      <c r="H69" s="32">
        <v>157.08000000000001</v>
      </c>
      <c r="I69" s="32">
        <f t="shared" si="2"/>
        <v>13.04</v>
      </c>
    </row>
    <row r="70" spans="1:9" ht="18.75" customHeight="1">
      <c r="A70" s="26" t="s">
        <v>16</v>
      </c>
      <c r="B70" s="45">
        <v>91882</v>
      </c>
      <c r="C70" s="26" t="s">
        <v>34</v>
      </c>
      <c r="D70" s="34" t="s">
        <v>84</v>
      </c>
      <c r="E70" s="103" t="s">
        <v>52</v>
      </c>
      <c r="F70" s="100" t="s">
        <v>11</v>
      </c>
      <c r="G70" s="101">
        <v>3.4799999999999998E-2</v>
      </c>
      <c r="H70" s="32">
        <v>9</v>
      </c>
      <c r="I70" s="32">
        <f t="shared" si="2"/>
        <v>0.31</v>
      </c>
    </row>
    <row r="71" spans="1:9" ht="18.75" customHeight="1">
      <c r="A71" s="26" t="s">
        <v>16</v>
      </c>
      <c r="B71" s="45">
        <v>91928</v>
      </c>
      <c r="C71" s="26" t="s">
        <v>34</v>
      </c>
      <c r="D71" s="34" t="s">
        <v>85</v>
      </c>
      <c r="E71" s="103" t="s">
        <v>52</v>
      </c>
      <c r="F71" s="100" t="s">
        <v>53</v>
      </c>
      <c r="G71" s="101">
        <v>1.0442</v>
      </c>
      <c r="H71" s="32">
        <v>5.43</v>
      </c>
      <c r="I71" s="32">
        <f t="shared" si="2"/>
        <v>5.67</v>
      </c>
    </row>
    <row r="72" spans="1:9" ht="24.9" customHeight="1">
      <c r="A72" s="26" t="s">
        <v>16</v>
      </c>
      <c r="B72" s="45">
        <v>103328</v>
      </c>
      <c r="C72" s="26" t="s">
        <v>34</v>
      </c>
      <c r="D72" s="26" t="s">
        <v>86</v>
      </c>
      <c r="E72" s="100" t="s">
        <v>87</v>
      </c>
      <c r="F72" s="100" t="s">
        <v>30</v>
      </c>
      <c r="G72" s="101">
        <v>0.46750000000000003</v>
      </c>
      <c r="H72" s="32">
        <v>79.069999999999993</v>
      </c>
      <c r="I72" s="32">
        <f t="shared" si="2"/>
        <v>36.97</v>
      </c>
    </row>
    <row r="73" spans="1:9" ht="18.75" customHeight="1">
      <c r="A73" s="26" t="s">
        <v>16</v>
      </c>
      <c r="B73" s="45">
        <v>91924</v>
      </c>
      <c r="C73" s="26" t="s">
        <v>34</v>
      </c>
      <c r="D73" s="34" t="s">
        <v>88</v>
      </c>
      <c r="E73" s="103" t="s">
        <v>52</v>
      </c>
      <c r="F73" s="100" t="s">
        <v>53</v>
      </c>
      <c r="G73" s="101">
        <v>1.2529999999999999</v>
      </c>
      <c r="H73" s="32">
        <v>2.44</v>
      </c>
      <c r="I73" s="32">
        <f t="shared" si="2"/>
        <v>3.06</v>
      </c>
    </row>
    <row r="74" spans="1:9" ht="18.75" customHeight="1">
      <c r="A74" s="26" t="s">
        <v>16</v>
      </c>
      <c r="B74" s="45">
        <v>91305</v>
      </c>
      <c r="C74" s="26" t="s">
        <v>34</v>
      </c>
      <c r="D74" s="34" t="s">
        <v>89</v>
      </c>
      <c r="E74" s="103" t="s">
        <v>90</v>
      </c>
      <c r="F74" s="100" t="s">
        <v>11</v>
      </c>
      <c r="G74" s="101">
        <v>5.2200000000000003E-2</v>
      </c>
      <c r="H74" s="32">
        <v>94.34</v>
      </c>
      <c r="I74" s="32">
        <f t="shared" si="2"/>
        <v>4.92</v>
      </c>
    </row>
    <row r="75" spans="1:9" ht="24.9" customHeight="1">
      <c r="A75" s="26" t="s">
        <v>16</v>
      </c>
      <c r="B75" s="45">
        <v>94559</v>
      </c>
      <c r="C75" s="26" t="s">
        <v>34</v>
      </c>
      <c r="D75" s="34" t="s">
        <v>91</v>
      </c>
      <c r="E75" s="100" t="s">
        <v>92</v>
      </c>
      <c r="F75" s="100" t="s">
        <v>30</v>
      </c>
      <c r="G75" s="101">
        <v>9.0499999999999997E-2</v>
      </c>
      <c r="H75" s="32">
        <v>611.54999999999995</v>
      </c>
      <c r="I75" s="32">
        <f t="shared" si="2"/>
        <v>55.35</v>
      </c>
    </row>
    <row r="76" spans="1:9" ht="24.9" customHeight="1">
      <c r="A76" s="26" t="s">
        <v>16</v>
      </c>
      <c r="B76" s="45">
        <v>87777</v>
      </c>
      <c r="C76" s="26" t="s">
        <v>34</v>
      </c>
      <c r="D76" s="26" t="s">
        <v>93</v>
      </c>
      <c r="E76" s="100" t="s">
        <v>43</v>
      </c>
      <c r="F76" s="100" t="s">
        <v>30</v>
      </c>
      <c r="G76" s="101">
        <v>0.1681</v>
      </c>
      <c r="H76" s="32">
        <v>49.91</v>
      </c>
      <c r="I76" s="32">
        <f t="shared" si="2"/>
        <v>8.39</v>
      </c>
    </row>
    <row r="77" spans="1:9" ht="24.9" customHeight="1">
      <c r="A77" s="26" t="s">
        <v>16</v>
      </c>
      <c r="B77" s="45">
        <v>87885</v>
      </c>
      <c r="C77" s="26" t="s">
        <v>34</v>
      </c>
      <c r="D77" s="26" t="s">
        <v>94</v>
      </c>
      <c r="E77" s="100" t="s">
        <v>43</v>
      </c>
      <c r="F77" s="100" t="s">
        <v>30</v>
      </c>
      <c r="G77" s="101">
        <v>0.76790000000000003</v>
      </c>
      <c r="H77" s="32">
        <v>7.52</v>
      </c>
      <c r="I77" s="32">
        <f t="shared" si="2"/>
        <v>5.77</v>
      </c>
    </row>
    <row r="78" spans="1:9" ht="18.75" customHeight="1">
      <c r="A78" s="26" t="s">
        <v>16</v>
      </c>
      <c r="B78" s="45">
        <v>97906</v>
      </c>
      <c r="C78" s="26" t="s">
        <v>34</v>
      </c>
      <c r="D78" s="34" t="s">
        <v>95</v>
      </c>
      <c r="E78" s="100" t="s">
        <v>41</v>
      </c>
      <c r="F78" s="100" t="s">
        <v>11</v>
      </c>
      <c r="G78" s="101">
        <v>3.4799999999999998E-2</v>
      </c>
      <c r="H78" s="32">
        <v>386.34</v>
      </c>
      <c r="I78" s="32">
        <f t="shared" si="2"/>
        <v>13.44</v>
      </c>
    </row>
    <row r="79" spans="1:9" ht="24.9" customHeight="1">
      <c r="A79" s="26" t="s">
        <v>16</v>
      </c>
      <c r="B79" s="45">
        <v>89724</v>
      </c>
      <c r="C79" s="26" t="s">
        <v>34</v>
      </c>
      <c r="D79" s="26" t="s">
        <v>96</v>
      </c>
      <c r="E79" s="100" t="s">
        <v>41</v>
      </c>
      <c r="F79" s="100" t="s">
        <v>11</v>
      </c>
      <c r="G79" s="101">
        <v>0.17399999999999999</v>
      </c>
      <c r="H79" s="32">
        <v>8.91</v>
      </c>
      <c r="I79" s="32">
        <f t="shared" si="2"/>
        <v>1.55</v>
      </c>
    </row>
    <row r="80" spans="1:9" ht="18.75" customHeight="1">
      <c r="A80" s="26" t="s">
        <v>16</v>
      </c>
      <c r="B80" s="45">
        <v>91871</v>
      </c>
      <c r="C80" s="26" t="s">
        <v>34</v>
      </c>
      <c r="D80" s="34" t="s">
        <v>97</v>
      </c>
      <c r="E80" s="103" t="s">
        <v>52</v>
      </c>
      <c r="F80" s="100" t="s">
        <v>53</v>
      </c>
      <c r="G80" s="101">
        <v>2.6100000000000002E-2</v>
      </c>
      <c r="H80" s="32">
        <v>12.83</v>
      </c>
      <c r="I80" s="32">
        <f t="shared" si="2"/>
        <v>0.33</v>
      </c>
    </row>
    <row r="81" spans="1:9" ht="16.5" customHeight="1">
      <c r="A81" s="34" t="s">
        <v>18</v>
      </c>
      <c r="B81" s="45">
        <v>93358</v>
      </c>
      <c r="C81" s="26" t="s">
        <v>34</v>
      </c>
      <c r="D81" s="34" t="s">
        <v>98</v>
      </c>
      <c r="E81" s="100" t="s">
        <v>99</v>
      </c>
      <c r="F81" s="100" t="s">
        <v>74</v>
      </c>
      <c r="G81" s="101">
        <v>2.7900000000000001E-2</v>
      </c>
      <c r="H81" s="32">
        <v>70.349999999999994</v>
      </c>
      <c r="I81" s="32">
        <f t="shared" si="2"/>
        <v>1.96</v>
      </c>
    </row>
    <row r="82" spans="1:9" ht="16.5" customHeight="1">
      <c r="A82" s="34" t="s">
        <v>18</v>
      </c>
      <c r="B82" s="45">
        <v>96985</v>
      </c>
      <c r="C82" s="26" t="s">
        <v>34</v>
      </c>
      <c r="D82" s="34" t="s">
        <v>100</v>
      </c>
      <c r="E82" s="103" t="s">
        <v>78</v>
      </c>
      <c r="F82" s="100" t="s">
        <v>11</v>
      </c>
      <c r="G82" s="101">
        <v>5.2200000000000003E-2</v>
      </c>
      <c r="H82" s="32">
        <v>102.2</v>
      </c>
      <c r="I82" s="32">
        <f t="shared" si="2"/>
        <v>5.33</v>
      </c>
    </row>
    <row r="83" spans="1:9" ht="18.75" customHeight="1">
      <c r="A83" s="26" t="s">
        <v>16</v>
      </c>
      <c r="B83" s="45">
        <v>97886</v>
      </c>
      <c r="C83" s="26" t="s">
        <v>34</v>
      </c>
      <c r="D83" s="34" t="s">
        <v>101</v>
      </c>
      <c r="E83" s="103" t="s">
        <v>52</v>
      </c>
      <c r="F83" s="100" t="s">
        <v>11</v>
      </c>
      <c r="G83" s="101">
        <v>5.2200000000000003E-2</v>
      </c>
      <c r="H83" s="32">
        <v>144.96</v>
      </c>
      <c r="I83" s="32">
        <f t="shared" si="2"/>
        <v>7.57</v>
      </c>
    </row>
    <row r="84" spans="1:9" ht="18.75" customHeight="1">
      <c r="A84" s="26" t="s">
        <v>16</v>
      </c>
      <c r="B84" s="45">
        <v>101891</v>
      </c>
      <c r="C84" s="26" t="s">
        <v>34</v>
      </c>
      <c r="D84" s="26" t="s">
        <v>102</v>
      </c>
      <c r="E84" s="103" t="s">
        <v>48</v>
      </c>
      <c r="F84" s="100" t="s">
        <v>11</v>
      </c>
      <c r="G84" s="101">
        <v>0.10440000000000001</v>
      </c>
      <c r="H84" s="32">
        <v>35.96</v>
      </c>
      <c r="I84" s="32">
        <f t="shared" si="2"/>
        <v>3.75</v>
      </c>
    </row>
    <row r="85" spans="1:9" ht="18.75" customHeight="1">
      <c r="A85" s="26" t="s">
        <v>16</v>
      </c>
      <c r="B85" s="45">
        <v>91926</v>
      </c>
      <c r="C85" s="26" t="s">
        <v>34</v>
      </c>
      <c r="D85" s="34" t="s">
        <v>103</v>
      </c>
      <c r="E85" s="103" t="s">
        <v>52</v>
      </c>
      <c r="F85" s="100" t="s">
        <v>53</v>
      </c>
      <c r="G85" s="101">
        <v>0.46989999999999998</v>
      </c>
      <c r="H85" s="32">
        <v>3.51</v>
      </c>
      <c r="I85" s="32">
        <f t="shared" si="2"/>
        <v>1.65</v>
      </c>
    </row>
    <row r="86" spans="1:9" ht="18.75" customHeight="1">
      <c r="A86" s="26" t="s">
        <v>16</v>
      </c>
      <c r="B86" s="45">
        <v>101876</v>
      </c>
      <c r="C86" s="26" t="s">
        <v>34</v>
      </c>
      <c r="D86" s="34" t="s">
        <v>104</v>
      </c>
      <c r="E86" s="103" t="s">
        <v>52</v>
      </c>
      <c r="F86" s="100" t="s">
        <v>11</v>
      </c>
      <c r="G86" s="101">
        <v>1.7399999999999999E-2</v>
      </c>
      <c r="H86" s="32">
        <v>72.64</v>
      </c>
      <c r="I86" s="32">
        <f t="shared" si="2"/>
        <v>1.26</v>
      </c>
    </row>
    <row r="87" spans="1:9" ht="18.75" customHeight="1">
      <c r="A87" s="26" t="s">
        <v>16</v>
      </c>
      <c r="B87" s="45">
        <v>90822</v>
      </c>
      <c r="C87" s="26" t="s">
        <v>34</v>
      </c>
      <c r="D87" s="34" t="s">
        <v>105</v>
      </c>
      <c r="E87" s="103" t="s">
        <v>90</v>
      </c>
      <c r="F87" s="100" t="s">
        <v>11</v>
      </c>
      <c r="G87" s="101">
        <v>3.4799999999999998E-2</v>
      </c>
      <c r="H87" s="32">
        <v>299.88</v>
      </c>
      <c r="I87" s="32">
        <f t="shared" si="2"/>
        <v>10.44</v>
      </c>
    </row>
    <row r="88" spans="1:9" ht="18.75" customHeight="1">
      <c r="A88" s="26" t="s">
        <v>16</v>
      </c>
      <c r="B88" s="45">
        <v>98446</v>
      </c>
      <c r="C88" s="26" t="s">
        <v>34</v>
      </c>
      <c r="D88" s="34" t="s">
        <v>106</v>
      </c>
      <c r="E88" s="100" t="s">
        <v>10</v>
      </c>
      <c r="F88" s="100" t="s">
        <v>30</v>
      </c>
      <c r="G88" s="101">
        <v>0.31819999999999998</v>
      </c>
      <c r="H88" s="32">
        <v>278.36</v>
      </c>
      <c r="I88" s="32">
        <f t="shared" si="2"/>
        <v>88.57</v>
      </c>
    </row>
    <row r="89" spans="1:9" ht="18.75" customHeight="1">
      <c r="A89" s="26" t="s">
        <v>16</v>
      </c>
      <c r="B89" s="45">
        <v>90466</v>
      </c>
      <c r="C89" s="26" t="s">
        <v>34</v>
      </c>
      <c r="D89" s="26" t="s">
        <v>107</v>
      </c>
      <c r="E89" s="100" t="s">
        <v>41</v>
      </c>
      <c r="F89" s="100" t="s">
        <v>53</v>
      </c>
      <c r="G89" s="101">
        <v>7.22E-2</v>
      </c>
      <c r="H89" s="32">
        <v>12.2</v>
      </c>
      <c r="I89" s="32">
        <f t="shared" si="2"/>
        <v>0.88</v>
      </c>
    </row>
    <row r="90" spans="1:9" ht="18.75" customHeight="1">
      <c r="A90" s="26" t="s">
        <v>16</v>
      </c>
      <c r="B90" s="45">
        <v>91875</v>
      </c>
      <c r="C90" s="26" t="s">
        <v>34</v>
      </c>
      <c r="D90" s="34" t="s">
        <v>108</v>
      </c>
      <c r="E90" s="103" t="s">
        <v>52</v>
      </c>
      <c r="F90" s="100" t="s">
        <v>11</v>
      </c>
      <c r="G90" s="101">
        <v>3.4799999999999998E-2</v>
      </c>
      <c r="H90" s="32">
        <v>7.41</v>
      </c>
      <c r="I90" s="32">
        <f t="shared" si="2"/>
        <v>0.26</v>
      </c>
    </row>
    <row r="91" spans="1:9" ht="18.75" customHeight="1">
      <c r="A91" s="26" t="s">
        <v>16</v>
      </c>
      <c r="B91" s="45">
        <v>89709</v>
      </c>
      <c r="C91" s="26" t="s">
        <v>34</v>
      </c>
      <c r="D91" s="34" t="s">
        <v>109</v>
      </c>
      <c r="E91" s="100" t="s">
        <v>41</v>
      </c>
      <c r="F91" s="100" t="s">
        <v>11</v>
      </c>
      <c r="G91" s="101">
        <v>6.9599999999999995E-2</v>
      </c>
      <c r="H91" s="32">
        <v>16.920000000000002</v>
      </c>
      <c r="I91" s="32">
        <f t="shared" si="2"/>
        <v>1.18</v>
      </c>
    </row>
    <row r="92" spans="1:9" ht="18.75" customHeight="1">
      <c r="A92" s="26" t="s">
        <v>16</v>
      </c>
      <c r="B92" s="45">
        <v>89711</v>
      </c>
      <c r="C92" s="26" t="s">
        <v>34</v>
      </c>
      <c r="D92" s="34" t="s">
        <v>110</v>
      </c>
      <c r="E92" s="100" t="s">
        <v>41</v>
      </c>
      <c r="F92" s="100" t="s">
        <v>53</v>
      </c>
      <c r="G92" s="101">
        <v>0.16309999999999999</v>
      </c>
      <c r="H92" s="32">
        <v>19.23</v>
      </c>
      <c r="I92" s="32">
        <f t="shared" si="2"/>
        <v>3.14</v>
      </c>
    </row>
    <row r="93" spans="1:9" ht="16.5" customHeight="1">
      <c r="A93" s="34" t="s">
        <v>18</v>
      </c>
      <c r="B93" s="45">
        <v>86888</v>
      </c>
      <c r="C93" s="26" t="s">
        <v>34</v>
      </c>
      <c r="D93" s="34" t="s">
        <v>111</v>
      </c>
      <c r="E93" s="103" t="s">
        <v>62</v>
      </c>
      <c r="F93" s="100" t="s">
        <v>11</v>
      </c>
      <c r="G93" s="101">
        <v>5.2200000000000003E-2</v>
      </c>
      <c r="H93" s="32">
        <v>437.56</v>
      </c>
      <c r="I93" s="32">
        <f t="shared" si="2"/>
        <v>22.84</v>
      </c>
    </row>
    <row r="94" spans="1:9" ht="16.5" customHeight="1">
      <c r="A94" s="34" t="s">
        <v>18</v>
      </c>
      <c r="B94" s="45">
        <v>96995</v>
      </c>
      <c r="C94" s="26" t="s">
        <v>34</v>
      </c>
      <c r="D94" s="26" t="s">
        <v>112</v>
      </c>
      <c r="E94" s="100" t="s">
        <v>99</v>
      </c>
      <c r="F94" s="100" t="s">
        <v>74</v>
      </c>
      <c r="G94" s="101">
        <v>7.1999999999999998E-3</v>
      </c>
      <c r="H94" s="32">
        <v>42.65</v>
      </c>
      <c r="I94" s="32">
        <f t="shared" si="2"/>
        <v>0.31</v>
      </c>
    </row>
    <row r="95" spans="1:9" ht="18.75" customHeight="1">
      <c r="A95" s="26" t="s">
        <v>16</v>
      </c>
      <c r="B95" s="45">
        <v>98447</v>
      </c>
      <c r="C95" s="26" t="s">
        <v>34</v>
      </c>
      <c r="D95" s="34" t="s">
        <v>113</v>
      </c>
      <c r="E95" s="100" t="s">
        <v>10</v>
      </c>
      <c r="F95" s="100" t="s">
        <v>30</v>
      </c>
      <c r="G95" s="101">
        <v>0.12970000000000001</v>
      </c>
      <c r="H95" s="32">
        <v>187.39</v>
      </c>
      <c r="I95" s="32">
        <f t="shared" si="2"/>
        <v>24.3</v>
      </c>
    </row>
    <row r="96" spans="1:9" ht="18.75" customHeight="1">
      <c r="A96" s="26" t="s">
        <v>16</v>
      </c>
      <c r="B96" s="45">
        <v>98441</v>
      </c>
      <c r="C96" s="26" t="s">
        <v>34</v>
      </c>
      <c r="D96" s="34" t="s">
        <v>114</v>
      </c>
      <c r="E96" s="100" t="s">
        <v>10</v>
      </c>
      <c r="F96" s="100" t="s">
        <v>30</v>
      </c>
      <c r="G96" s="101">
        <v>0.26119999999999999</v>
      </c>
      <c r="H96" s="32">
        <v>177.75</v>
      </c>
      <c r="I96" s="32">
        <f t="shared" si="2"/>
        <v>46.43</v>
      </c>
    </row>
    <row r="97" spans="1:9" ht="18.75" customHeight="1">
      <c r="A97" s="26" t="s">
        <v>16</v>
      </c>
      <c r="B97" s="45">
        <v>98444</v>
      </c>
      <c r="C97" s="26" t="s">
        <v>34</v>
      </c>
      <c r="D97" s="34" t="s">
        <v>115</v>
      </c>
      <c r="E97" s="100" t="s">
        <v>10</v>
      </c>
      <c r="F97" s="100" t="s">
        <v>30</v>
      </c>
      <c r="G97" s="101">
        <v>9.5600000000000004E-2</v>
      </c>
      <c r="H97" s="32">
        <v>159.22</v>
      </c>
      <c r="I97" s="32">
        <f t="shared" si="2"/>
        <v>15.22</v>
      </c>
    </row>
    <row r="98" spans="1:9" ht="18.75" customHeight="1">
      <c r="A98" s="26" t="s">
        <v>16</v>
      </c>
      <c r="B98" s="45">
        <v>89714</v>
      </c>
      <c r="C98" s="26" t="s">
        <v>34</v>
      </c>
      <c r="D98" s="34" t="s">
        <v>116</v>
      </c>
      <c r="E98" s="100" t="s">
        <v>41</v>
      </c>
      <c r="F98" s="100" t="s">
        <v>53</v>
      </c>
      <c r="G98" s="101">
        <v>4.7E-2</v>
      </c>
      <c r="H98" s="32">
        <v>34.25</v>
      </c>
      <c r="I98" s="32">
        <f t="shared" si="2"/>
        <v>1.61</v>
      </c>
    </row>
    <row r="99" spans="1:9" ht="18.75" customHeight="1">
      <c r="A99" s="26" t="s">
        <v>16</v>
      </c>
      <c r="B99" s="45">
        <v>91862</v>
      </c>
      <c r="C99" s="26" t="s">
        <v>34</v>
      </c>
      <c r="D99" s="34" t="s">
        <v>117</v>
      </c>
      <c r="E99" s="103" t="s">
        <v>48</v>
      </c>
      <c r="F99" s="100" t="s">
        <v>53</v>
      </c>
      <c r="G99" s="101">
        <v>0.33069999999999999</v>
      </c>
      <c r="H99" s="32">
        <v>8.6199999999999992</v>
      </c>
      <c r="I99" s="32">
        <f t="shared" si="2"/>
        <v>2.85</v>
      </c>
    </row>
    <row r="100" spans="1:9" ht="31.35" customHeight="1">
      <c r="A100" s="26" t="s">
        <v>16</v>
      </c>
      <c r="B100" s="45">
        <v>89171</v>
      </c>
      <c r="C100" s="26" t="s">
        <v>34</v>
      </c>
      <c r="D100" s="26" t="s">
        <v>118</v>
      </c>
      <c r="E100" s="100" t="s">
        <v>46</v>
      </c>
      <c r="F100" s="100" t="s">
        <v>30</v>
      </c>
      <c r="G100" s="101">
        <v>0.46279999999999999</v>
      </c>
      <c r="H100" s="32">
        <v>47.74</v>
      </c>
      <c r="I100" s="32">
        <f t="shared" si="2"/>
        <v>22.09</v>
      </c>
    </row>
    <row r="101" spans="1:9" ht="24.9" customHeight="1">
      <c r="A101" s="26" t="s">
        <v>16</v>
      </c>
      <c r="B101" s="45">
        <v>89957</v>
      </c>
      <c r="C101" s="26" t="s">
        <v>34</v>
      </c>
      <c r="D101" s="26" t="s">
        <v>119</v>
      </c>
      <c r="E101" s="100" t="s">
        <v>41</v>
      </c>
      <c r="F101" s="100" t="s">
        <v>11</v>
      </c>
      <c r="G101" s="101">
        <v>0.17399999999999999</v>
      </c>
      <c r="H101" s="32">
        <v>131.09</v>
      </c>
      <c r="I101" s="32">
        <f t="shared" si="2"/>
        <v>22.81</v>
      </c>
    </row>
    <row r="102" spans="1:9" ht="18.75" customHeight="1">
      <c r="A102" s="26" t="s">
        <v>16</v>
      </c>
      <c r="B102" s="45">
        <v>91890</v>
      </c>
      <c r="C102" s="26" t="s">
        <v>34</v>
      </c>
      <c r="D102" s="34" t="s">
        <v>120</v>
      </c>
      <c r="E102" s="103" t="s">
        <v>52</v>
      </c>
      <c r="F102" s="100" t="s">
        <v>11</v>
      </c>
      <c r="G102" s="101">
        <v>1.7399999999999999E-2</v>
      </c>
      <c r="H102" s="32">
        <v>12.14</v>
      </c>
      <c r="I102" s="32">
        <f t="shared" ref="I102:I113" si="3">ROUND(G102*H102,2)</f>
        <v>0.21</v>
      </c>
    </row>
    <row r="103" spans="1:9" ht="16.5" customHeight="1">
      <c r="A103" s="34" t="s">
        <v>18</v>
      </c>
      <c r="B103" s="45">
        <v>90443</v>
      </c>
      <c r="C103" s="26" t="s">
        <v>34</v>
      </c>
      <c r="D103" s="34" t="s">
        <v>121</v>
      </c>
      <c r="E103" s="103" t="s">
        <v>62</v>
      </c>
      <c r="F103" s="100" t="s">
        <v>53</v>
      </c>
      <c r="G103" s="101">
        <v>7.22E-2</v>
      </c>
      <c r="H103" s="32">
        <v>12.12</v>
      </c>
      <c r="I103" s="32">
        <f t="shared" si="3"/>
        <v>0.88</v>
      </c>
    </row>
    <row r="104" spans="1:9" ht="24.9" customHeight="1">
      <c r="A104" s="26" t="s">
        <v>16</v>
      </c>
      <c r="B104" s="45">
        <v>97586</v>
      </c>
      <c r="C104" s="26" t="s">
        <v>34</v>
      </c>
      <c r="D104" s="26" t="s">
        <v>122</v>
      </c>
      <c r="E104" s="100" t="s">
        <v>123</v>
      </c>
      <c r="F104" s="100" t="s">
        <v>11</v>
      </c>
      <c r="G104" s="101">
        <v>0.13919999999999999</v>
      </c>
      <c r="H104" s="32">
        <v>132.80000000000001</v>
      </c>
      <c r="I104" s="32">
        <f t="shared" si="3"/>
        <v>18.489999999999998</v>
      </c>
    </row>
    <row r="105" spans="1:9" ht="31.35" customHeight="1">
      <c r="A105" s="26" t="s">
        <v>16</v>
      </c>
      <c r="B105" s="45">
        <v>86943</v>
      </c>
      <c r="C105" s="26" t="s">
        <v>34</v>
      </c>
      <c r="D105" s="26" t="s">
        <v>124</v>
      </c>
      <c r="E105" s="100" t="s">
        <v>41</v>
      </c>
      <c r="F105" s="100" t="s">
        <v>11</v>
      </c>
      <c r="G105" s="101">
        <v>5.2200000000000003E-2</v>
      </c>
      <c r="H105" s="32">
        <v>482.58</v>
      </c>
      <c r="I105" s="32">
        <f t="shared" si="3"/>
        <v>25.19</v>
      </c>
    </row>
    <row r="106" spans="1:9" ht="16.5" customHeight="1">
      <c r="A106" s="14" t="s">
        <v>12</v>
      </c>
      <c r="B106" s="15">
        <v>11697</v>
      </c>
      <c r="C106" s="14" t="s">
        <v>34</v>
      </c>
      <c r="D106" s="42" t="s">
        <v>125</v>
      </c>
      <c r="E106" s="95" t="s">
        <v>25</v>
      </c>
      <c r="F106" s="95" t="s">
        <v>11</v>
      </c>
      <c r="G106" s="96">
        <v>1.7399999999999999E-2</v>
      </c>
      <c r="H106" s="43">
        <v>601.72</v>
      </c>
      <c r="I106" s="43">
        <f t="shared" si="3"/>
        <v>10.47</v>
      </c>
    </row>
    <row r="107" spans="1:9" ht="16.5" customHeight="1">
      <c r="A107" s="14" t="s">
        <v>12</v>
      </c>
      <c r="B107" s="15">
        <v>11712</v>
      </c>
      <c r="C107" s="14" t="s">
        <v>34</v>
      </c>
      <c r="D107" s="42" t="s">
        <v>126</v>
      </c>
      <c r="E107" s="95" t="s">
        <v>25</v>
      </c>
      <c r="F107" s="95" t="s">
        <v>11</v>
      </c>
      <c r="G107" s="96">
        <v>3.4799999999999998E-2</v>
      </c>
      <c r="H107" s="43">
        <v>33.659999999999997</v>
      </c>
      <c r="I107" s="43">
        <f t="shared" si="3"/>
        <v>1.17</v>
      </c>
    </row>
    <row r="108" spans="1:9" ht="16.5" customHeight="1">
      <c r="A108" s="14" t="s">
        <v>12</v>
      </c>
      <c r="B108" s="15">
        <v>3659</v>
      </c>
      <c r="C108" s="14" t="s">
        <v>34</v>
      </c>
      <c r="D108" s="42" t="s">
        <v>127</v>
      </c>
      <c r="E108" s="95" t="s">
        <v>25</v>
      </c>
      <c r="F108" s="95" t="s">
        <v>11</v>
      </c>
      <c r="G108" s="96">
        <v>1.7399999999999999E-2</v>
      </c>
      <c r="H108" s="43">
        <v>17.850000000000001</v>
      </c>
      <c r="I108" s="43">
        <f t="shared" si="3"/>
        <v>0.31</v>
      </c>
    </row>
    <row r="109" spans="1:9" ht="24.9" customHeight="1">
      <c r="A109" s="14" t="s">
        <v>12</v>
      </c>
      <c r="B109" s="15">
        <v>3080</v>
      </c>
      <c r="C109" s="14" t="s">
        <v>34</v>
      </c>
      <c r="D109" s="42" t="s">
        <v>128</v>
      </c>
      <c r="E109" s="95" t="s">
        <v>25</v>
      </c>
      <c r="F109" s="95" t="s">
        <v>129</v>
      </c>
      <c r="G109" s="96">
        <v>3.4799999999999998E-2</v>
      </c>
      <c r="H109" s="43">
        <v>59.31</v>
      </c>
      <c r="I109" s="43">
        <f t="shared" si="3"/>
        <v>2.06</v>
      </c>
    </row>
    <row r="110" spans="1:9" ht="16.5" customHeight="1">
      <c r="A110" s="14" t="s">
        <v>12</v>
      </c>
      <c r="B110" s="15">
        <v>3670</v>
      </c>
      <c r="C110" s="14" t="s">
        <v>34</v>
      </c>
      <c r="D110" s="42" t="s">
        <v>130</v>
      </c>
      <c r="E110" s="95" t="s">
        <v>25</v>
      </c>
      <c r="F110" s="95" t="s">
        <v>11</v>
      </c>
      <c r="G110" s="96">
        <v>3.4799999999999998E-2</v>
      </c>
      <c r="H110" s="43">
        <v>22.92</v>
      </c>
      <c r="I110" s="43">
        <f t="shared" si="3"/>
        <v>0.8</v>
      </c>
    </row>
    <row r="111" spans="1:9" ht="18.75" customHeight="1">
      <c r="A111" s="14" t="s">
        <v>12</v>
      </c>
      <c r="B111" s="15">
        <v>43777</v>
      </c>
      <c r="C111" s="14" t="s">
        <v>34</v>
      </c>
      <c r="D111" s="42" t="s">
        <v>131</v>
      </c>
      <c r="E111" s="95" t="s">
        <v>25</v>
      </c>
      <c r="F111" s="95" t="s">
        <v>11</v>
      </c>
      <c r="G111" s="96">
        <v>4.4761799999999997E-2</v>
      </c>
      <c r="H111" s="43">
        <v>198.49</v>
      </c>
      <c r="I111" s="43">
        <f t="shared" si="3"/>
        <v>8.8800000000000008</v>
      </c>
    </row>
    <row r="112" spans="1:9" ht="18.75" customHeight="1">
      <c r="A112" s="14" t="s">
        <v>12</v>
      </c>
      <c r="B112" s="15">
        <v>11587</v>
      </c>
      <c r="C112" s="14" t="s">
        <v>34</v>
      </c>
      <c r="D112" s="14" t="s">
        <v>132</v>
      </c>
      <c r="E112" s="95" t="s">
        <v>25</v>
      </c>
      <c r="F112" s="95" t="s">
        <v>30</v>
      </c>
      <c r="G112" s="96">
        <v>0.97619999999999996</v>
      </c>
      <c r="H112" s="43">
        <v>74.239999999999995</v>
      </c>
      <c r="I112" s="43">
        <f t="shared" si="3"/>
        <v>72.47</v>
      </c>
    </row>
    <row r="113" spans="1:9" ht="18.75" customHeight="1">
      <c r="A113" s="14" t="s">
        <v>12</v>
      </c>
      <c r="B113" s="15">
        <v>21112</v>
      </c>
      <c r="C113" s="14" t="s">
        <v>34</v>
      </c>
      <c r="D113" s="14" t="s">
        <v>133</v>
      </c>
      <c r="E113" s="95" t="s">
        <v>25</v>
      </c>
      <c r="F113" s="95" t="s">
        <v>11</v>
      </c>
      <c r="G113" s="96">
        <v>1.7399999999999999E-2</v>
      </c>
      <c r="H113" s="43">
        <v>228.16</v>
      </c>
      <c r="I113" s="43">
        <f t="shared" si="3"/>
        <v>3.97</v>
      </c>
    </row>
    <row r="114" spans="1:9" ht="18.75" customHeight="1">
      <c r="A114" s="97"/>
      <c r="B114" s="97"/>
      <c r="C114" s="97"/>
      <c r="D114" s="97"/>
      <c r="E114" s="97"/>
      <c r="F114" s="97"/>
      <c r="G114" s="97"/>
      <c r="H114" s="108" t="s">
        <v>1320</v>
      </c>
      <c r="I114" s="108">
        <f>ROUND(I37*(1+0.2607),2)</f>
        <v>1271.92</v>
      </c>
    </row>
    <row r="115" spans="1:9" ht="12" customHeight="1">
      <c r="A115" s="107"/>
      <c r="B115" s="107"/>
      <c r="C115" s="107"/>
      <c r="D115" s="107"/>
      <c r="E115" s="107"/>
      <c r="F115" s="109" t="s">
        <v>1321</v>
      </c>
      <c r="G115" s="144">
        <f>Planilha!F15</f>
        <v>8</v>
      </c>
      <c r="H115" s="109" t="s">
        <v>1319</v>
      </c>
      <c r="I115" s="109">
        <f>G115*I114</f>
        <v>10175.36</v>
      </c>
    </row>
    <row r="116" spans="1:9">
      <c r="A116" s="35" t="s">
        <v>134</v>
      </c>
      <c r="B116" s="36" t="s">
        <v>0</v>
      </c>
      <c r="C116" s="35" t="s">
        <v>1</v>
      </c>
      <c r="D116" s="35" t="s">
        <v>2</v>
      </c>
      <c r="E116" s="35" t="s">
        <v>3</v>
      </c>
      <c r="F116" s="38" t="s">
        <v>4</v>
      </c>
      <c r="G116" s="102" t="s">
        <v>5</v>
      </c>
      <c r="H116" s="36" t="s">
        <v>6</v>
      </c>
      <c r="I116" s="36" t="s">
        <v>7</v>
      </c>
    </row>
    <row r="117" spans="1:9" ht="26.4">
      <c r="A117" s="7" t="s">
        <v>8</v>
      </c>
      <c r="B117" s="8" t="s">
        <v>135</v>
      </c>
      <c r="C117" s="7" t="s">
        <v>34</v>
      </c>
      <c r="D117" s="25" t="s">
        <v>136</v>
      </c>
      <c r="E117" s="7" t="s">
        <v>10</v>
      </c>
      <c r="F117" s="10" t="s">
        <v>30</v>
      </c>
      <c r="G117" s="94">
        <v>1</v>
      </c>
      <c r="H117" s="13">
        <f>SUM(I118:I148)</f>
        <v>507.99999999999994</v>
      </c>
      <c r="I117" s="13">
        <f>H117*G117</f>
        <v>507.99999999999994</v>
      </c>
    </row>
    <row r="118" spans="1:9">
      <c r="A118" s="34" t="s">
        <v>18</v>
      </c>
      <c r="B118" s="45">
        <v>92873</v>
      </c>
      <c r="C118" s="26" t="s">
        <v>34</v>
      </c>
      <c r="D118" s="34" t="s">
        <v>137</v>
      </c>
      <c r="E118" s="34" t="s">
        <v>138</v>
      </c>
      <c r="F118" s="29" t="s">
        <v>74</v>
      </c>
      <c r="G118" s="101">
        <v>1.4999999999999999E-2</v>
      </c>
      <c r="H118" s="32">
        <v>184.59100000000484</v>
      </c>
      <c r="I118" s="32">
        <f>ROUND(G118*H118,2)</f>
        <v>2.77</v>
      </c>
    </row>
    <row r="119" spans="1:9">
      <c r="A119" s="34" t="s">
        <v>18</v>
      </c>
      <c r="B119" s="45">
        <v>88261</v>
      </c>
      <c r="C119" s="26" t="s">
        <v>34</v>
      </c>
      <c r="D119" s="26" t="s">
        <v>139</v>
      </c>
      <c r="E119" s="26" t="s">
        <v>36</v>
      </c>
      <c r="F119" s="29" t="s">
        <v>37</v>
      </c>
      <c r="G119" s="101">
        <v>6.34</v>
      </c>
      <c r="H119" s="32">
        <v>27.53</v>
      </c>
      <c r="I119" s="32">
        <f t="shared" ref="I119:I148" si="4">ROUND(G119*H119,2)</f>
        <v>174.54</v>
      </c>
    </row>
    <row r="120" spans="1:9">
      <c r="A120" s="34" t="s">
        <v>18</v>
      </c>
      <c r="B120" s="45">
        <v>88251</v>
      </c>
      <c r="C120" s="26" t="s">
        <v>34</v>
      </c>
      <c r="D120" s="26" t="s">
        <v>140</v>
      </c>
      <c r="E120" s="26" t="s">
        <v>36</v>
      </c>
      <c r="F120" s="29" t="s">
        <v>37</v>
      </c>
      <c r="G120" s="101">
        <v>7.0000000000000007E-2</v>
      </c>
      <c r="H120" s="32">
        <v>19.72</v>
      </c>
      <c r="I120" s="32">
        <f t="shared" si="4"/>
        <v>1.38</v>
      </c>
    </row>
    <row r="121" spans="1:9">
      <c r="A121" s="34" t="s">
        <v>18</v>
      </c>
      <c r="B121" s="45">
        <v>88264</v>
      </c>
      <c r="C121" s="26" t="s">
        <v>34</v>
      </c>
      <c r="D121" s="26" t="s">
        <v>141</v>
      </c>
      <c r="E121" s="26" t="s">
        <v>36</v>
      </c>
      <c r="F121" s="29" t="s">
        <v>37</v>
      </c>
      <c r="G121" s="101">
        <v>0.3</v>
      </c>
      <c r="H121" s="32">
        <v>25.02</v>
      </c>
      <c r="I121" s="32">
        <f t="shared" si="4"/>
        <v>7.51</v>
      </c>
    </row>
    <row r="122" spans="1:9">
      <c r="A122" s="34" t="s">
        <v>18</v>
      </c>
      <c r="B122" s="45">
        <v>88315</v>
      </c>
      <c r="C122" s="26" t="s">
        <v>34</v>
      </c>
      <c r="D122" s="26" t="s">
        <v>142</v>
      </c>
      <c r="E122" s="100" t="s">
        <v>36</v>
      </c>
      <c r="F122" s="48" t="s">
        <v>37</v>
      </c>
      <c r="G122" s="101">
        <v>7.0000000000000007E-2</v>
      </c>
      <c r="H122" s="32">
        <v>24.51</v>
      </c>
      <c r="I122" s="32">
        <f t="shared" si="4"/>
        <v>1.72</v>
      </c>
    </row>
    <row r="123" spans="1:9">
      <c r="A123" s="34" t="s">
        <v>18</v>
      </c>
      <c r="B123" s="45">
        <v>6045</v>
      </c>
      <c r="C123" s="26" t="s">
        <v>34</v>
      </c>
      <c r="D123" s="26" t="s">
        <v>143</v>
      </c>
      <c r="E123" s="103" t="s">
        <v>138</v>
      </c>
      <c r="F123" s="48" t="s">
        <v>74</v>
      </c>
      <c r="G123" s="101">
        <v>1.4999999999999999E-2</v>
      </c>
      <c r="H123" s="32">
        <v>477.36</v>
      </c>
      <c r="I123" s="32">
        <f t="shared" si="4"/>
        <v>7.16</v>
      </c>
    </row>
    <row r="124" spans="1:9">
      <c r="A124" s="34" t="s">
        <v>18</v>
      </c>
      <c r="B124" s="45">
        <v>88316</v>
      </c>
      <c r="C124" s="26" t="s">
        <v>34</v>
      </c>
      <c r="D124" s="26" t="s">
        <v>35</v>
      </c>
      <c r="E124" s="100" t="s">
        <v>36</v>
      </c>
      <c r="F124" s="48" t="s">
        <v>37</v>
      </c>
      <c r="G124" s="101">
        <v>7.03</v>
      </c>
      <c r="H124" s="32">
        <v>17.78</v>
      </c>
      <c r="I124" s="32">
        <f t="shared" si="4"/>
        <v>124.99</v>
      </c>
    </row>
    <row r="125" spans="1:9">
      <c r="A125" s="34" t="s">
        <v>18</v>
      </c>
      <c r="B125" s="45">
        <v>73372</v>
      </c>
      <c r="C125" s="26" t="s">
        <v>34</v>
      </c>
      <c r="D125" s="26" t="s">
        <v>144</v>
      </c>
      <c r="E125" s="100" t="s">
        <v>36</v>
      </c>
      <c r="F125" s="48" t="s">
        <v>30</v>
      </c>
      <c r="G125" s="101">
        <v>1.02</v>
      </c>
      <c r="H125" s="32">
        <v>88</v>
      </c>
      <c r="I125" s="32">
        <f t="shared" si="4"/>
        <v>89.76</v>
      </c>
    </row>
    <row r="126" spans="1:9">
      <c r="A126" s="26" t="s">
        <v>16</v>
      </c>
      <c r="B126" s="45">
        <v>73465</v>
      </c>
      <c r="C126" s="26" t="s">
        <v>34</v>
      </c>
      <c r="D126" s="34" t="s">
        <v>145</v>
      </c>
      <c r="E126" s="100" t="s">
        <v>46</v>
      </c>
      <c r="F126" s="48" t="s">
        <v>30</v>
      </c>
      <c r="G126" s="101">
        <v>1</v>
      </c>
      <c r="H126" s="32">
        <v>41.63</v>
      </c>
      <c r="I126" s="32">
        <f t="shared" si="4"/>
        <v>41.63</v>
      </c>
    </row>
    <row r="127" spans="1:9">
      <c r="A127" s="14" t="s">
        <v>12</v>
      </c>
      <c r="B127" s="15">
        <v>10952</v>
      </c>
      <c r="C127" s="14" t="s">
        <v>34</v>
      </c>
      <c r="D127" s="14" t="s">
        <v>146</v>
      </c>
      <c r="E127" s="95" t="s">
        <v>25</v>
      </c>
      <c r="F127" s="49" t="s">
        <v>147</v>
      </c>
      <c r="G127" s="96">
        <v>0.30299999999999999</v>
      </c>
      <c r="H127" s="43">
        <v>2.2599999999999998</v>
      </c>
      <c r="I127" s="43">
        <f t="shared" si="4"/>
        <v>0.68</v>
      </c>
    </row>
    <row r="128" spans="1:9">
      <c r="A128" s="14" t="s">
        <v>12</v>
      </c>
      <c r="B128" s="15">
        <v>12296</v>
      </c>
      <c r="C128" s="14" t="s">
        <v>34</v>
      </c>
      <c r="D128" s="14" t="s">
        <v>148</v>
      </c>
      <c r="E128" s="95" t="s">
        <v>25</v>
      </c>
      <c r="F128" s="49" t="s">
        <v>11</v>
      </c>
      <c r="G128" s="96">
        <v>4.6100000000000002E-2</v>
      </c>
      <c r="H128" s="43">
        <v>3.22</v>
      </c>
      <c r="I128" s="43">
        <f t="shared" si="4"/>
        <v>0.15</v>
      </c>
    </row>
    <row r="129" spans="1:9" ht="19.8">
      <c r="A129" s="14" t="s">
        <v>12</v>
      </c>
      <c r="B129" s="15">
        <v>10555</v>
      </c>
      <c r="C129" s="14" t="s">
        <v>34</v>
      </c>
      <c r="D129" s="14" t="s">
        <v>149</v>
      </c>
      <c r="E129" s="95" t="s">
        <v>25</v>
      </c>
      <c r="F129" s="49" t="s">
        <v>11</v>
      </c>
      <c r="G129" s="96">
        <v>1.15E-2</v>
      </c>
      <c r="H129" s="43">
        <v>184.07</v>
      </c>
      <c r="I129" s="43">
        <f t="shared" si="4"/>
        <v>2.12</v>
      </c>
    </row>
    <row r="130" spans="1:9">
      <c r="A130" s="14" t="s">
        <v>12</v>
      </c>
      <c r="B130" s="15">
        <v>5075</v>
      </c>
      <c r="C130" s="14" t="s">
        <v>34</v>
      </c>
      <c r="D130" s="14" t="s">
        <v>150</v>
      </c>
      <c r="E130" s="95" t="s">
        <v>25</v>
      </c>
      <c r="F130" s="49" t="s">
        <v>147</v>
      </c>
      <c r="G130" s="96">
        <v>0.1</v>
      </c>
      <c r="H130" s="43">
        <v>18.36</v>
      </c>
      <c r="I130" s="43">
        <f t="shared" si="4"/>
        <v>1.84</v>
      </c>
    </row>
    <row r="131" spans="1:9">
      <c r="A131" s="14" t="s">
        <v>12</v>
      </c>
      <c r="B131" s="15">
        <v>11443</v>
      </c>
      <c r="C131" s="14" t="s">
        <v>34</v>
      </c>
      <c r="D131" s="14" t="s">
        <v>151</v>
      </c>
      <c r="E131" s="95" t="s">
        <v>25</v>
      </c>
      <c r="F131" s="49" t="s">
        <v>11</v>
      </c>
      <c r="G131" s="96">
        <v>3.4599999999999999E-2</v>
      </c>
      <c r="H131" s="43">
        <v>5.35</v>
      </c>
      <c r="I131" s="43">
        <f t="shared" si="4"/>
        <v>0.19</v>
      </c>
    </row>
    <row r="132" spans="1:9">
      <c r="A132" s="14" t="s">
        <v>12</v>
      </c>
      <c r="B132" s="15">
        <v>21127</v>
      </c>
      <c r="C132" s="14" t="s">
        <v>34</v>
      </c>
      <c r="D132" s="42" t="s">
        <v>152</v>
      </c>
      <c r="E132" s="95" t="s">
        <v>25</v>
      </c>
      <c r="F132" s="49" t="s">
        <v>11</v>
      </c>
      <c r="G132" s="96">
        <v>2.4E-2</v>
      </c>
      <c r="H132" s="43">
        <v>3.06</v>
      </c>
      <c r="I132" s="43">
        <f t="shared" si="4"/>
        <v>7.0000000000000007E-2</v>
      </c>
    </row>
    <row r="133" spans="1:9" ht="19.8">
      <c r="A133" s="14" t="s">
        <v>12</v>
      </c>
      <c r="B133" s="15">
        <v>11467</v>
      </c>
      <c r="C133" s="14" t="s">
        <v>34</v>
      </c>
      <c r="D133" s="42" t="s">
        <v>153</v>
      </c>
      <c r="E133" s="95" t="s">
        <v>25</v>
      </c>
      <c r="F133" s="49" t="s">
        <v>11</v>
      </c>
      <c r="G133" s="96">
        <v>5.7999999999999996E-3</v>
      </c>
      <c r="H133" s="43">
        <v>18.25</v>
      </c>
      <c r="I133" s="43">
        <f t="shared" si="4"/>
        <v>0.11</v>
      </c>
    </row>
    <row r="134" spans="1:9">
      <c r="A134" s="14" t="s">
        <v>12</v>
      </c>
      <c r="B134" s="15">
        <v>4491</v>
      </c>
      <c r="C134" s="14" t="s">
        <v>34</v>
      </c>
      <c r="D134" s="42" t="s">
        <v>154</v>
      </c>
      <c r="E134" s="95" t="s">
        <v>25</v>
      </c>
      <c r="F134" s="49" t="s">
        <v>53</v>
      </c>
      <c r="G134" s="96">
        <v>0.9</v>
      </c>
      <c r="H134" s="43">
        <v>7.79</v>
      </c>
      <c r="I134" s="43">
        <f t="shared" si="4"/>
        <v>7.01</v>
      </c>
    </row>
    <row r="135" spans="1:9">
      <c r="A135" s="14" t="s">
        <v>12</v>
      </c>
      <c r="B135" s="15">
        <v>12298</v>
      </c>
      <c r="C135" s="14" t="s">
        <v>34</v>
      </c>
      <c r="D135" s="42" t="s">
        <v>155</v>
      </c>
      <c r="E135" s="95" t="s">
        <v>25</v>
      </c>
      <c r="F135" s="49" t="s">
        <v>11</v>
      </c>
      <c r="G135" s="96">
        <v>4.6100000000000002E-2</v>
      </c>
      <c r="H135" s="43">
        <v>10.7</v>
      </c>
      <c r="I135" s="43">
        <f t="shared" si="4"/>
        <v>0.49</v>
      </c>
    </row>
    <row r="136" spans="1:9">
      <c r="A136" s="14" t="s">
        <v>12</v>
      </c>
      <c r="B136" s="15">
        <v>11056</v>
      </c>
      <c r="C136" s="14" t="s">
        <v>34</v>
      </c>
      <c r="D136" s="42" t="s">
        <v>156</v>
      </c>
      <c r="E136" s="95" t="s">
        <v>25</v>
      </c>
      <c r="F136" s="49" t="s">
        <v>11</v>
      </c>
      <c r="G136" s="96">
        <v>1.28</v>
      </c>
      <c r="H136" s="43">
        <v>0.1</v>
      </c>
      <c r="I136" s="43">
        <f t="shared" si="4"/>
        <v>0.13</v>
      </c>
    </row>
    <row r="137" spans="1:9" ht="26.4">
      <c r="A137" s="14" t="s">
        <v>12</v>
      </c>
      <c r="B137" s="15">
        <v>5085</v>
      </c>
      <c r="C137" s="14" t="s">
        <v>34</v>
      </c>
      <c r="D137" s="42" t="s">
        <v>157</v>
      </c>
      <c r="E137" s="95" t="s">
        <v>25</v>
      </c>
      <c r="F137" s="49" t="s">
        <v>11</v>
      </c>
      <c r="G137" s="96">
        <v>5.7999999999999996E-3</v>
      </c>
      <c r="H137" s="43">
        <v>28.07</v>
      </c>
      <c r="I137" s="43">
        <f t="shared" si="4"/>
        <v>0.16</v>
      </c>
    </row>
    <row r="138" spans="1:9">
      <c r="A138" s="14" t="s">
        <v>12</v>
      </c>
      <c r="B138" s="15">
        <v>12147</v>
      </c>
      <c r="C138" s="14" t="s">
        <v>34</v>
      </c>
      <c r="D138" s="42" t="s">
        <v>158</v>
      </c>
      <c r="E138" s="95" t="s">
        <v>25</v>
      </c>
      <c r="F138" s="49" t="s">
        <v>11</v>
      </c>
      <c r="G138" s="96">
        <v>2.1999999999999999E-2</v>
      </c>
      <c r="H138" s="43">
        <v>12.87</v>
      </c>
      <c r="I138" s="43">
        <f t="shared" si="4"/>
        <v>0.28000000000000003</v>
      </c>
    </row>
    <row r="139" spans="1:9">
      <c r="A139" s="14" t="s">
        <v>12</v>
      </c>
      <c r="B139" s="15">
        <v>1607</v>
      </c>
      <c r="C139" s="14" t="s">
        <v>34</v>
      </c>
      <c r="D139" s="14" t="s">
        <v>159</v>
      </c>
      <c r="E139" s="95" t="s">
        <v>25</v>
      </c>
      <c r="F139" s="49" t="s">
        <v>129</v>
      </c>
      <c r="G139" s="96">
        <v>0.214</v>
      </c>
      <c r="H139" s="43">
        <v>0.32</v>
      </c>
      <c r="I139" s="43">
        <f t="shared" si="4"/>
        <v>7.0000000000000007E-2</v>
      </c>
    </row>
    <row r="140" spans="1:9">
      <c r="A140" s="14" t="s">
        <v>12</v>
      </c>
      <c r="B140" s="15">
        <v>1346</v>
      </c>
      <c r="C140" s="14" t="s">
        <v>34</v>
      </c>
      <c r="D140" s="42" t="s">
        <v>160</v>
      </c>
      <c r="E140" s="95" t="s">
        <v>25</v>
      </c>
      <c r="F140" s="49" t="s">
        <v>30</v>
      </c>
      <c r="G140" s="96">
        <v>0.38600000000000001</v>
      </c>
      <c r="H140" s="43">
        <v>39.47</v>
      </c>
      <c r="I140" s="43">
        <f t="shared" si="4"/>
        <v>15.24</v>
      </c>
    </row>
    <row r="141" spans="1:9">
      <c r="A141" s="14" t="s">
        <v>12</v>
      </c>
      <c r="B141" s="15">
        <v>2370</v>
      </c>
      <c r="C141" s="14" t="s">
        <v>34</v>
      </c>
      <c r="D141" s="42" t="s">
        <v>161</v>
      </c>
      <c r="E141" s="95" t="s">
        <v>25</v>
      </c>
      <c r="F141" s="49" t="s">
        <v>11</v>
      </c>
      <c r="G141" s="96">
        <v>5.7000000000000002E-3</v>
      </c>
      <c r="H141" s="43">
        <v>16.649999999999999</v>
      </c>
      <c r="I141" s="43">
        <f t="shared" si="4"/>
        <v>0.09</v>
      </c>
    </row>
    <row r="142" spans="1:9">
      <c r="A142" s="14" t="s">
        <v>12</v>
      </c>
      <c r="B142" s="15">
        <v>10567</v>
      </c>
      <c r="C142" s="14" t="s">
        <v>34</v>
      </c>
      <c r="D142" s="42" t="s">
        <v>162</v>
      </c>
      <c r="E142" s="95" t="s">
        <v>25</v>
      </c>
      <c r="F142" s="49" t="s">
        <v>53</v>
      </c>
      <c r="G142" s="96">
        <v>0.25</v>
      </c>
      <c r="H142" s="43">
        <v>8.8000000000000007</v>
      </c>
      <c r="I142" s="43">
        <f t="shared" si="4"/>
        <v>2.2000000000000002</v>
      </c>
    </row>
    <row r="143" spans="1:9">
      <c r="A143" s="14" t="s">
        <v>12</v>
      </c>
      <c r="B143" s="15">
        <v>7194</v>
      </c>
      <c r="C143" s="14" t="s">
        <v>34</v>
      </c>
      <c r="D143" s="42" t="s">
        <v>163</v>
      </c>
      <c r="E143" s="95" t="s">
        <v>25</v>
      </c>
      <c r="F143" s="49" t="s">
        <v>30</v>
      </c>
      <c r="G143" s="96">
        <v>0.318</v>
      </c>
      <c r="H143" s="43">
        <v>20.6</v>
      </c>
      <c r="I143" s="43">
        <f t="shared" si="4"/>
        <v>6.55</v>
      </c>
    </row>
    <row r="144" spans="1:9">
      <c r="A144" s="14" t="s">
        <v>12</v>
      </c>
      <c r="B144" s="15">
        <v>11891</v>
      </c>
      <c r="C144" s="14" t="s">
        <v>34</v>
      </c>
      <c r="D144" s="14" t="s">
        <v>164</v>
      </c>
      <c r="E144" s="95" t="s">
        <v>25</v>
      </c>
      <c r="F144" s="49" t="s">
        <v>53</v>
      </c>
      <c r="G144" s="96">
        <v>0.53600000000000003</v>
      </c>
      <c r="H144" s="43">
        <v>4.1900000000000004</v>
      </c>
      <c r="I144" s="43">
        <f t="shared" si="4"/>
        <v>2.25</v>
      </c>
    </row>
    <row r="145" spans="1:9">
      <c r="A145" s="14" t="s">
        <v>12</v>
      </c>
      <c r="B145" s="15">
        <v>4448</v>
      </c>
      <c r="C145" s="14" t="s">
        <v>34</v>
      </c>
      <c r="D145" s="42" t="s">
        <v>165</v>
      </c>
      <c r="E145" s="95" t="s">
        <v>25</v>
      </c>
      <c r="F145" s="49" t="s">
        <v>53</v>
      </c>
      <c r="G145" s="96">
        <v>0.7</v>
      </c>
      <c r="H145" s="43">
        <v>20.63</v>
      </c>
      <c r="I145" s="43">
        <f t="shared" si="4"/>
        <v>14.44</v>
      </c>
    </row>
    <row r="146" spans="1:9">
      <c r="A146" s="14" t="s">
        <v>12</v>
      </c>
      <c r="B146" s="15">
        <v>5088</v>
      </c>
      <c r="C146" s="14" t="s">
        <v>34</v>
      </c>
      <c r="D146" s="14" t="s">
        <v>166</v>
      </c>
      <c r="E146" s="95" t="s">
        <v>25</v>
      </c>
      <c r="F146" s="49" t="s">
        <v>11</v>
      </c>
      <c r="G146" s="96">
        <v>5.7999999999999996E-3</v>
      </c>
      <c r="H146" s="43">
        <v>6.31</v>
      </c>
      <c r="I146" s="43">
        <f t="shared" si="4"/>
        <v>0.04</v>
      </c>
    </row>
    <row r="147" spans="1:9">
      <c r="A147" s="14" t="s">
        <v>12</v>
      </c>
      <c r="B147" s="15">
        <v>10490</v>
      </c>
      <c r="C147" s="14" t="s">
        <v>34</v>
      </c>
      <c r="D147" s="14" t="s">
        <v>167</v>
      </c>
      <c r="E147" s="95" t="s">
        <v>25</v>
      </c>
      <c r="F147" s="49" t="s">
        <v>30</v>
      </c>
      <c r="G147" s="96">
        <v>2.3E-2</v>
      </c>
      <c r="H147" s="43">
        <v>96.86</v>
      </c>
      <c r="I147" s="43">
        <f t="shared" si="4"/>
        <v>2.23</v>
      </c>
    </row>
    <row r="148" spans="1:9">
      <c r="A148" s="14" t="s">
        <v>12</v>
      </c>
      <c r="B148" s="15">
        <v>12128</v>
      </c>
      <c r="C148" s="14" t="s">
        <v>34</v>
      </c>
      <c r="D148" s="42" t="s">
        <v>168</v>
      </c>
      <c r="E148" s="95" t="s">
        <v>25</v>
      </c>
      <c r="F148" s="49" t="s">
        <v>11</v>
      </c>
      <c r="G148" s="96">
        <v>2.3E-2</v>
      </c>
      <c r="H148" s="43">
        <v>8.66</v>
      </c>
      <c r="I148" s="43">
        <f t="shared" si="4"/>
        <v>0.2</v>
      </c>
    </row>
    <row r="149" spans="1:9" ht="12.75" customHeight="1">
      <c r="A149" s="97"/>
      <c r="B149" s="97"/>
      <c r="C149" s="97"/>
      <c r="D149" s="97"/>
      <c r="E149" s="97"/>
      <c r="F149" s="97"/>
      <c r="G149" s="97"/>
      <c r="H149" s="108" t="s">
        <v>1320</v>
      </c>
      <c r="I149" s="108">
        <f>ROUND(I117*(1+0.2607),2)</f>
        <v>640.44000000000005</v>
      </c>
    </row>
    <row r="150" spans="1:9" ht="12.75" customHeight="1">
      <c r="A150" s="107"/>
      <c r="B150" s="107"/>
      <c r="C150" s="107"/>
      <c r="D150" s="107"/>
      <c r="E150" s="107"/>
      <c r="F150" s="109" t="s">
        <v>1321</v>
      </c>
      <c r="G150" s="144">
        <f>Planilha!F16</f>
        <v>9</v>
      </c>
      <c r="H150" s="109" t="s">
        <v>1319</v>
      </c>
      <c r="I150" s="109">
        <f>G150*I149</f>
        <v>5763.9600000000009</v>
      </c>
    </row>
    <row r="151" spans="1:9">
      <c r="A151" s="21">
        <v>3</v>
      </c>
      <c r="B151" s="22"/>
      <c r="C151" s="22"/>
      <c r="D151" s="23" t="s">
        <v>169</v>
      </c>
      <c r="E151" s="22"/>
      <c r="F151" s="98"/>
      <c r="G151" s="99"/>
      <c r="H151" s="22"/>
      <c r="I151" s="22"/>
    </row>
    <row r="152" spans="1:9">
      <c r="A152" s="50" t="s">
        <v>170</v>
      </c>
      <c r="B152" s="51"/>
      <c r="C152" s="51"/>
      <c r="D152" s="50" t="s">
        <v>171</v>
      </c>
      <c r="E152" s="51"/>
      <c r="F152" s="104"/>
      <c r="G152" s="105"/>
      <c r="H152" s="51"/>
      <c r="I152" s="51"/>
    </row>
    <row r="153" spans="1:9">
      <c r="A153" s="1" t="s">
        <v>172</v>
      </c>
      <c r="B153" s="2" t="s">
        <v>0</v>
      </c>
      <c r="C153" s="1" t="s">
        <v>1</v>
      </c>
      <c r="D153" s="1" t="s">
        <v>2</v>
      </c>
      <c r="E153" s="92" t="s">
        <v>3</v>
      </c>
      <c r="F153" s="4" t="s">
        <v>4</v>
      </c>
      <c r="G153" s="4" t="s">
        <v>1322</v>
      </c>
      <c r="H153" s="2" t="s">
        <v>6</v>
      </c>
      <c r="I153" s="2" t="s">
        <v>7</v>
      </c>
    </row>
    <row r="154" spans="1:9">
      <c r="A154" s="7" t="s">
        <v>8</v>
      </c>
      <c r="B154" s="8" t="s">
        <v>173</v>
      </c>
      <c r="C154" s="7" t="s">
        <v>13</v>
      </c>
      <c r="D154" s="7" t="s">
        <v>174</v>
      </c>
      <c r="E154" s="93" t="s">
        <v>14</v>
      </c>
      <c r="F154" s="10" t="s">
        <v>30</v>
      </c>
      <c r="G154" s="10">
        <v>1</v>
      </c>
      <c r="H154" s="13">
        <f>SUM(I155:I158)</f>
        <v>61.65</v>
      </c>
      <c r="I154" s="13">
        <f>H154*G154</f>
        <v>61.65</v>
      </c>
    </row>
    <row r="155" spans="1:9">
      <c r="A155" s="34" t="s">
        <v>18</v>
      </c>
      <c r="B155" s="45">
        <v>88316</v>
      </c>
      <c r="C155" s="26" t="s">
        <v>34</v>
      </c>
      <c r="D155" s="26" t="s">
        <v>35</v>
      </c>
      <c r="E155" s="100" t="s">
        <v>36</v>
      </c>
      <c r="F155" s="29" t="s">
        <v>37</v>
      </c>
      <c r="G155" s="29">
        <v>0.35947709999999999</v>
      </c>
      <c r="H155" s="32">
        <v>17.78</v>
      </c>
      <c r="I155" s="32">
        <f t="shared" ref="I155:I158" si="5">ROUND(G155*H155,2)</f>
        <v>6.39</v>
      </c>
    </row>
    <row r="156" spans="1:9">
      <c r="A156" s="34" t="s">
        <v>18</v>
      </c>
      <c r="B156" s="27" t="s">
        <v>175</v>
      </c>
      <c r="C156" s="26" t="s">
        <v>13</v>
      </c>
      <c r="D156" s="34" t="s">
        <v>176</v>
      </c>
      <c r="E156" s="100" t="s">
        <v>14</v>
      </c>
      <c r="F156" s="29" t="s">
        <v>74</v>
      </c>
      <c r="G156" s="29">
        <v>1.2936E-2</v>
      </c>
      <c r="H156" s="32">
        <v>371.29</v>
      </c>
      <c r="I156" s="32">
        <f t="shared" si="5"/>
        <v>4.8</v>
      </c>
    </row>
    <row r="157" spans="1:9">
      <c r="A157" s="34" t="s">
        <v>18</v>
      </c>
      <c r="B157" s="45">
        <v>88309</v>
      </c>
      <c r="C157" s="26" t="s">
        <v>34</v>
      </c>
      <c r="D157" s="26" t="s">
        <v>177</v>
      </c>
      <c r="E157" s="100" t="s">
        <v>36</v>
      </c>
      <c r="F157" s="29" t="s">
        <v>37</v>
      </c>
      <c r="G157" s="29">
        <v>0.71895419999999999</v>
      </c>
      <c r="H157" s="32">
        <v>24.74</v>
      </c>
      <c r="I157" s="32">
        <f t="shared" si="5"/>
        <v>17.79</v>
      </c>
    </row>
    <row r="158" spans="1:9">
      <c r="A158" s="14" t="s">
        <v>12</v>
      </c>
      <c r="B158" s="41" t="s">
        <v>178</v>
      </c>
      <c r="C158" s="14" t="s">
        <v>13</v>
      </c>
      <c r="D158" s="14" t="s">
        <v>179</v>
      </c>
      <c r="E158" s="95" t="s">
        <v>25</v>
      </c>
      <c r="F158" s="17" t="s">
        <v>15</v>
      </c>
      <c r="G158" s="17">
        <v>17.3793103</v>
      </c>
      <c r="H158" s="43">
        <v>1.88</v>
      </c>
      <c r="I158" s="43">
        <f t="shared" si="5"/>
        <v>32.67</v>
      </c>
    </row>
    <row r="159" spans="1:9" ht="12.75" customHeight="1">
      <c r="A159" s="97"/>
      <c r="B159" s="97"/>
      <c r="C159" s="97"/>
      <c r="D159" s="97"/>
      <c r="E159" s="97"/>
      <c r="F159" s="97"/>
      <c r="G159" s="97"/>
      <c r="H159" s="108" t="s">
        <v>1320</v>
      </c>
      <c r="I159" s="108">
        <f>ROUND(I154*(1+0.2607),2)</f>
        <v>77.72</v>
      </c>
    </row>
    <row r="160" spans="1:9" ht="12.75" customHeight="1">
      <c r="A160" s="107"/>
      <c r="B160" s="107"/>
      <c r="C160" s="107"/>
      <c r="D160" s="107"/>
      <c r="E160" s="107"/>
      <c r="F160" s="109" t="s">
        <v>1321</v>
      </c>
      <c r="G160" s="143">
        <f>Planilha!F19</f>
        <v>139.46</v>
      </c>
      <c r="H160" s="109" t="s">
        <v>1319</v>
      </c>
      <c r="I160" s="190">
        <f>G160*I159</f>
        <v>10838.831200000001</v>
      </c>
    </row>
    <row r="161" spans="1:10">
      <c r="A161" s="35" t="s">
        <v>180</v>
      </c>
      <c r="B161" s="36" t="s">
        <v>0</v>
      </c>
      <c r="C161" s="35" t="s">
        <v>1</v>
      </c>
      <c r="D161" s="35" t="s">
        <v>2</v>
      </c>
      <c r="E161" s="102" t="s">
        <v>3</v>
      </c>
      <c r="F161" s="4" t="s">
        <v>4</v>
      </c>
      <c r="G161" s="4" t="s">
        <v>1322</v>
      </c>
      <c r="H161" s="36" t="s">
        <v>6</v>
      </c>
      <c r="I161" s="36" t="s">
        <v>7</v>
      </c>
    </row>
    <row r="162" spans="1:10" ht="16.5" customHeight="1">
      <c r="A162" s="7" t="s">
        <v>8</v>
      </c>
      <c r="B162" s="46">
        <v>93183</v>
      </c>
      <c r="C162" s="7" t="s">
        <v>34</v>
      </c>
      <c r="D162" s="25" t="s">
        <v>181</v>
      </c>
      <c r="E162" s="106" t="s">
        <v>138</v>
      </c>
      <c r="F162" s="10" t="s">
        <v>30</v>
      </c>
      <c r="G162" s="10">
        <v>1</v>
      </c>
      <c r="H162" s="13">
        <f>SUM(I163:I170)</f>
        <v>71.280000000000015</v>
      </c>
      <c r="I162" s="13">
        <f>H162*G162</f>
        <v>71.280000000000015</v>
      </c>
      <c r="J162" s="189"/>
    </row>
    <row r="163" spans="1:10">
      <c r="A163" s="34" t="s">
        <v>18</v>
      </c>
      <c r="B163" s="45">
        <v>88316</v>
      </c>
      <c r="C163" s="26" t="s">
        <v>34</v>
      </c>
      <c r="D163" s="26" t="s">
        <v>35</v>
      </c>
      <c r="E163" s="100" t="s">
        <v>36</v>
      </c>
      <c r="F163" s="29" t="s">
        <v>37</v>
      </c>
      <c r="G163" s="29">
        <v>9.4E-2</v>
      </c>
      <c r="H163" s="32">
        <v>17.78</v>
      </c>
      <c r="I163" s="32">
        <f t="shared" ref="I163:I170" si="6">ROUND(G163*H163,2)</f>
        <v>1.67</v>
      </c>
    </row>
    <row r="164" spans="1:10" ht="19.8">
      <c r="A164" s="26" t="s">
        <v>16</v>
      </c>
      <c r="B164" s="45">
        <v>94970</v>
      </c>
      <c r="C164" s="26" t="s">
        <v>34</v>
      </c>
      <c r="D164" s="34" t="s">
        <v>182</v>
      </c>
      <c r="E164" s="100" t="s">
        <v>72</v>
      </c>
      <c r="F164" s="29" t="s">
        <v>74</v>
      </c>
      <c r="G164" s="29">
        <v>2.4E-2</v>
      </c>
      <c r="H164" s="32">
        <v>419.53</v>
      </c>
      <c r="I164" s="32">
        <f t="shared" si="6"/>
        <v>10.07</v>
      </c>
    </row>
    <row r="165" spans="1:10">
      <c r="A165" s="34" t="s">
        <v>18</v>
      </c>
      <c r="B165" s="45">
        <v>92270</v>
      </c>
      <c r="C165" s="26" t="s">
        <v>34</v>
      </c>
      <c r="D165" s="34" t="s">
        <v>183</v>
      </c>
      <c r="E165" s="103" t="s">
        <v>138</v>
      </c>
      <c r="F165" s="29" t="s">
        <v>30</v>
      </c>
      <c r="G165" s="29">
        <v>0.79</v>
      </c>
      <c r="H165" s="32">
        <v>61.78</v>
      </c>
      <c r="I165" s="32">
        <f t="shared" si="6"/>
        <v>48.81</v>
      </c>
    </row>
    <row r="166" spans="1:10">
      <c r="A166" s="34" t="s">
        <v>18</v>
      </c>
      <c r="B166" s="45">
        <v>92802</v>
      </c>
      <c r="C166" s="26" t="s">
        <v>34</v>
      </c>
      <c r="D166" s="26" t="s">
        <v>184</v>
      </c>
      <c r="E166" s="103" t="s">
        <v>138</v>
      </c>
      <c r="F166" s="29" t="s">
        <v>147</v>
      </c>
      <c r="G166" s="29">
        <v>0.79</v>
      </c>
      <c r="H166" s="32">
        <v>8.9</v>
      </c>
      <c r="I166" s="32">
        <f t="shared" si="6"/>
        <v>7.03</v>
      </c>
    </row>
    <row r="167" spans="1:10">
      <c r="A167" s="34" t="s">
        <v>18</v>
      </c>
      <c r="B167" s="45">
        <v>88309</v>
      </c>
      <c r="C167" s="26" t="s">
        <v>34</v>
      </c>
      <c r="D167" s="26" t="s">
        <v>177</v>
      </c>
      <c r="E167" s="100" t="s">
        <v>36</v>
      </c>
      <c r="F167" s="29" t="s">
        <v>37</v>
      </c>
      <c r="G167" s="29">
        <v>6.8000000000000005E-2</v>
      </c>
      <c r="H167" s="32">
        <v>24.71</v>
      </c>
      <c r="I167" s="32">
        <f t="shared" si="6"/>
        <v>1.68</v>
      </c>
    </row>
    <row r="168" spans="1:10" ht="19.8">
      <c r="A168" s="26" t="s">
        <v>16</v>
      </c>
      <c r="B168" s="45">
        <v>87294</v>
      </c>
      <c r="C168" s="26" t="s">
        <v>34</v>
      </c>
      <c r="D168" s="26" t="s">
        <v>185</v>
      </c>
      <c r="E168" s="100" t="s">
        <v>36</v>
      </c>
      <c r="F168" s="29" t="s">
        <v>74</v>
      </c>
      <c r="G168" s="29">
        <v>1.9E-3</v>
      </c>
      <c r="H168" s="32">
        <v>473.5</v>
      </c>
      <c r="I168" s="32">
        <f>ROUND(G168*H168,2)</f>
        <v>0.9</v>
      </c>
    </row>
    <row r="169" spans="1:10">
      <c r="A169" s="14" t="s">
        <v>12</v>
      </c>
      <c r="B169" s="15">
        <v>2692</v>
      </c>
      <c r="C169" s="14" t="s">
        <v>34</v>
      </c>
      <c r="D169" s="42" t="s">
        <v>186</v>
      </c>
      <c r="E169" s="95" t="s">
        <v>25</v>
      </c>
      <c r="F169" s="17" t="s">
        <v>187</v>
      </c>
      <c r="G169" s="17">
        <v>7.0000000000000001E-3</v>
      </c>
      <c r="H169" s="43">
        <v>5.33</v>
      </c>
      <c r="I169" s="43">
        <f t="shared" si="6"/>
        <v>0.04</v>
      </c>
    </row>
    <row r="170" spans="1:10">
      <c r="A170" s="14" t="s">
        <v>12</v>
      </c>
      <c r="B170" s="55">
        <v>39017</v>
      </c>
      <c r="C170" s="14" t="s">
        <v>34</v>
      </c>
      <c r="D170" s="14" t="s">
        <v>188</v>
      </c>
      <c r="E170" s="95" t="s">
        <v>25</v>
      </c>
      <c r="F170" s="17" t="s">
        <v>11</v>
      </c>
      <c r="G170" s="17">
        <v>6</v>
      </c>
      <c r="H170" s="43">
        <v>0.18</v>
      </c>
      <c r="I170" s="43">
        <f t="shared" si="6"/>
        <v>1.08</v>
      </c>
    </row>
    <row r="171" spans="1:10" ht="12.75" customHeight="1">
      <c r="A171" s="97"/>
      <c r="B171" s="97"/>
      <c r="C171" s="97"/>
      <c r="D171" s="97"/>
      <c r="E171" s="97"/>
      <c r="F171" s="97"/>
      <c r="G171" s="97"/>
      <c r="H171" s="108" t="s">
        <v>1320</v>
      </c>
      <c r="I171" s="108">
        <f>ROUND(I162*(1+0.2607),2)</f>
        <v>89.86</v>
      </c>
    </row>
    <row r="172" spans="1:10" ht="12.75" customHeight="1">
      <c r="A172" s="107"/>
      <c r="B172" s="107"/>
      <c r="C172" s="107"/>
      <c r="D172" s="107"/>
      <c r="E172" s="107"/>
      <c r="F172" s="109" t="s">
        <v>1321</v>
      </c>
      <c r="G172" s="144">
        <f>Planilha!F20</f>
        <v>2</v>
      </c>
      <c r="H172" s="109" t="s">
        <v>1319</v>
      </c>
      <c r="I172" s="109">
        <f>G172*I171</f>
        <v>179.72</v>
      </c>
    </row>
    <row r="173" spans="1:10">
      <c r="A173" s="35" t="s">
        <v>189</v>
      </c>
      <c r="B173" s="36" t="s">
        <v>0</v>
      </c>
      <c r="C173" s="35" t="s">
        <v>1</v>
      </c>
      <c r="D173" s="35" t="s">
        <v>2</v>
      </c>
      <c r="E173" s="102" t="s">
        <v>3</v>
      </c>
      <c r="F173" s="38" t="s">
        <v>4</v>
      </c>
      <c r="G173" s="40" t="s">
        <v>5</v>
      </c>
      <c r="H173" s="36" t="s">
        <v>6</v>
      </c>
      <c r="I173" s="36" t="s">
        <v>7</v>
      </c>
    </row>
    <row r="174" spans="1:10" ht="16.5" customHeight="1">
      <c r="A174" s="7" t="s">
        <v>8</v>
      </c>
      <c r="B174" s="46">
        <v>93195</v>
      </c>
      <c r="C174" s="7" t="s">
        <v>34</v>
      </c>
      <c r="D174" s="25" t="s">
        <v>190</v>
      </c>
      <c r="E174" s="106" t="s">
        <v>138</v>
      </c>
      <c r="F174" s="10" t="s">
        <v>53</v>
      </c>
      <c r="G174" s="12">
        <v>1</v>
      </c>
      <c r="H174" s="13">
        <f>SUM(I175:I182)</f>
        <v>67.740000000000009</v>
      </c>
      <c r="I174" s="13">
        <f>H174*G174</f>
        <v>67.740000000000009</v>
      </c>
    </row>
    <row r="175" spans="1:10">
      <c r="A175" s="34" t="s">
        <v>18</v>
      </c>
      <c r="B175" s="45">
        <v>88309</v>
      </c>
      <c r="C175" s="26" t="s">
        <v>34</v>
      </c>
      <c r="D175" s="26" t="s">
        <v>177</v>
      </c>
      <c r="E175" s="100" t="s">
        <v>36</v>
      </c>
      <c r="F175" s="29" t="s">
        <v>37</v>
      </c>
      <c r="G175" s="31">
        <v>6.8000000000000005E-2</v>
      </c>
      <c r="H175" s="32">
        <v>24.71</v>
      </c>
      <c r="I175" s="32">
        <f t="shared" ref="I175:I182" si="7">ROUND(G175*H175,2)</f>
        <v>1.68</v>
      </c>
    </row>
    <row r="176" spans="1:10">
      <c r="A176" s="34" t="s">
        <v>18</v>
      </c>
      <c r="B176" s="45">
        <v>92270</v>
      </c>
      <c r="C176" s="26" t="s">
        <v>34</v>
      </c>
      <c r="D176" s="34" t="s">
        <v>183</v>
      </c>
      <c r="E176" s="103" t="s">
        <v>138</v>
      </c>
      <c r="F176" s="29" t="s">
        <v>30</v>
      </c>
      <c r="G176" s="31">
        <v>0.21299999999999999</v>
      </c>
      <c r="H176" s="32">
        <v>224.88244166666664</v>
      </c>
      <c r="I176" s="32">
        <f t="shared" si="7"/>
        <v>47.9</v>
      </c>
    </row>
    <row r="177" spans="1:9">
      <c r="A177" s="34" t="s">
        <v>18</v>
      </c>
      <c r="B177" s="45">
        <v>92801</v>
      </c>
      <c r="C177" s="26" t="s">
        <v>34</v>
      </c>
      <c r="D177" s="26" t="s">
        <v>191</v>
      </c>
      <c r="E177" s="103" t="s">
        <v>138</v>
      </c>
      <c r="F177" s="29" t="s">
        <v>147</v>
      </c>
      <c r="G177" s="31">
        <v>0.49</v>
      </c>
      <c r="H177" s="32">
        <v>8.9600000000000009</v>
      </c>
      <c r="I177" s="32">
        <f t="shared" si="7"/>
        <v>4.3899999999999997</v>
      </c>
    </row>
    <row r="178" spans="1:9">
      <c r="A178" s="34" t="s">
        <v>18</v>
      </c>
      <c r="B178" s="45">
        <v>88316</v>
      </c>
      <c r="C178" s="26" t="s">
        <v>34</v>
      </c>
      <c r="D178" s="26" t="s">
        <v>35</v>
      </c>
      <c r="E178" s="100" t="s">
        <v>36</v>
      </c>
      <c r="F178" s="29" t="s">
        <v>37</v>
      </c>
      <c r="G178" s="31">
        <v>9.4E-2</v>
      </c>
      <c r="H178" s="32">
        <v>17.78</v>
      </c>
      <c r="I178" s="32">
        <f t="shared" si="7"/>
        <v>1.67</v>
      </c>
    </row>
    <row r="179" spans="1:9" ht="19.8">
      <c r="A179" s="26" t="s">
        <v>16</v>
      </c>
      <c r="B179" s="45">
        <v>87294</v>
      </c>
      <c r="C179" s="26" t="s">
        <v>34</v>
      </c>
      <c r="D179" s="26" t="s">
        <v>185</v>
      </c>
      <c r="E179" s="100" t="s">
        <v>36</v>
      </c>
      <c r="F179" s="29" t="s">
        <v>74</v>
      </c>
      <c r="G179" s="31">
        <v>1.9E-3</v>
      </c>
      <c r="H179" s="32">
        <v>473.5</v>
      </c>
      <c r="I179" s="32">
        <f t="shared" si="7"/>
        <v>0.9</v>
      </c>
    </row>
    <row r="180" spans="1:9" ht="19.8">
      <c r="A180" s="26" t="s">
        <v>16</v>
      </c>
      <c r="B180" s="45">
        <v>94970</v>
      </c>
      <c r="C180" s="26" t="s">
        <v>34</v>
      </c>
      <c r="D180" s="34" t="s">
        <v>182</v>
      </c>
      <c r="E180" s="100" t="s">
        <v>72</v>
      </c>
      <c r="F180" s="29" t="s">
        <v>74</v>
      </c>
      <c r="G180" s="31">
        <v>2.4E-2</v>
      </c>
      <c r="H180" s="32">
        <v>419.95</v>
      </c>
      <c r="I180" s="32">
        <f t="shared" si="7"/>
        <v>10.08</v>
      </c>
    </row>
    <row r="181" spans="1:9">
      <c r="A181" s="14" t="s">
        <v>12</v>
      </c>
      <c r="B181" s="15">
        <v>39017</v>
      </c>
      <c r="C181" s="14" t="s">
        <v>34</v>
      </c>
      <c r="D181" s="14" t="s">
        <v>188</v>
      </c>
      <c r="E181" s="95" t="s">
        <v>25</v>
      </c>
      <c r="F181" s="17" t="s">
        <v>11</v>
      </c>
      <c r="G181" s="19">
        <v>6</v>
      </c>
      <c r="H181" s="43">
        <v>0.18</v>
      </c>
      <c r="I181" s="43">
        <f t="shared" si="7"/>
        <v>1.08</v>
      </c>
    </row>
    <row r="182" spans="1:9">
      <c r="A182" s="14" t="s">
        <v>12</v>
      </c>
      <c r="B182" s="15">
        <v>2692</v>
      </c>
      <c r="C182" s="14" t="s">
        <v>34</v>
      </c>
      <c r="D182" s="42" t="s">
        <v>186</v>
      </c>
      <c r="E182" s="95" t="s">
        <v>25</v>
      </c>
      <c r="F182" s="17" t="s">
        <v>187</v>
      </c>
      <c r="G182" s="19">
        <v>7.0000000000000001E-3</v>
      </c>
      <c r="H182" s="43">
        <v>5.33</v>
      </c>
      <c r="I182" s="43">
        <f t="shared" si="7"/>
        <v>0.04</v>
      </c>
    </row>
    <row r="183" spans="1:9" ht="12.75" customHeight="1">
      <c r="A183" s="97"/>
      <c r="B183" s="97"/>
      <c r="C183" s="97"/>
      <c r="D183" s="97"/>
      <c r="E183" s="97"/>
      <c r="F183" s="97"/>
      <c r="G183" s="97"/>
      <c r="H183" s="108" t="s">
        <v>1320</v>
      </c>
      <c r="I183" s="108">
        <f>ROUND(I174*(1+0.2607),2)</f>
        <v>85.4</v>
      </c>
    </row>
    <row r="184" spans="1:9" ht="12.75" customHeight="1">
      <c r="A184" s="107"/>
      <c r="B184" s="107"/>
      <c r="C184" s="107"/>
      <c r="D184" s="107"/>
      <c r="E184" s="107"/>
      <c r="F184" s="109" t="s">
        <v>2004</v>
      </c>
      <c r="G184" s="144">
        <f>Planilha!F21</f>
        <v>2</v>
      </c>
      <c r="H184" s="109" t="s">
        <v>1319</v>
      </c>
      <c r="I184" s="109">
        <f>G184*I183</f>
        <v>170.8</v>
      </c>
    </row>
    <row r="185" spans="1:9">
      <c r="A185" s="23" t="s">
        <v>192</v>
      </c>
      <c r="B185" s="22"/>
      <c r="C185" s="22"/>
      <c r="D185" s="23" t="s">
        <v>193</v>
      </c>
      <c r="E185" s="22"/>
      <c r="F185" s="99"/>
      <c r="G185" s="110"/>
      <c r="H185" s="22"/>
      <c r="I185" s="22"/>
    </row>
    <row r="186" spans="1:9">
      <c r="A186" s="1" t="s">
        <v>194</v>
      </c>
      <c r="B186" s="2" t="s">
        <v>0</v>
      </c>
      <c r="C186" s="1" t="s">
        <v>1</v>
      </c>
      <c r="D186" s="1" t="s">
        <v>2</v>
      </c>
      <c r="E186" s="92" t="s">
        <v>3</v>
      </c>
      <c r="F186" s="4" t="s">
        <v>4</v>
      </c>
      <c r="G186" s="6" t="s">
        <v>5</v>
      </c>
      <c r="H186" s="2" t="s">
        <v>6</v>
      </c>
      <c r="I186" s="2" t="s">
        <v>7</v>
      </c>
    </row>
    <row r="187" spans="1:9" ht="16.5" customHeight="1">
      <c r="A187" s="7" t="s">
        <v>8</v>
      </c>
      <c r="B187" s="46">
        <v>92263</v>
      </c>
      <c r="C187" s="7" t="s">
        <v>34</v>
      </c>
      <c r="D187" s="7" t="s">
        <v>195</v>
      </c>
      <c r="E187" s="93" t="s">
        <v>72</v>
      </c>
      <c r="F187" s="10" t="s">
        <v>30</v>
      </c>
      <c r="G187" s="12">
        <v>1</v>
      </c>
      <c r="H187" s="13">
        <f>SUM(I188:I195)</f>
        <v>141.82</v>
      </c>
      <c r="I187" s="13">
        <f>H187*G187</f>
        <v>141.82</v>
      </c>
    </row>
    <row r="188" spans="1:9" ht="16.5" customHeight="1">
      <c r="A188" s="26" t="s">
        <v>16</v>
      </c>
      <c r="B188" s="45">
        <v>91692</v>
      </c>
      <c r="C188" s="26" t="s">
        <v>34</v>
      </c>
      <c r="D188" s="26" t="s">
        <v>196</v>
      </c>
      <c r="E188" s="100" t="s">
        <v>197</v>
      </c>
      <c r="F188" s="29" t="s">
        <v>198</v>
      </c>
      <c r="G188" s="31">
        <v>6.3E-2</v>
      </c>
      <c r="H188" s="32">
        <v>25.16</v>
      </c>
      <c r="I188" s="32">
        <f t="shared" ref="I188:I195" si="8">ROUND(G188*H188,2)</f>
        <v>1.59</v>
      </c>
    </row>
    <row r="189" spans="1:9">
      <c r="A189" s="34" t="s">
        <v>18</v>
      </c>
      <c r="B189" s="45">
        <v>88262</v>
      </c>
      <c r="C189" s="26" t="s">
        <v>34</v>
      </c>
      <c r="D189" s="26" t="s">
        <v>199</v>
      </c>
      <c r="E189" s="100" t="s">
        <v>36</v>
      </c>
      <c r="F189" s="29" t="s">
        <v>37</v>
      </c>
      <c r="G189" s="31">
        <v>1.18</v>
      </c>
      <c r="H189" s="32">
        <v>24.35</v>
      </c>
      <c r="I189" s="32">
        <f t="shared" si="8"/>
        <v>28.73</v>
      </c>
    </row>
    <row r="190" spans="1:9" ht="16.5" customHeight="1">
      <c r="A190" s="26" t="s">
        <v>16</v>
      </c>
      <c r="B190" s="45">
        <v>91693</v>
      </c>
      <c r="C190" s="26" t="s">
        <v>34</v>
      </c>
      <c r="D190" s="26" t="s">
        <v>200</v>
      </c>
      <c r="E190" s="100" t="s">
        <v>197</v>
      </c>
      <c r="F190" s="29" t="s">
        <v>201</v>
      </c>
      <c r="G190" s="31">
        <v>0.255</v>
      </c>
      <c r="H190" s="32">
        <v>24.08</v>
      </c>
      <c r="I190" s="32">
        <f t="shared" si="8"/>
        <v>6.14</v>
      </c>
    </row>
    <row r="191" spans="1:9">
      <c r="A191" s="34" t="s">
        <v>18</v>
      </c>
      <c r="B191" s="45">
        <v>88239</v>
      </c>
      <c r="C191" s="26" t="s">
        <v>34</v>
      </c>
      <c r="D191" s="26" t="s">
        <v>202</v>
      </c>
      <c r="E191" s="100" t="s">
        <v>36</v>
      </c>
      <c r="F191" s="29" t="s">
        <v>37</v>
      </c>
      <c r="G191" s="31">
        <v>0.25</v>
      </c>
      <c r="H191" s="32">
        <v>19.600000000000001</v>
      </c>
      <c r="I191" s="32">
        <f t="shared" si="8"/>
        <v>4.9000000000000004</v>
      </c>
    </row>
    <row r="192" spans="1:9">
      <c r="A192" s="14" t="s">
        <v>12</v>
      </c>
      <c r="B192" s="15">
        <v>4491</v>
      </c>
      <c r="C192" s="14" t="s">
        <v>34</v>
      </c>
      <c r="D192" s="42" t="s">
        <v>154</v>
      </c>
      <c r="E192" s="95" t="s">
        <v>25</v>
      </c>
      <c r="F192" s="17" t="s">
        <v>53</v>
      </c>
      <c r="G192" s="19">
        <v>2.3079999999999998</v>
      </c>
      <c r="H192" s="43">
        <v>7.79</v>
      </c>
      <c r="I192" s="43">
        <f t="shared" si="8"/>
        <v>17.98</v>
      </c>
    </row>
    <row r="193" spans="1:9">
      <c r="A193" s="14" t="s">
        <v>12</v>
      </c>
      <c r="B193" s="15">
        <v>4517</v>
      </c>
      <c r="C193" s="14" t="s">
        <v>34</v>
      </c>
      <c r="D193" s="42" t="s">
        <v>203</v>
      </c>
      <c r="E193" s="95" t="s">
        <v>25</v>
      </c>
      <c r="F193" s="17" t="s">
        <v>53</v>
      </c>
      <c r="G193" s="19">
        <v>9.2370000000000001</v>
      </c>
      <c r="H193" s="43">
        <v>2.73</v>
      </c>
      <c r="I193" s="43">
        <f t="shared" si="8"/>
        <v>25.22</v>
      </c>
    </row>
    <row r="194" spans="1:9">
      <c r="A194" s="14" t="s">
        <v>12</v>
      </c>
      <c r="B194" s="15">
        <v>1358</v>
      </c>
      <c r="C194" s="14" t="s">
        <v>34</v>
      </c>
      <c r="D194" s="42" t="s">
        <v>204</v>
      </c>
      <c r="E194" s="95" t="s">
        <v>25</v>
      </c>
      <c r="F194" s="17" t="s">
        <v>30</v>
      </c>
      <c r="G194" s="19">
        <v>1.3360000000000001</v>
      </c>
      <c r="H194" s="43">
        <v>40.001956603773586</v>
      </c>
      <c r="I194" s="43">
        <f t="shared" si="8"/>
        <v>53.44</v>
      </c>
    </row>
    <row r="195" spans="1:9">
      <c r="A195" s="14" t="s">
        <v>12</v>
      </c>
      <c r="B195" s="15">
        <v>5068</v>
      </c>
      <c r="C195" s="14" t="s">
        <v>34</v>
      </c>
      <c r="D195" s="14" t="s">
        <v>205</v>
      </c>
      <c r="E195" s="95" t="s">
        <v>25</v>
      </c>
      <c r="F195" s="17" t="s">
        <v>147</v>
      </c>
      <c r="G195" s="19">
        <v>0.20799999999999999</v>
      </c>
      <c r="H195" s="43">
        <v>18.36</v>
      </c>
      <c r="I195" s="43">
        <f t="shared" si="8"/>
        <v>3.82</v>
      </c>
    </row>
    <row r="196" spans="1:9" ht="12.75" customHeight="1">
      <c r="A196" s="97"/>
      <c r="B196" s="97"/>
      <c r="C196" s="97"/>
      <c r="D196" s="97"/>
      <c r="E196" s="97"/>
      <c r="F196" s="97"/>
      <c r="G196" s="97"/>
      <c r="H196" s="108" t="s">
        <v>1320</v>
      </c>
      <c r="I196" s="108">
        <f>ROUND(I187*(1+0.2607),2)</f>
        <v>178.79</v>
      </c>
    </row>
    <row r="197" spans="1:9" ht="12.75" customHeight="1">
      <c r="A197" s="107"/>
      <c r="B197" s="107"/>
      <c r="C197" s="107"/>
      <c r="D197" s="107"/>
      <c r="E197" s="107"/>
      <c r="F197" s="109" t="s">
        <v>1321</v>
      </c>
      <c r="G197" s="143">
        <f>Planilha!F23</f>
        <v>51.83</v>
      </c>
      <c r="H197" s="109" t="s">
        <v>1319</v>
      </c>
      <c r="I197" s="109">
        <f>G197*I196</f>
        <v>9266.6857</v>
      </c>
    </row>
    <row r="198" spans="1:9">
      <c r="A198" s="35" t="s">
        <v>206</v>
      </c>
      <c r="B198" s="36" t="s">
        <v>0</v>
      </c>
      <c r="C198" s="35" t="s">
        <v>1</v>
      </c>
      <c r="D198" s="35" t="s">
        <v>2</v>
      </c>
      <c r="E198" s="102" t="s">
        <v>3</v>
      </c>
      <c r="F198" s="38" t="s">
        <v>4</v>
      </c>
      <c r="G198" s="40" t="s">
        <v>5</v>
      </c>
      <c r="H198" s="36" t="s">
        <v>6</v>
      </c>
      <c r="I198" s="36" t="s">
        <v>7</v>
      </c>
    </row>
    <row r="199" spans="1:9" ht="19.8">
      <c r="A199" s="7" t="s">
        <v>8</v>
      </c>
      <c r="B199" s="46">
        <v>92775</v>
      </c>
      <c r="C199" s="7" t="s">
        <v>34</v>
      </c>
      <c r="D199" s="7" t="s">
        <v>207</v>
      </c>
      <c r="E199" s="93" t="s">
        <v>72</v>
      </c>
      <c r="F199" s="10" t="s">
        <v>147</v>
      </c>
      <c r="G199" s="12">
        <v>1</v>
      </c>
      <c r="H199" s="13">
        <f>SUM(I200:I204)</f>
        <v>16.28</v>
      </c>
      <c r="I199" s="13">
        <f>H199*G199</f>
        <v>16.28</v>
      </c>
    </row>
    <row r="200" spans="1:9">
      <c r="A200" s="34" t="s">
        <v>18</v>
      </c>
      <c r="B200" s="45">
        <v>88238</v>
      </c>
      <c r="C200" s="26" t="s">
        <v>34</v>
      </c>
      <c r="D200" s="26" t="s">
        <v>208</v>
      </c>
      <c r="E200" s="100" t="s">
        <v>36</v>
      </c>
      <c r="F200" s="29" t="s">
        <v>37</v>
      </c>
      <c r="G200" s="31">
        <v>3.6700000000000003E-2</v>
      </c>
      <c r="H200" s="32">
        <v>18.16</v>
      </c>
      <c r="I200" s="32">
        <f t="shared" ref="I200:I204" si="9">ROUND(G200*H200,2)</f>
        <v>0.67</v>
      </c>
    </row>
    <row r="201" spans="1:9" ht="16.5" customHeight="1">
      <c r="A201" s="26" t="s">
        <v>16</v>
      </c>
      <c r="B201" s="45">
        <v>92791</v>
      </c>
      <c r="C201" s="26" t="s">
        <v>34</v>
      </c>
      <c r="D201" s="26" t="s">
        <v>209</v>
      </c>
      <c r="E201" s="100" t="s">
        <v>72</v>
      </c>
      <c r="F201" s="29" t="s">
        <v>147</v>
      </c>
      <c r="G201" s="31">
        <v>1</v>
      </c>
      <c r="H201" s="32">
        <v>9.34</v>
      </c>
      <c r="I201" s="32">
        <f t="shared" si="9"/>
        <v>9.34</v>
      </c>
    </row>
    <row r="202" spans="1:9">
      <c r="A202" s="34" t="s">
        <v>18</v>
      </c>
      <c r="B202" s="45">
        <v>88245</v>
      </c>
      <c r="C202" s="26" t="s">
        <v>34</v>
      </c>
      <c r="D202" s="26" t="s">
        <v>210</v>
      </c>
      <c r="E202" s="100" t="s">
        <v>36</v>
      </c>
      <c r="F202" s="29" t="s">
        <v>37</v>
      </c>
      <c r="G202" s="31">
        <v>0.22450000000000001</v>
      </c>
      <c r="H202" s="32">
        <v>24.51</v>
      </c>
      <c r="I202" s="32">
        <f t="shared" si="9"/>
        <v>5.5</v>
      </c>
    </row>
    <row r="203" spans="1:9">
      <c r="A203" s="14" t="s">
        <v>12</v>
      </c>
      <c r="B203" s="15">
        <v>39017</v>
      </c>
      <c r="C203" s="14" t="s">
        <v>34</v>
      </c>
      <c r="D203" s="14" t="s">
        <v>188</v>
      </c>
      <c r="E203" s="95" t="s">
        <v>25</v>
      </c>
      <c r="F203" s="17" t="s">
        <v>11</v>
      </c>
      <c r="G203" s="19">
        <v>1.19</v>
      </c>
      <c r="H203" s="43">
        <v>0.18</v>
      </c>
      <c r="I203" s="43">
        <f t="shared" si="9"/>
        <v>0.21</v>
      </c>
    </row>
    <row r="204" spans="1:9">
      <c r="A204" s="14" t="s">
        <v>12</v>
      </c>
      <c r="B204" s="15">
        <v>43132</v>
      </c>
      <c r="C204" s="14" t="s">
        <v>34</v>
      </c>
      <c r="D204" s="42" t="s">
        <v>211</v>
      </c>
      <c r="E204" s="95" t="s">
        <v>25</v>
      </c>
      <c r="F204" s="17" t="s">
        <v>147</v>
      </c>
      <c r="G204" s="19">
        <v>2.5000000000000001E-2</v>
      </c>
      <c r="H204" s="43">
        <v>22.402799999999999</v>
      </c>
      <c r="I204" s="43">
        <f t="shared" si="9"/>
        <v>0.56000000000000005</v>
      </c>
    </row>
    <row r="205" spans="1:9" ht="12.75" customHeight="1">
      <c r="A205" s="97"/>
      <c r="B205" s="97"/>
      <c r="C205" s="97"/>
      <c r="D205" s="97"/>
      <c r="E205" s="97"/>
      <c r="F205" s="97"/>
      <c r="G205" s="97"/>
      <c r="H205" s="108" t="s">
        <v>1320</v>
      </c>
      <c r="I205" s="108">
        <f>ROUND(I199*(1+0.2607),2)</f>
        <v>20.52</v>
      </c>
    </row>
    <row r="206" spans="1:9" ht="12.75" customHeight="1">
      <c r="A206" s="107"/>
      <c r="B206" s="107"/>
      <c r="C206" s="107"/>
      <c r="D206" s="107"/>
      <c r="E206" s="107"/>
      <c r="F206" s="109" t="s">
        <v>1321</v>
      </c>
      <c r="G206" s="143">
        <f>Planilha!F24</f>
        <v>39.79</v>
      </c>
      <c r="H206" s="109" t="s">
        <v>1319</v>
      </c>
      <c r="I206" s="109">
        <f>G206*I205</f>
        <v>816.49079999999992</v>
      </c>
    </row>
    <row r="207" spans="1:9">
      <c r="A207" s="35" t="s">
        <v>212</v>
      </c>
      <c r="B207" s="36" t="s">
        <v>0</v>
      </c>
      <c r="C207" s="35" t="s">
        <v>1</v>
      </c>
      <c r="D207" s="35" t="s">
        <v>2</v>
      </c>
      <c r="E207" s="102" t="s">
        <v>3</v>
      </c>
      <c r="F207" s="38" t="s">
        <v>4</v>
      </c>
      <c r="G207" s="40" t="s">
        <v>5</v>
      </c>
      <c r="H207" s="36" t="s">
        <v>6</v>
      </c>
      <c r="I207" s="36" t="s">
        <v>7</v>
      </c>
    </row>
    <row r="208" spans="1:9" ht="19.8">
      <c r="A208" s="7" t="s">
        <v>8</v>
      </c>
      <c r="B208" s="46">
        <v>92762</v>
      </c>
      <c r="C208" s="7" t="s">
        <v>34</v>
      </c>
      <c r="D208" s="25" t="s">
        <v>213</v>
      </c>
      <c r="E208" s="93" t="s">
        <v>72</v>
      </c>
      <c r="F208" s="10" t="s">
        <v>147</v>
      </c>
      <c r="G208" s="12">
        <v>1</v>
      </c>
      <c r="H208" s="13">
        <f>SUM(I209:I213)</f>
        <v>9.9199999999999982</v>
      </c>
      <c r="I208" s="13">
        <f>H208*G208</f>
        <v>9.9199999999999982</v>
      </c>
    </row>
    <row r="209" spans="1:9">
      <c r="A209" s="34" t="s">
        <v>18</v>
      </c>
      <c r="B209" s="45">
        <v>92803</v>
      </c>
      <c r="C209" s="26" t="s">
        <v>34</v>
      </c>
      <c r="D209" s="26" t="s">
        <v>214</v>
      </c>
      <c r="E209" s="103" t="s">
        <v>138</v>
      </c>
      <c r="F209" s="29" t="s">
        <v>147</v>
      </c>
      <c r="G209" s="31">
        <v>1</v>
      </c>
      <c r="H209" s="32">
        <v>8.1999999999999993</v>
      </c>
      <c r="I209" s="32">
        <f t="shared" ref="I209:I213" si="10">ROUND(G209*H209,2)</f>
        <v>8.1999999999999993</v>
      </c>
    </row>
    <row r="210" spans="1:9">
      <c r="A210" s="34" t="s">
        <v>18</v>
      </c>
      <c r="B210" s="45">
        <v>88245</v>
      </c>
      <c r="C210" s="26" t="s">
        <v>34</v>
      </c>
      <c r="D210" s="26" t="s">
        <v>210</v>
      </c>
      <c r="E210" s="100" t="s">
        <v>36</v>
      </c>
      <c r="F210" s="29" t="s">
        <v>37</v>
      </c>
      <c r="G210" s="31">
        <v>3.9199999999999999E-2</v>
      </c>
      <c r="H210" s="32">
        <v>24.51</v>
      </c>
      <c r="I210" s="32">
        <f t="shared" si="10"/>
        <v>0.96</v>
      </c>
    </row>
    <row r="211" spans="1:9">
      <c r="A211" s="34" t="s">
        <v>18</v>
      </c>
      <c r="B211" s="45">
        <v>88238</v>
      </c>
      <c r="C211" s="26" t="s">
        <v>34</v>
      </c>
      <c r="D211" s="26" t="s">
        <v>208</v>
      </c>
      <c r="E211" s="100" t="s">
        <v>36</v>
      </c>
      <c r="F211" s="29" t="s">
        <v>37</v>
      </c>
      <c r="G211" s="31">
        <v>6.4000000000000003E-3</v>
      </c>
      <c r="H211" s="32">
        <v>18.16</v>
      </c>
      <c r="I211" s="32">
        <f t="shared" si="10"/>
        <v>0.12</v>
      </c>
    </row>
    <row r="212" spans="1:9">
      <c r="A212" s="14" t="s">
        <v>12</v>
      </c>
      <c r="B212" s="15">
        <v>39017</v>
      </c>
      <c r="C212" s="14" t="s">
        <v>34</v>
      </c>
      <c r="D212" s="14" t="s">
        <v>188</v>
      </c>
      <c r="E212" s="95" t="s">
        <v>25</v>
      </c>
      <c r="F212" s="17" t="s">
        <v>11</v>
      </c>
      <c r="G212" s="19">
        <v>0.54300000000000004</v>
      </c>
      <c r="H212" s="43">
        <v>0.18</v>
      </c>
      <c r="I212" s="43">
        <f t="shared" si="10"/>
        <v>0.1</v>
      </c>
    </row>
    <row r="213" spans="1:9">
      <c r="A213" s="14" t="s">
        <v>12</v>
      </c>
      <c r="B213" s="15">
        <v>43132</v>
      </c>
      <c r="C213" s="14" t="s">
        <v>34</v>
      </c>
      <c r="D213" s="42" t="s">
        <v>211</v>
      </c>
      <c r="E213" s="95" t="s">
        <v>25</v>
      </c>
      <c r="F213" s="17" t="s">
        <v>147</v>
      </c>
      <c r="G213" s="19">
        <v>2.5000000000000001E-2</v>
      </c>
      <c r="H213" s="43">
        <v>21.488399999999999</v>
      </c>
      <c r="I213" s="43">
        <f t="shared" si="10"/>
        <v>0.54</v>
      </c>
    </row>
    <row r="214" spans="1:9" ht="12.75" customHeight="1">
      <c r="A214" s="97"/>
      <c r="B214" s="97"/>
      <c r="C214" s="97"/>
      <c r="D214" s="97"/>
      <c r="E214" s="97"/>
      <c r="F214" s="97"/>
      <c r="G214" s="97"/>
      <c r="H214" s="108" t="s">
        <v>1320</v>
      </c>
      <c r="I214" s="108">
        <f>ROUND(I208*(1+0.2607),2)</f>
        <v>12.51</v>
      </c>
    </row>
    <row r="215" spans="1:9" ht="12.75" customHeight="1">
      <c r="A215" s="107"/>
      <c r="B215" s="107"/>
      <c r="C215" s="107"/>
      <c r="D215" s="107"/>
      <c r="E215" s="107"/>
      <c r="F215" s="109" t="s">
        <v>1321</v>
      </c>
      <c r="G215" s="144">
        <f>Planilha!F25</f>
        <v>151</v>
      </c>
      <c r="H215" s="109" t="s">
        <v>1319</v>
      </c>
      <c r="I215" s="109">
        <f>G215*I214</f>
        <v>1889.01</v>
      </c>
    </row>
    <row r="216" spans="1:9">
      <c r="A216" s="35" t="s">
        <v>215</v>
      </c>
      <c r="B216" s="36" t="s">
        <v>0</v>
      </c>
      <c r="C216" s="35" t="s">
        <v>1</v>
      </c>
      <c r="D216" s="35" t="s">
        <v>2</v>
      </c>
      <c r="E216" s="102" t="s">
        <v>3</v>
      </c>
      <c r="F216" s="38" t="s">
        <v>4</v>
      </c>
      <c r="G216" s="40" t="s">
        <v>5</v>
      </c>
      <c r="H216" s="36" t="s">
        <v>6</v>
      </c>
      <c r="I216" s="36" t="s">
        <v>7</v>
      </c>
    </row>
    <row r="217" spans="1:9" ht="19.8">
      <c r="A217" s="7" t="s">
        <v>8</v>
      </c>
      <c r="B217" s="46">
        <v>96557</v>
      </c>
      <c r="C217" s="7" t="s">
        <v>34</v>
      </c>
      <c r="D217" s="25" t="s">
        <v>216</v>
      </c>
      <c r="E217" s="93" t="s">
        <v>72</v>
      </c>
      <c r="F217" s="10" t="s">
        <v>74</v>
      </c>
      <c r="G217" s="12">
        <v>1</v>
      </c>
      <c r="H217" s="13">
        <f>SUM(I218:I222)</f>
        <v>672.33999999999992</v>
      </c>
      <c r="I217" s="13">
        <f>H217*G217</f>
        <v>672.33999999999992</v>
      </c>
    </row>
    <row r="218" spans="1:9">
      <c r="A218" s="34" t="s">
        <v>18</v>
      </c>
      <c r="B218" s="45">
        <v>88316</v>
      </c>
      <c r="C218" s="26" t="s">
        <v>34</v>
      </c>
      <c r="D218" s="26" t="s">
        <v>35</v>
      </c>
      <c r="E218" s="100" t="s">
        <v>36</v>
      </c>
      <c r="F218" s="29" t="s">
        <v>37</v>
      </c>
      <c r="G218" s="31">
        <v>0.54400000000000004</v>
      </c>
      <c r="H218" s="32">
        <v>17.78</v>
      </c>
      <c r="I218" s="32">
        <f t="shared" ref="I218:I222" si="11">ROUND(G218*H218,2)</f>
        <v>9.67</v>
      </c>
    </row>
    <row r="219" spans="1:9">
      <c r="A219" s="34" t="s">
        <v>18</v>
      </c>
      <c r="B219" s="45">
        <v>88309</v>
      </c>
      <c r="C219" s="26" t="s">
        <v>34</v>
      </c>
      <c r="D219" s="26" t="s">
        <v>177</v>
      </c>
      <c r="E219" s="100" t="s">
        <v>36</v>
      </c>
      <c r="F219" s="29" t="s">
        <v>37</v>
      </c>
      <c r="G219" s="31">
        <v>0.36299999999999999</v>
      </c>
      <c r="H219" s="32">
        <v>24.71</v>
      </c>
      <c r="I219" s="32">
        <f t="shared" si="11"/>
        <v>8.9700000000000006</v>
      </c>
    </row>
    <row r="220" spans="1:9" ht="16.5" customHeight="1">
      <c r="A220" s="26" t="s">
        <v>16</v>
      </c>
      <c r="B220" s="45">
        <v>90586</v>
      </c>
      <c r="C220" s="26" t="s">
        <v>34</v>
      </c>
      <c r="D220" s="26" t="s">
        <v>217</v>
      </c>
      <c r="E220" s="100" t="s">
        <v>197</v>
      </c>
      <c r="F220" s="29" t="s">
        <v>198</v>
      </c>
      <c r="G220" s="31">
        <v>8.7999999999999995E-2</v>
      </c>
      <c r="H220" s="32">
        <v>1.1299999999999999</v>
      </c>
      <c r="I220" s="32">
        <f t="shared" si="11"/>
        <v>0.1</v>
      </c>
    </row>
    <row r="221" spans="1:9" ht="16.5" customHeight="1">
      <c r="A221" s="26" t="s">
        <v>16</v>
      </c>
      <c r="B221" s="45">
        <v>90587</v>
      </c>
      <c r="C221" s="26" t="s">
        <v>34</v>
      </c>
      <c r="D221" s="26" t="s">
        <v>218</v>
      </c>
      <c r="E221" s="100" t="s">
        <v>197</v>
      </c>
      <c r="F221" s="29" t="s">
        <v>201</v>
      </c>
      <c r="G221" s="31">
        <v>9.2999999999999999E-2</v>
      </c>
      <c r="H221" s="32">
        <v>0.44</v>
      </c>
      <c r="I221" s="32">
        <f t="shared" si="11"/>
        <v>0.04</v>
      </c>
    </row>
    <row r="222" spans="1:9" ht="19.8">
      <c r="A222" s="14" t="s">
        <v>12</v>
      </c>
      <c r="B222" s="15">
        <v>1525</v>
      </c>
      <c r="C222" s="14" t="s">
        <v>34</v>
      </c>
      <c r="D222" s="14" t="s">
        <v>219</v>
      </c>
      <c r="E222" s="95" t="s">
        <v>25</v>
      </c>
      <c r="F222" s="17" t="s">
        <v>74</v>
      </c>
      <c r="G222" s="19">
        <v>1.1499999999999999</v>
      </c>
      <c r="H222" s="43">
        <v>568.31131009174317</v>
      </c>
      <c r="I222" s="43">
        <f t="shared" si="11"/>
        <v>653.55999999999995</v>
      </c>
    </row>
    <row r="223" spans="1:9">
      <c r="A223" s="97"/>
      <c r="B223" s="97"/>
      <c r="C223" s="97"/>
      <c r="D223" s="97"/>
      <c r="E223" s="97"/>
      <c r="F223" s="97"/>
      <c r="G223" s="97"/>
      <c r="H223" s="108" t="s">
        <v>1320</v>
      </c>
      <c r="I223" s="108">
        <f>ROUND(I217*(1+0.2607),2)</f>
        <v>847.62</v>
      </c>
    </row>
    <row r="224" spans="1:9">
      <c r="A224" s="107"/>
      <c r="B224" s="107"/>
      <c r="C224" s="107"/>
      <c r="D224" s="107"/>
      <c r="E224" s="107"/>
      <c r="F224" s="109" t="s">
        <v>1321</v>
      </c>
      <c r="G224" s="143">
        <f>Planilha!F26</f>
        <v>2.4700000000000002</v>
      </c>
      <c r="H224" s="109" t="s">
        <v>1319</v>
      </c>
      <c r="I224" s="109">
        <f>G224*I223</f>
        <v>2093.6214</v>
      </c>
    </row>
    <row r="225" spans="1:9">
      <c r="A225" s="21">
        <v>4</v>
      </c>
      <c r="B225" s="22"/>
      <c r="C225" s="22"/>
      <c r="D225" s="23" t="s">
        <v>220</v>
      </c>
      <c r="E225" s="22"/>
      <c r="F225" s="98"/>
      <c r="G225" s="99"/>
      <c r="H225" s="110"/>
      <c r="I225" s="110"/>
    </row>
    <row r="226" spans="1:9">
      <c r="A226" s="1" t="s">
        <v>221</v>
      </c>
      <c r="B226" s="2" t="s">
        <v>0</v>
      </c>
      <c r="C226" s="1" t="s">
        <v>1</v>
      </c>
      <c r="D226" s="1" t="s">
        <v>2</v>
      </c>
      <c r="E226" s="92" t="s">
        <v>3</v>
      </c>
      <c r="F226" s="4" t="s">
        <v>4</v>
      </c>
      <c r="G226" s="6" t="s">
        <v>5</v>
      </c>
      <c r="H226" s="2" t="s">
        <v>6</v>
      </c>
      <c r="I226" s="2" t="s">
        <v>7</v>
      </c>
    </row>
    <row r="227" spans="1:9" ht="24.75" customHeight="1">
      <c r="A227" s="7" t="s">
        <v>8</v>
      </c>
      <c r="B227" s="46">
        <v>87879</v>
      </c>
      <c r="C227" s="7" t="s">
        <v>34</v>
      </c>
      <c r="D227" s="7" t="s">
        <v>222</v>
      </c>
      <c r="E227" s="93" t="s">
        <v>43</v>
      </c>
      <c r="F227" s="10" t="s">
        <v>30</v>
      </c>
      <c r="G227" s="12">
        <v>1</v>
      </c>
      <c r="H227" s="13">
        <f>SUM(I228:I230)</f>
        <v>3.88</v>
      </c>
      <c r="I227" s="13">
        <f>H227*G227</f>
        <v>3.88</v>
      </c>
    </row>
    <row r="228" spans="1:9">
      <c r="A228" s="34" t="s">
        <v>18</v>
      </c>
      <c r="B228" s="45">
        <v>88316</v>
      </c>
      <c r="C228" s="26" t="s">
        <v>34</v>
      </c>
      <c r="D228" s="26" t="s">
        <v>35</v>
      </c>
      <c r="E228" s="100" t="s">
        <v>36</v>
      </c>
      <c r="F228" s="29" t="s">
        <v>37</v>
      </c>
      <c r="G228" s="31">
        <v>2.5499999999999998E-2</v>
      </c>
      <c r="H228" s="32">
        <v>17.78</v>
      </c>
      <c r="I228" s="32">
        <f t="shared" ref="I228:I230" si="12">ROUND(G228*H228,2)</f>
        <v>0.45</v>
      </c>
    </row>
    <row r="229" spans="1:9" ht="19.8">
      <c r="A229" s="26" t="s">
        <v>16</v>
      </c>
      <c r="B229" s="45">
        <v>87313</v>
      </c>
      <c r="C229" s="26" t="s">
        <v>34</v>
      </c>
      <c r="D229" s="34" t="s">
        <v>223</v>
      </c>
      <c r="E229" s="100" t="s">
        <v>36</v>
      </c>
      <c r="F229" s="29" t="s">
        <v>74</v>
      </c>
      <c r="G229" s="31">
        <v>3.7000000000000002E-3</v>
      </c>
      <c r="H229" s="32">
        <v>473.99810000000002</v>
      </c>
      <c r="I229" s="32">
        <f t="shared" si="12"/>
        <v>1.75</v>
      </c>
    </row>
    <row r="230" spans="1:9">
      <c r="A230" s="34" t="s">
        <v>18</v>
      </c>
      <c r="B230" s="45">
        <v>88309</v>
      </c>
      <c r="C230" s="26" t="s">
        <v>34</v>
      </c>
      <c r="D230" s="26" t="s">
        <v>177</v>
      </c>
      <c r="E230" s="100" t="s">
        <v>36</v>
      </c>
      <c r="F230" s="29" t="s">
        <v>37</v>
      </c>
      <c r="G230" s="31">
        <v>6.8099999999999994E-2</v>
      </c>
      <c r="H230" s="32">
        <v>24.71</v>
      </c>
      <c r="I230" s="32">
        <f t="shared" si="12"/>
        <v>1.68</v>
      </c>
    </row>
    <row r="231" spans="1:9" ht="12.75" customHeight="1">
      <c r="A231" s="97"/>
      <c r="B231" s="97"/>
      <c r="C231" s="97"/>
      <c r="D231" s="97"/>
      <c r="E231" s="97"/>
      <c r="F231" s="97"/>
      <c r="G231" s="97"/>
      <c r="H231" s="108" t="s">
        <v>1320</v>
      </c>
      <c r="I231" s="108">
        <f>ROUND(I227*(1+0.2607),2)</f>
        <v>4.8899999999999997</v>
      </c>
    </row>
    <row r="232" spans="1:9" ht="12.75" customHeight="1">
      <c r="A232" s="107"/>
      <c r="B232" s="107"/>
      <c r="C232" s="107"/>
      <c r="D232" s="107"/>
      <c r="E232" s="107"/>
      <c r="F232" s="109" t="s">
        <v>1321</v>
      </c>
      <c r="G232" s="143">
        <f>Planilha!F28</f>
        <v>278.92</v>
      </c>
      <c r="H232" s="109" t="s">
        <v>1319</v>
      </c>
      <c r="I232" s="109">
        <f>G232*I231</f>
        <v>1363.9187999999999</v>
      </c>
    </row>
    <row r="233" spans="1:9">
      <c r="A233" s="35" t="s">
        <v>224</v>
      </c>
      <c r="B233" s="36" t="s">
        <v>0</v>
      </c>
      <c r="C233" s="35" t="s">
        <v>1</v>
      </c>
      <c r="D233" s="35" t="s">
        <v>2</v>
      </c>
      <c r="E233" s="102" t="s">
        <v>3</v>
      </c>
      <c r="F233" s="38" t="s">
        <v>4</v>
      </c>
      <c r="G233" s="40" t="s">
        <v>5</v>
      </c>
      <c r="H233" s="36" t="s">
        <v>6</v>
      </c>
      <c r="I233" s="36" t="s">
        <v>7</v>
      </c>
    </row>
    <row r="234" spans="1:9" ht="19.8">
      <c r="A234" s="7" t="s">
        <v>8</v>
      </c>
      <c r="B234" s="46">
        <v>87529</v>
      </c>
      <c r="C234" s="7" t="s">
        <v>34</v>
      </c>
      <c r="D234" s="7" t="s">
        <v>225</v>
      </c>
      <c r="E234" s="93" t="s">
        <v>43</v>
      </c>
      <c r="F234" s="10" t="s">
        <v>30</v>
      </c>
      <c r="G234" s="12">
        <v>1</v>
      </c>
      <c r="H234" s="13">
        <f>SUM(I235:I237)</f>
        <v>33.39</v>
      </c>
      <c r="I234" s="13">
        <f>H234*G234</f>
        <v>33.39</v>
      </c>
    </row>
    <row r="235" spans="1:9">
      <c r="A235" s="34" t="s">
        <v>18</v>
      </c>
      <c r="B235" s="45">
        <v>88309</v>
      </c>
      <c r="C235" s="26" t="s">
        <v>34</v>
      </c>
      <c r="D235" s="26" t="s">
        <v>177</v>
      </c>
      <c r="E235" s="100" t="s">
        <v>36</v>
      </c>
      <c r="F235" s="29" t="s">
        <v>37</v>
      </c>
      <c r="G235" s="31">
        <v>0.47</v>
      </c>
      <c r="H235" s="32">
        <v>24.71</v>
      </c>
      <c r="I235" s="32">
        <f t="shared" ref="I235:I237" si="13">ROUND(G235*H235,2)</f>
        <v>11.61</v>
      </c>
    </row>
    <row r="236" spans="1:9">
      <c r="A236" s="34" t="s">
        <v>18</v>
      </c>
      <c r="B236" s="45">
        <v>88316</v>
      </c>
      <c r="C236" s="26" t="s">
        <v>34</v>
      </c>
      <c r="D236" s="26" t="s">
        <v>35</v>
      </c>
      <c r="E236" s="100" t="s">
        <v>36</v>
      </c>
      <c r="F236" s="29" t="s">
        <v>37</v>
      </c>
      <c r="G236" s="31">
        <v>0.17100000000000001</v>
      </c>
      <c r="H236" s="32">
        <v>17.78</v>
      </c>
      <c r="I236" s="32">
        <f t="shared" si="13"/>
        <v>3.04</v>
      </c>
    </row>
    <row r="237" spans="1:9" ht="19.8">
      <c r="A237" s="26" t="s">
        <v>16</v>
      </c>
      <c r="B237" s="45">
        <v>87292</v>
      </c>
      <c r="C237" s="26" t="s">
        <v>34</v>
      </c>
      <c r="D237" s="26" t="s">
        <v>226</v>
      </c>
      <c r="E237" s="100" t="s">
        <v>36</v>
      </c>
      <c r="F237" s="29" t="s">
        <v>74</v>
      </c>
      <c r="G237" s="31">
        <v>3.7600000000000001E-2</v>
      </c>
      <c r="H237" s="32">
        <v>498.36756315789478</v>
      </c>
      <c r="I237" s="32">
        <f t="shared" si="13"/>
        <v>18.739999999999998</v>
      </c>
    </row>
    <row r="238" spans="1:9" ht="12.75" customHeight="1">
      <c r="A238" s="97"/>
      <c r="B238" s="97"/>
      <c r="C238" s="97"/>
      <c r="D238" s="97"/>
      <c r="E238" s="97"/>
      <c r="F238" s="97"/>
      <c r="G238" s="97"/>
      <c r="H238" s="108" t="s">
        <v>1320</v>
      </c>
      <c r="I238" s="108">
        <f>ROUND(I234*(1+0.2607),2)</f>
        <v>42.09</v>
      </c>
    </row>
    <row r="239" spans="1:9" ht="12.75" customHeight="1">
      <c r="A239" s="107"/>
      <c r="B239" s="107"/>
      <c r="C239" s="107"/>
      <c r="D239" s="107"/>
      <c r="E239" s="107"/>
      <c r="F239" s="109" t="s">
        <v>1321</v>
      </c>
      <c r="G239" s="143">
        <f>Planilha!F29</f>
        <v>278.92</v>
      </c>
      <c r="H239" s="109" t="s">
        <v>1319</v>
      </c>
      <c r="I239" s="109">
        <f>G239*I238</f>
        <v>11739.742800000002</v>
      </c>
    </row>
    <row r="240" spans="1:9">
      <c r="A240" s="35" t="s">
        <v>227</v>
      </c>
      <c r="B240" s="36" t="s">
        <v>0</v>
      </c>
      <c r="C240" s="35" t="s">
        <v>1</v>
      </c>
      <c r="D240" s="35" t="s">
        <v>2</v>
      </c>
      <c r="E240" s="102" t="s">
        <v>3</v>
      </c>
      <c r="F240" s="38" t="s">
        <v>4</v>
      </c>
      <c r="G240" s="40" t="s">
        <v>5</v>
      </c>
      <c r="H240" s="36" t="s">
        <v>6</v>
      </c>
      <c r="I240" s="36" t="s">
        <v>7</v>
      </c>
    </row>
    <row r="241" spans="1:9" ht="24.75" customHeight="1">
      <c r="A241" s="7" t="s">
        <v>8</v>
      </c>
      <c r="B241" s="46">
        <v>87265</v>
      </c>
      <c r="C241" s="7" t="s">
        <v>34</v>
      </c>
      <c r="D241" s="7" t="s">
        <v>228</v>
      </c>
      <c r="E241" s="93" t="s">
        <v>43</v>
      </c>
      <c r="F241" s="10" t="s">
        <v>30</v>
      </c>
      <c r="G241" s="12">
        <v>1</v>
      </c>
      <c r="H241" s="13">
        <f>SUM(I242:I246)</f>
        <v>53.26</v>
      </c>
      <c r="I241" s="13">
        <f>H241*G241</f>
        <v>53.26</v>
      </c>
    </row>
    <row r="242" spans="1:9">
      <c r="A242" s="34" t="s">
        <v>18</v>
      </c>
      <c r="B242" s="45">
        <v>88256</v>
      </c>
      <c r="C242" s="26" t="s">
        <v>34</v>
      </c>
      <c r="D242" s="26" t="s">
        <v>229</v>
      </c>
      <c r="E242" s="100" t="s">
        <v>36</v>
      </c>
      <c r="F242" s="29" t="s">
        <v>37</v>
      </c>
      <c r="G242" s="31">
        <v>0.53410000000000002</v>
      </c>
      <c r="H242" s="32">
        <v>26.22</v>
      </c>
      <c r="I242" s="32">
        <f t="shared" ref="I242:I246" si="14">ROUND(G242*H242,2)</f>
        <v>14</v>
      </c>
    </row>
    <row r="243" spans="1:9">
      <c r="A243" s="34" t="s">
        <v>18</v>
      </c>
      <c r="B243" s="45">
        <v>88316</v>
      </c>
      <c r="C243" s="26" t="s">
        <v>34</v>
      </c>
      <c r="D243" s="26" t="s">
        <v>35</v>
      </c>
      <c r="E243" s="100" t="s">
        <v>36</v>
      </c>
      <c r="F243" s="29" t="s">
        <v>37</v>
      </c>
      <c r="G243" s="31">
        <v>0.26860000000000001</v>
      </c>
      <c r="H243" s="32">
        <v>17.78</v>
      </c>
      <c r="I243" s="32">
        <f t="shared" si="14"/>
        <v>4.78</v>
      </c>
    </row>
    <row r="244" spans="1:9">
      <c r="A244" s="14" t="s">
        <v>12</v>
      </c>
      <c r="B244" s="15">
        <v>34357</v>
      </c>
      <c r="C244" s="14" t="s">
        <v>34</v>
      </c>
      <c r="D244" s="14" t="s">
        <v>230</v>
      </c>
      <c r="E244" s="95" t="s">
        <v>25</v>
      </c>
      <c r="F244" s="17" t="s">
        <v>147</v>
      </c>
      <c r="G244" s="19">
        <v>0.42199999999999999</v>
      </c>
      <c r="H244" s="43">
        <v>3.7</v>
      </c>
      <c r="I244" s="43">
        <f t="shared" si="14"/>
        <v>1.56</v>
      </c>
    </row>
    <row r="245" spans="1:9">
      <c r="A245" s="14" t="s">
        <v>12</v>
      </c>
      <c r="B245" s="15">
        <v>1381</v>
      </c>
      <c r="C245" s="14" t="s">
        <v>34</v>
      </c>
      <c r="D245" s="14" t="s">
        <v>231</v>
      </c>
      <c r="E245" s="95" t="s">
        <v>25</v>
      </c>
      <c r="F245" s="17" t="s">
        <v>147</v>
      </c>
      <c r="G245" s="19">
        <v>4.91</v>
      </c>
      <c r="H245" s="43">
        <v>0.63</v>
      </c>
      <c r="I245" s="43">
        <f t="shared" si="14"/>
        <v>3.09</v>
      </c>
    </row>
    <row r="246" spans="1:9">
      <c r="A246" s="14" t="s">
        <v>12</v>
      </c>
      <c r="B246" s="15">
        <v>536</v>
      </c>
      <c r="C246" s="14" t="s">
        <v>34</v>
      </c>
      <c r="D246" s="42" t="s">
        <v>232</v>
      </c>
      <c r="E246" s="95" t="s">
        <v>25</v>
      </c>
      <c r="F246" s="17" t="s">
        <v>30</v>
      </c>
      <c r="G246" s="19">
        <v>1.0552999999999999</v>
      </c>
      <c r="H246" s="43">
        <v>28.270724137931033</v>
      </c>
      <c r="I246" s="43">
        <f t="shared" si="14"/>
        <v>29.83</v>
      </c>
    </row>
    <row r="247" spans="1:9" ht="12.75" customHeight="1">
      <c r="A247" s="97"/>
      <c r="B247" s="97"/>
      <c r="C247" s="97"/>
      <c r="D247" s="97"/>
      <c r="E247" s="97"/>
      <c r="F247" s="97"/>
      <c r="G247" s="97"/>
      <c r="H247" s="108" t="s">
        <v>1320</v>
      </c>
      <c r="I247" s="108">
        <f>ROUND(I241*(1+0.2607),2)</f>
        <v>67.14</v>
      </c>
    </row>
    <row r="248" spans="1:9" ht="12.75" customHeight="1">
      <c r="A248" s="107"/>
      <c r="B248" s="107"/>
      <c r="C248" s="107"/>
      <c r="D248" s="107"/>
      <c r="E248" s="107"/>
      <c r="F248" s="109" t="s">
        <v>1321</v>
      </c>
      <c r="G248" s="144">
        <f>Planilha!F30</f>
        <v>10</v>
      </c>
      <c r="H248" s="109" t="s">
        <v>1319</v>
      </c>
      <c r="I248" s="109">
        <f>G248*I247</f>
        <v>671.4</v>
      </c>
    </row>
    <row r="249" spans="1:9">
      <c r="A249" s="35" t="s">
        <v>233</v>
      </c>
      <c r="B249" s="36" t="s">
        <v>0</v>
      </c>
      <c r="C249" s="35" t="s">
        <v>1</v>
      </c>
      <c r="D249" s="35" t="s">
        <v>2</v>
      </c>
      <c r="E249" s="102" t="s">
        <v>3</v>
      </c>
      <c r="F249" s="38" t="s">
        <v>4</v>
      </c>
      <c r="G249" s="40" t="s">
        <v>5</v>
      </c>
      <c r="H249" s="36" t="s">
        <v>6</v>
      </c>
      <c r="I249" s="36" t="s">
        <v>7</v>
      </c>
    </row>
    <row r="250" spans="1:9" ht="26.4">
      <c r="A250" s="7" t="s">
        <v>8</v>
      </c>
      <c r="B250" s="46">
        <v>87550</v>
      </c>
      <c r="C250" s="7" t="s">
        <v>34</v>
      </c>
      <c r="D250" s="7" t="s">
        <v>234</v>
      </c>
      <c r="E250" s="93" t="s">
        <v>43</v>
      </c>
      <c r="F250" s="10" t="s">
        <v>30</v>
      </c>
      <c r="G250" s="12">
        <v>1</v>
      </c>
      <c r="H250" s="13">
        <f>SUM(I251:I253)</f>
        <v>22.29</v>
      </c>
      <c r="I250" s="13">
        <f>H250*G250</f>
        <v>22.29</v>
      </c>
    </row>
    <row r="251" spans="1:9" ht="19.8">
      <c r="A251" s="26" t="s">
        <v>16</v>
      </c>
      <c r="B251" s="45">
        <v>87369</v>
      </c>
      <c r="C251" s="26" t="s">
        <v>34</v>
      </c>
      <c r="D251" s="26" t="s">
        <v>235</v>
      </c>
      <c r="E251" s="100" t="s">
        <v>36</v>
      </c>
      <c r="F251" s="29" t="s">
        <v>74</v>
      </c>
      <c r="G251" s="31">
        <v>2.1299999999999999E-2</v>
      </c>
      <c r="H251" s="32">
        <v>591.3821153846153</v>
      </c>
      <c r="I251" s="32">
        <f t="shared" ref="I251:I253" si="15">ROUND(G251*H251,2)</f>
        <v>12.6</v>
      </c>
    </row>
    <row r="252" spans="1:9">
      <c r="A252" s="34" t="s">
        <v>18</v>
      </c>
      <c r="B252" s="45">
        <v>88309</v>
      </c>
      <c r="C252" s="26" t="s">
        <v>34</v>
      </c>
      <c r="D252" s="26" t="s">
        <v>177</v>
      </c>
      <c r="E252" s="100" t="s">
        <v>36</v>
      </c>
      <c r="F252" s="29" t="s">
        <v>37</v>
      </c>
      <c r="G252" s="31">
        <v>0.31</v>
      </c>
      <c r="H252" s="32">
        <v>24.71</v>
      </c>
      <c r="I252" s="32">
        <f t="shared" si="15"/>
        <v>7.66</v>
      </c>
    </row>
    <row r="253" spans="1:9">
      <c r="A253" s="34" t="s">
        <v>18</v>
      </c>
      <c r="B253" s="45">
        <v>88316</v>
      </c>
      <c r="C253" s="26" t="s">
        <v>34</v>
      </c>
      <c r="D253" s="26" t="s">
        <v>35</v>
      </c>
      <c r="E253" s="100" t="s">
        <v>36</v>
      </c>
      <c r="F253" s="29" t="s">
        <v>37</v>
      </c>
      <c r="G253" s="31">
        <v>0.114</v>
      </c>
      <c r="H253" s="32">
        <v>17.78</v>
      </c>
      <c r="I253" s="32">
        <f t="shared" si="15"/>
        <v>2.0299999999999998</v>
      </c>
    </row>
    <row r="254" spans="1:9" ht="12.75" customHeight="1">
      <c r="A254" s="97"/>
      <c r="B254" s="97"/>
      <c r="C254" s="97"/>
      <c r="D254" s="97"/>
      <c r="E254" s="97"/>
      <c r="F254" s="97"/>
      <c r="G254" s="97"/>
      <c r="H254" s="108" t="s">
        <v>1320</v>
      </c>
      <c r="I254" s="108">
        <f>ROUND(I250*(1+0.2607),2)</f>
        <v>28.1</v>
      </c>
    </row>
    <row r="255" spans="1:9" ht="12.75" customHeight="1">
      <c r="A255" s="107"/>
      <c r="B255" s="107"/>
      <c r="C255" s="107"/>
      <c r="D255" s="107"/>
      <c r="E255" s="107"/>
      <c r="F255" s="109" t="s">
        <v>1321</v>
      </c>
      <c r="G255" s="143">
        <f>Planilha!F31</f>
        <v>17.079999999999998</v>
      </c>
      <c r="H255" s="109" t="s">
        <v>1319</v>
      </c>
      <c r="I255" s="109">
        <f>G255*I254</f>
        <v>479.94799999999998</v>
      </c>
    </row>
    <row r="256" spans="1:9">
      <c r="A256" s="35" t="s">
        <v>236</v>
      </c>
      <c r="B256" s="36" t="s">
        <v>0</v>
      </c>
      <c r="C256" s="35" t="s">
        <v>1</v>
      </c>
      <c r="D256" s="35" t="s">
        <v>2</v>
      </c>
      <c r="E256" s="102" t="s">
        <v>3</v>
      </c>
      <c r="F256" s="38" t="s">
        <v>4</v>
      </c>
      <c r="G256" s="40" t="s">
        <v>5</v>
      </c>
      <c r="H256" s="36" t="s">
        <v>6</v>
      </c>
      <c r="I256" s="36" t="s">
        <v>7</v>
      </c>
    </row>
    <row r="257" spans="1:9" ht="16.5" customHeight="1">
      <c r="A257" s="7" t="s">
        <v>8</v>
      </c>
      <c r="B257" s="46">
        <v>96109</v>
      </c>
      <c r="C257" s="7" t="s">
        <v>34</v>
      </c>
      <c r="D257" s="25" t="s">
        <v>237</v>
      </c>
      <c r="E257" s="106" t="s">
        <v>238</v>
      </c>
      <c r="F257" s="10" t="s">
        <v>30</v>
      </c>
      <c r="G257" s="12">
        <v>1</v>
      </c>
      <c r="H257" s="13">
        <f>SUM(I258:I264)</f>
        <v>40.209999999999994</v>
      </c>
      <c r="I257" s="13">
        <f>H257*G257</f>
        <v>40.209999999999994</v>
      </c>
    </row>
    <row r="258" spans="1:9">
      <c r="A258" s="34" t="s">
        <v>18</v>
      </c>
      <c r="B258" s="45">
        <v>88316</v>
      </c>
      <c r="C258" s="26" t="s">
        <v>34</v>
      </c>
      <c r="D258" s="26" t="s">
        <v>35</v>
      </c>
      <c r="E258" s="100" t="s">
        <v>36</v>
      </c>
      <c r="F258" s="29" t="s">
        <v>37</v>
      </c>
      <c r="G258" s="31">
        <v>0.3987</v>
      </c>
      <c r="H258" s="32">
        <v>17.78</v>
      </c>
      <c r="I258" s="32">
        <f t="shared" ref="I258:I264" si="16">ROUND(G258*H258,2)</f>
        <v>7.09</v>
      </c>
    </row>
    <row r="259" spans="1:9">
      <c r="A259" s="34" t="s">
        <v>18</v>
      </c>
      <c r="B259" s="45">
        <v>88269</v>
      </c>
      <c r="C259" s="26" t="s">
        <v>34</v>
      </c>
      <c r="D259" s="26" t="s">
        <v>239</v>
      </c>
      <c r="E259" s="100" t="s">
        <v>36</v>
      </c>
      <c r="F259" s="29" t="s">
        <v>37</v>
      </c>
      <c r="G259" s="31">
        <v>0.7974</v>
      </c>
      <c r="H259" s="32">
        <v>25.08</v>
      </c>
      <c r="I259" s="32">
        <f t="shared" si="16"/>
        <v>20</v>
      </c>
    </row>
    <row r="260" spans="1:9">
      <c r="A260" s="14" t="s">
        <v>12</v>
      </c>
      <c r="B260" s="15">
        <v>20250</v>
      </c>
      <c r="C260" s="14" t="s">
        <v>34</v>
      </c>
      <c r="D260" s="14" t="s">
        <v>240</v>
      </c>
      <c r="E260" s="95" t="s">
        <v>25</v>
      </c>
      <c r="F260" s="17" t="s">
        <v>147</v>
      </c>
      <c r="G260" s="19">
        <v>7.7999999999999996E-3</v>
      </c>
      <c r="H260" s="43">
        <v>11.7</v>
      </c>
      <c r="I260" s="43">
        <f t="shared" si="16"/>
        <v>0.09</v>
      </c>
    </row>
    <row r="261" spans="1:9">
      <c r="A261" s="14" t="s">
        <v>12</v>
      </c>
      <c r="B261" s="15">
        <v>3315</v>
      </c>
      <c r="C261" s="14" t="s">
        <v>34</v>
      </c>
      <c r="D261" s="42" t="s">
        <v>241</v>
      </c>
      <c r="E261" s="95" t="s">
        <v>25</v>
      </c>
      <c r="F261" s="17" t="s">
        <v>147</v>
      </c>
      <c r="G261" s="19">
        <v>0.99639999999999995</v>
      </c>
      <c r="H261" s="43">
        <v>0.73</v>
      </c>
      <c r="I261" s="43">
        <f t="shared" si="16"/>
        <v>0.73</v>
      </c>
    </row>
    <row r="262" spans="1:9">
      <c r="A262" s="14" t="s">
        <v>12</v>
      </c>
      <c r="B262" s="15">
        <v>345</v>
      </c>
      <c r="C262" s="14" t="s">
        <v>34</v>
      </c>
      <c r="D262" s="14" t="s">
        <v>242</v>
      </c>
      <c r="E262" s="95" t="s">
        <v>25</v>
      </c>
      <c r="F262" s="17" t="s">
        <v>147</v>
      </c>
      <c r="G262" s="19">
        <v>2.5000000000000001E-2</v>
      </c>
      <c r="H262" s="43">
        <v>32.61</v>
      </c>
      <c r="I262" s="43">
        <f t="shared" si="16"/>
        <v>0.82</v>
      </c>
    </row>
    <row r="263" spans="1:9">
      <c r="A263" s="14" t="s">
        <v>12</v>
      </c>
      <c r="B263" s="15">
        <v>4812</v>
      </c>
      <c r="C263" s="14" t="s">
        <v>34</v>
      </c>
      <c r="D263" s="42" t="s">
        <v>243</v>
      </c>
      <c r="E263" s="95" t="s">
        <v>25</v>
      </c>
      <c r="F263" s="17" t="s">
        <v>30</v>
      </c>
      <c r="G263" s="19">
        <v>1.0293000000000001</v>
      </c>
      <c r="H263" s="43">
        <v>10.24</v>
      </c>
      <c r="I263" s="43">
        <f t="shared" si="16"/>
        <v>10.54</v>
      </c>
    </row>
    <row r="264" spans="1:9">
      <c r="A264" s="14" t="s">
        <v>12</v>
      </c>
      <c r="B264" s="15">
        <v>40547</v>
      </c>
      <c r="C264" s="14" t="s">
        <v>34</v>
      </c>
      <c r="D264" s="14" t="s">
        <v>244</v>
      </c>
      <c r="E264" s="95" t="s">
        <v>25</v>
      </c>
      <c r="F264" s="17" t="s">
        <v>245</v>
      </c>
      <c r="G264" s="19">
        <v>3.0800000000000001E-2</v>
      </c>
      <c r="H264" s="43">
        <v>30.547199999999997</v>
      </c>
      <c r="I264" s="43">
        <f t="shared" si="16"/>
        <v>0.94</v>
      </c>
    </row>
    <row r="265" spans="1:9" ht="12.75" customHeight="1">
      <c r="A265" s="97"/>
      <c r="B265" s="97"/>
      <c r="C265" s="97"/>
      <c r="D265" s="97"/>
      <c r="E265" s="97"/>
      <c r="F265" s="97"/>
      <c r="G265" s="97"/>
      <c r="H265" s="108" t="s">
        <v>1320</v>
      </c>
      <c r="I265" s="108">
        <f>ROUND(I257*(1+0.2607),2)</f>
        <v>50.69</v>
      </c>
    </row>
    <row r="266" spans="1:9" ht="12.75" customHeight="1">
      <c r="A266" s="107"/>
      <c r="B266" s="107"/>
      <c r="C266" s="107"/>
      <c r="D266" s="107"/>
      <c r="E266" s="107"/>
      <c r="F266" s="109" t="s">
        <v>1321</v>
      </c>
      <c r="G266" s="109">
        <f>Planilha!F32</f>
        <v>5.0999999999999996</v>
      </c>
      <c r="H266" s="109" t="s">
        <v>1319</v>
      </c>
      <c r="I266" s="109">
        <f>G266*I265</f>
        <v>258.51899999999995</v>
      </c>
    </row>
    <row r="267" spans="1:9">
      <c r="A267" s="21">
        <v>5</v>
      </c>
      <c r="B267" s="22"/>
      <c r="C267" s="22"/>
      <c r="D267" s="23" t="s">
        <v>246</v>
      </c>
      <c r="E267" s="22"/>
      <c r="F267" s="111"/>
      <c r="G267" s="110"/>
      <c r="H267" s="22"/>
      <c r="I267" s="22"/>
    </row>
    <row r="268" spans="1:9">
      <c r="A268" s="1" t="s">
        <v>247</v>
      </c>
      <c r="B268" s="2" t="s">
        <v>0</v>
      </c>
      <c r="C268" s="1" t="s">
        <v>1</v>
      </c>
      <c r="D268" s="1" t="s">
        <v>2</v>
      </c>
      <c r="E268" s="3" t="s">
        <v>3</v>
      </c>
      <c r="F268" s="4" t="s">
        <v>4</v>
      </c>
      <c r="G268" s="6" t="s">
        <v>5</v>
      </c>
      <c r="H268" s="2" t="s">
        <v>6</v>
      </c>
      <c r="I268" s="2" t="s">
        <v>7</v>
      </c>
    </row>
    <row r="269" spans="1:9" ht="19.8">
      <c r="A269" s="7" t="s">
        <v>8</v>
      </c>
      <c r="B269" s="46">
        <v>87642</v>
      </c>
      <c r="C269" s="7" t="s">
        <v>34</v>
      </c>
      <c r="D269" s="7" t="s">
        <v>248</v>
      </c>
      <c r="E269" s="9" t="s">
        <v>46</v>
      </c>
      <c r="F269" s="10" t="s">
        <v>30</v>
      </c>
      <c r="G269" s="12">
        <v>1</v>
      </c>
      <c r="H269" s="13">
        <f>SUM(I270:I274)</f>
        <v>45.88</v>
      </c>
      <c r="I269" s="13">
        <f>H269*G269</f>
        <v>45.88</v>
      </c>
    </row>
    <row r="270" spans="1:9">
      <c r="A270" s="34" t="s">
        <v>18</v>
      </c>
      <c r="B270" s="45">
        <v>88309</v>
      </c>
      <c r="C270" s="26" t="s">
        <v>34</v>
      </c>
      <c r="D270" s="26" t="s">
        <v>177</v>
      </c>
      <c r="E270" s="28" t="s">
        <v>36</v>
      </c>
      <c r="F270" s="29" t="s">
        <v>37</v>
      </c>
      <c r="G270" s="31">
        <v>0.27100000000000002</v>
      </c>
      <c r="H270" s="32">
        <v>24.71</v>
      </c>
      <c r="I270" s="32">
        <f t="shared" ref="I270:I274" si="17">ROUND(G270*H270,2)</f>
        <v>6.7</v>
      </c>
    </row>
    <row r="271" spans="1:9">
      <c r="A271" s="26" t="s">
        <v>16</v>
      </c>
      <c r="B271" s="45">
        <v>87373</v>
      </c>
      <c r="C271" s="26" t="s">
        <v>34</v>
      </c>
      <c r="D271" s="26" t="s">
        <v>249</v>
      </c>
      <c r="E271" s="28" t="s">
        <v>36</v>
      </c>
      <c r="F271" s="29" t="s">
        <v>74</v>
      </c>
      <c r="G271" s="31">
        <v>5.2999999999999999E-2</v>
      </c>
      <c r="H271" s="32">
        <v>632.80464705882343</v>
      </c>
      <c r="I271" s="32">
        <f t="shared" si="17"/>
        <v>33.54</v>
      </c>
    </row>
    <row r="272" spans="1:9">
      <c r="A272" s="34" t="s">
        <v>18</v>
      </c>
      <c r="B272" s="45">
        <v>88316</v>
      </c>
      <c r="C272" s="26" t="s">
        <v>34</v>
      </c>
      <c r="D272" s="26" t="s">
        <v>35</v>
      </c>
      <c r="E272" s="28" t="s">
        <v>36</v>
      </c>
      <c r="F272" s="29" t="s">
        <v>37</v>
      </c>
      <c r="G272" s="31">
        <v>0.13600000000000001</v>
      </c>
      <c r="H272" s="32">
        <v>17.78</v>
      </c>
      <c r="I272" s="32">
        <f t="shared" si="17"/>
        <v>2.42</v>
      </c>
    </row>
    <row r="273" spans="1:9">
      <c r="A273" s="14" t="s">
        <v>12</v>
      </c>
      <c r="B273" s="15">
        <v>7334</v>
      </c>
      <c r="C273" s="14" t="s">
        <v>34</v>
      </c>
      <c r="D273" s="42" t="s">
        <v>250</v>
      </c>
      <c r="E273" s="16" t="s">
        <v>25</v>
      </c>
      <c r="F273" s="17" t="s">
        <v>187</v>
      </c>
      <c r="G273" s="19">
        <v>0.21</v>
      </c>
      <c r="H273" s="43">
        <v>13.65</v>
      </c>
      <c r="I273" s="43">
        <f t="shared" si="17"/>
        <v>2.87</v>
      </c>
    </row>
    <row r="274" spans="1:9">
      <c r="A274" s="14" t="s">
        <v>12</v>
      </c>
      <c r="B274" s="15">
        <v>1379</v>
      </c>
      <c r="C274" s="14" t="s">
        <v>34</v>
      </c>
      <c r="D274" s="14" t="s">
        <v>251</v>
      </c>
      <c r="E274" s="16" t="s">
        <v>25</v>
      </c>
      <c r="F274" s="17" t="s">
        <v>147</v>
      </c>
      <c r="G274" s="19">
        <v>0.5</v>
      </c>
      <c r="H274" s="43">
        <v>0.7</v>
      </c>
      <c r="I274" s="43">
        <f t="shared" si="17"/>
        <v>0.35</v>
      </c>
    </row>
    <row r="275" spans="1:9" ht="12.75" customHeight="1">
      <c r="A275" s="97"/>
      <c r="B275" s="97"/>
      <c r="C275" s="97"/>
      <c r="D275" s="97"/>
      <c r="E275" s="97"/>
      <c r="F275" s="97"/>
      <c r="G275" s="97"/>
      <c r="H275" s="108" t="s">
        <v>1320</v>
      </c>
      <c r="I275" s="108">
        <f>ROUND(I269*(1+0.2607),2)</f>
        <v>57.84</v>
      </c>
    </row>
    <row r="276" spans="1:9" ht="12.75" customHeight="1">
      <c r="A276" s="107"/>
      <c r="B276" s="107"/>
      <c r="C276" s="107"/>
      <c r="D276" s="107"/>
      <c r="E276" s="107"/>
      <c r="F276" s="109" t="s">
        <v>1321</v>
      </c>
      <c r="G276" s="144">
        <f>Planilha!F34</f>
        <v>30</v>
      </c>
      <c r="H276" s="109" t="s">
        <v>1319</v>
      </c>
      <c r="I276" s="109">
        <f>G276*I275</f>
        <v>1735.2</v>
      </c>
    </row>
    <row r="277" spans="1:9">
      <c r="A277" s="35" t="s">
        <v>252</v>
      </c>
      <c r="B277" s="36" t="s">
        <v>0</v>
      </c>
      <c r="C277" s="35" t="s">
        <v>1</v>
      </c>
      <c r="D277" s="35" t="s">
        <v>2</v>
      </c>
      <c r="E277" s="37" t="s">
        <v>3</v>
      </c>
      <c r="F277" s="38" t="s">
        <v>4</v>
      </c>
      <c r="G277" s="40" t="s">
        <v>5</v>
      </c>
      <c r="H277" s="36" t="s">
        <v>6</v>
      </c>
      <c r="I277" s="36" t="s">
        <v>7</v>
      </c>
    </row>
    <row r="278" spans="1:9" ht="19.8">
      <c r="A278" s="7" t="s">
        <v>8</v>
      </c>
      <c r="B278" s="46">
        <v>87260</v>
      </c>
      <c r="C278" s="7" t="s">
        <v>34</v>
      </c>
      <c r="D278" s="25" t="s">
        <v>253</v>
      </c>
      <c r="E278" s="9" t="s">
        <v>46</v>
      </c>
      <c r="F278" s="10" t="s">
        <v>30</v>
      </c>
      <c r="G278" s="12">
        <v>1</v>
      </c>
      <c r="H278" s="13">
        <f>SUM(I279:I283)</f>
        <v>114.31</v>
      </c>
      <c r="I278" s="13">
        <f>H278*G278</f>
        <v>114.31</v>
      </c>
    </row>
    <row r="279" spans="1:9">
      <c r="A279" s="34" t="s">
        <v>18</v>
      </c>
      <c r="B279" s="45">
        <v>88316</v>
      </c>
      <c r="C279" s="26" t="s">
        <v>34</v>
      </c>
      <c r="D279" s="26" t="s">
        <v>35</v>
      </c>
      <c r="E279" s="28" t="s">
        <v>36</v>
      </c>
      <c r="F279" s="29" t="s">
        <v>37</v>
      </c>
      <c r="G279" s="31">
        <v>0.16250000000000001</v>
      </c>
      <c r="H279" s="32">
        <v>17.78</v>
      </c>
      <c r="I279" s="32">
        <f t="shared" ref="I279:I283" si="18">ROUND(G279*H279,2)</f>
        <v>2.89</v>
      </c>
    </row>
    <row r="280" spans="1:9">
      <c r="A280" s="34" t="s">
        <v>18</v>
      </c>
      <c r="B280" s="45">
        <v>88256</v>
      </c>
      <c r="C280" s="26" t="s">
        <v>34</v>
      </c>
      <c r="D280" s="26" t="s">
        <v>229</v>
      </c>
      <c r="E280" s="28" t="s">
        <v>36</v>
      </c>
      <c r="F280" s="29" t="s">
        <v>37</v>
      </c>
      <c r="G280" s="31">
        <v>0.48480000000000001</v>
      </c>
      <c r="H280" s="32">
        <v>26.22</v>
      </c>
      <c r="I280" s="32">
        <f t="shared" si="18"/>
        <v>12.71</v>
      </c>
    </row>
    <row r="281" spans="1:9">
      <c r="A281" s="14" t="s">
        <v>12</v>
      </c>
      <c r="B281" s="15">
        <v>37595</v>
      </c>
      <c r="C281" s="14" t="s">
        <v>34</v>
      </c>
      <c r="D281" s="14" t="s">
        <v>254</v>
      </c>
      <c r="E281" s="16" t="s">
        <v>25</v>
      </c>
      <c r="F281" s="17" t="s">
        <v>147</v>
      </c>
      <c r="G281" s="19">
        <v>9.1300000000000008</v>
      </c>
      <c r="H281" s="43">
        <v>1.94</v>
      </c>
      <c r="I281" s="43">
        <f t="shared" si="18"/>
        <v>17.71</v>
      </c>
    </row>
    <row r="282" spans="1:9">
      <c r="A282" s="14" t="s">
        <v>12</v>
      </c>
      <c r="B282" s="15">
        <v>21108</v>
      </c>
      <c r="C282" s="14" t="s">
        <v>34</v>
      </c>
      <c r="D282" s="42" t="s">
        <v>255</v>
      </c>
      <c r="E282" s="16" t="s">
        <v>25</v>
      </c>
      <c r="F282" s="17" t="s">
        <v>30</v>
      </c>
      <c r="G282" s="19">
        <v>1.0602</v>
      </c>
      <c r="H282" s="43">
        <v>75.739999999999995</v>
      </c>
      <c r="I282" s="43">
        <f t="shared" si="18"/>
        <v>80.3</v>
      </c>
    </row>
    <row r="283" spans="1:9">
      <c r="A283" s="14" t="s">
        <v>12</v>
      </c>
      <c r="B283" s="15">
        <v>34357</v>
      </c>
      <c r="C283" s="14" t="s">
        <v>34</v>
      </c>
      <c r="D283" s="14" t="s">
        <v>230</v>
      </c>
      <c r="E283" s="16" t="s">
        <v>25</v>
      </c>
      <c r="F283" s="17" t="s">
        <v>147</v>
      </c>
      <c r="G283" s="19">
        <v>0.188</v>
      </c>
      <c r="H283" s="43">
        <v>3.7</v>
      </c>
      <c r="I283" s="43">
        <f t="shared" si="18"/>
        <v>0.7</v>
      </c>
    </row>
    <row r="284" spans="1:9" ht="12.75" customHeight="1">
      <c r="A284" s="97"/>
      <c r="B284" s="97"/>
      <c r="C284" s="97"/>
      <c r="D284" s="97"/>
      <c r="E284" s="97"/>
      <c r="F284" s="97"/>
      <c r="G284" s="97"/>
      <c r="H284" s="108" t="s">
        <v>1320</v>
      </c>
      <c r="I284" s="108">
        <f>ROUND(I278*(1+0.2607),2)</f>
        <v>144.11000000000001</v>
      </c>
    </row>
    <row r="285" spans="1:9" ht="12.75" customHeight="1">
      <c r="A285" s="107"/>
      <c r="B285" s="107"/>
      <c r="C285" s="107"/>
      <c r="D285" s="107"/>
      <c r="E285" s="107"/>
      <c r="F285" s="109" t="s">
        <v>1321</v>
      </c>
      <c r="G285" s="144">
        <f>Planilha!F35</f>
        <v>10</v>
      </c>
      <c r="H285" s="109" t="s">
        <v>1319</v>
      </c>
      <c r="I285" s="109">
        <f>G285*I284</f>
        <v>1441.1000000000001</v>
      </c>
    </row>
    <row r="286" spans="1:9">
      <c r="A286" s="35" t="s">
        <v>256</v>
      </c>
      <c r="B286" s="36" t="s">
        <v>0</v>
      </c>
      <c r="C286" s="35" t="s">
        <v>1</v>
      </c>
      <c r="D286" s="35" t="s">
        <v>2</v>
      </c>
      <c r="E286" s="37" t="s">
        <v>3</v>
      </c>
      <c r="F286" s="38" t="s">
        <v>4</v>
      </c>
      <c r="G286" s="40" t="s">
        <v>5</v>
      </c>
      <c r="H286" s="36" t="s">
        <v>6</v>
      </c>
      <c r="I286" s="36" t="s">
        <v>7</v>
      </c>
    </row>
    <row r="287" spans="1:9" ht="26.4">
      <c r="A287" s="7" t="s">
        <v>8</v>
      </c>
      <c r="B287" s="8" t="s">
        <v>257</v>
      </c>
      <c r="C287" s="7" t="s">
        <v>13</v>
      </c>
      <c r="D287" s="7" t="s">
        <v>258</v>
      </c>
      <c r="E287" s="9" t="s">
        <v>14</v>
      </c>
      <c r="F287" s="10" t="s">
        <v>30</v>
      </c>
      <c r="G287" s="12">
        <v>1</v>
      </c>
      <c r="H287" s="13">
        <f>SUM(I288:I292)</f>
        <v>65.75</v>
      </c>
      <c r="I287" s="13">
        <f>H287*G287</f>
        <v>65.75</v>
      </c>
    </row>
    <row r="288" spans="1:9">
      <c r="A288" s="34" t="s">
        <v>18</v>
      </c>
      <c r="B288" s="45">
        <v>88316</v>
      </c>
      <c r="C288" s="26" t="s">
        <v>34</v>
      </c>
      <c r="D288" s="26" t="s">
        <v>35</v>
      </c>
      <c r="E288" s="28" t="s">
        <v>36</v>
      </c>
      <c r="F288" s="29" t="s">
        <v>37</v>
      </c>
      <c r="G288" s="31">
        <v>0.29333330000000002</v>
      </c>
      <c r="H288" s="32">
        <v>17.78</v>
      </c>
      <c r="I288" s="32">
        <f t="shared" ref="I288:I292" si="19">ROUND(G288*H288,2)</f>
        <v>5.22</v>
      </c>
    </row>
    <row r="289" spans="1:9" ht="19.8">
      <c r="A289" s="26" t="s">
        <v>16</v>
      </c>
      <c r="B289" s="27" t="s">
        <v>259</v>
      </c>
      <c r="C289" s="26" t="s">
        <v>13</v>
      </c>
      <c r="D289" s="34" t="s">
        <v>260</v>
      </c>
      <c r="E289" s="28" t="s">
        <v>14</v>
      </c>
      <c r="F289" s="29" t="s">
        <v>30</v>
      </c>
      <c r="G289" s="31">
        <v>1</v>
      </c>
      <c r="H289" s="32">
        <v>5.12</v>
      </c>
      <c r="I289" s="32">
        <f t="shared" si="19"/>
        <v>5.12</v>
      </c>
    </row>
    <row r="290" spans="1:9">
      <c r="A290" s="34" t="s">
        <v>18</v>
      </c>
      <c r="B290" s="27" t="s">
        <v>261</v>
      </c>
      <c r="C290" s="26" t="s">
        <v>13</v>
      </c>
      <c r="D290" s="26" t="s">
        <v>262</v>
      </c>
      <c r="E290" s="28" t="s">
        <v>14</v>
      </c>
      <c r="F290" s="29" t="s">
        <v>33</v>
      </c>
      <c r="G290" s="31">
        <v>0.58666669999999999</v>
      </c>
      <c r="H290" s="32">
        <v>26.23</v>
      </c>
      <c r="I290" s="32">
        <f t="shared" si="19"/>
        <v>15.39</v>
      </c>
    </row>
    <row r="291" spans="1:9">
      <c r="A291" s="14" t="s">
        <v>12</v>
      </c>
      <c r="B291" s="41" t="s">
        <v>263</v>
      </c>
      <c r="C291" s="14" t="s">
        <v>13</v>
      </c>
      <c r="D291" s="42" t="s">
        <v>264</v>
      </c>
      <c r="E291" s="16" t="s">
        <v>25</v>
      </c>
      <c r="F291" s="17" t="s">
        <v>265</v>
      </c>
      <c r="G291" s="19">
        <v>4.5</v>
      </c>
      <c r="H291" s="43">
        <v>1.82</v>
      </c>
      <c r="I291" s="43">
        <f t="shared" si="19"/>
        <v>8.19</v>
      </c>
    </row>
    <row r="292" spans="1:9" ht="19.8">
      <c r="A292" s="14" t="s">
        <v>12</v>
      </c>
      <c r="B292" s="41" t="s">
        <v>266</v>
      </c>
      <c r="C292" s="14" t="s">
        <v>13</v>
      </c>
      <c r="D292" s="42" t="s">
        <v>267</v>
      </c>
      <c r="E292" s="16" t="s">
        <v>25</v>
      </c>
      <c r="F292" s="17" t="s">
        <v>30</v>
      </c>
      <c r="G292" s="19">
        <v>1.05</v>
      </c>
      <c r="H292" s="43">
        <v>30.31</v>
      </c>
      <c r="I292" s="43">
        <f t="shared" si="19"/>
        <v>31.83</v>
      </c>
    </row>
    <row r="293" spans="1:9" ht="12.75" customHeight="1">
      <c r="A293" s="97"/>
      <c r="B293" s="97"/>
      <c r="C293" s="97"/>
      <c r="D293" s="97"/>
      <c r="E293" s="97"/>
      <c r="F293" s="97"/>
      <c r="G293" s="97"/>
      <c r="H293" s="108" t="s">
        <v>1320</v>
      </c>
      <c r="I293" s="108">
        <f>ROUND(I287*(1+0.2607),2)</f>
        <v>82.89</v>
      </c>
    </row>
    <row r="294" spans="1:9" ht="12.75" customHeight="1">
      <c r="A294" s="107"/>
      <c r="B294" s="107"/>
      <c r="C294" s="107"/>
      <c r="D294" s="107"/>
      <c r="E294" s="107"/>
      <c r="F294" s="109" t="s">
        <v>1321</v>
      </c>
      <c r="G294" s="144">
        <f>Planilha!F36</f>
        <v>30</v>
      </c>
      <c r="H294" s="109" t="s">
        <v>1319</v>
      </c>
      <c r="I294" s="109">
        <f>G294*I293</f>
        <v>2486.6999999999998</v>
      </c>
    </row>
    <row r="295" spans="1:9">
      <c r="A295" s="35" t="s">
        <v>268</v>
      </c>
      <c r="B295" s="36" t="s">
        <v>0</v>
      </c>
      <c r="C295" s="35" t="s">
        <v>1</v>
      </c>
      <c r="D295" s="35" t="s">
        <v>2</v>
      </c>
      <c r="E295" s="37" t="s">
        <v>3</v>
      </c>
      <c r="F295" s="38" t="s">
        <v>4</v>
      </c>
      <c r="G295" s="40" t="s">
        <v>5</v>
      </c>
      <c r="H295" s="36" t="s">
        <v>6</v>
      </c>
      <c r="I295" s="36" t="s">
        <v>7</v>
      </c>
    </row>
    <row r="296" spans="1:9">
      <c r="A296" s="7" t="s">
        <v>8</v>
      </c>
      <c r="B296" s="46">
        <v>88648</v>
      </c>
      <c r="C296" s="7" t="s">
        <v>34</v>
      </c>
      <c r="D296" s="25" t="s">
        <v>269</v>
      </c>
      <c r="E296" s="9" t="s">
        <v>46</v>
      </c>
      <c r="F296" s="10" t="s">
        <v>53</v>
      </c>
      <c r="G296" s="12">
        <v>1</v>
      </c>
      <c r="H296" s="13">
        <f>SUM(I297:I301)</f>
        <v>6.5400000000000009</v>
      </c>
      <c r="I296" s="13">
        <f>H296*G296</f>
        <v>6.5400000000000009</v>
      </c>
    </row>
    <row r="297" spans="1:9">
      <c r="A297" s="34" t="s">
        <v>18</v>
      </c>
      <c r="B297" s="45">
        <v>88316</v>
      </c>
      <c r="C297" s="26" t="s">
        <v>34</v>
      </c>
      <c r="D297" s="26" t="s">
        <v>35</v>
      </c>
      <c r="E297" s="28" t="s">
        <v>36</v>
      </c>
      <c r="F297" s="29" t="s">
        <v>37</v>
      </c>
      <c r="G297" s="31">
        <v>2.86E-2</v>
      </c>
      <c r="H297" s="32">
        <v>17.78</v>
      </c>
      <c r="I297" s="32">
        <f t="shared" ref="I297:I301" si="20">ROUND(G297*H297,2)</f>
        <v>0.51</v>
      </c>
    </row>
    <row r="298" spans="1:9">
      <c r="A298" s="34" t="s">
        <v>18</v>
      </c>
      <c r="B298" s="45">
        <v>88256</v>
      </c>
      <c r="C298" s="26" t="s">
        <v>34</v>
      </c>
      <c r="D298" s="26" t="s">
        <v>229</v>
      </c>
      <c r="E298" s="28" t="s">
        <v>36</v>
      </c>
      <c r="F298" s="29" t="s">
        <v>37</v>
      </c>
      <c r="G298" s="31">
        <v>7.2599999999999998E-2</v>
      </c>
      <c r="H298" s="32">
        <v>26.22</v>
      </c>
      <c r="I298" s="32">
        <f t="shared" si="20"/>
        <v>1.9</v>
      </c>
    </row>
    <row r="299" spans="1:9">
      <c r="A299" s="14" t="s">
        <v>12</v>
      </c>
      <c r="B299" s="15">
        <v>1287</v>
      </c>
      <c r="C299" s="14" t="s">
        <v>34</v>
      </c>
      <c r="D299" s="42" t="s">
        <v>270</v>
      </c>
      <c r="E299" s="16" t="s">
        <v>25</v>
      </c>
      <c r="F299" s="17" t="s">
        <v>30</v>
      </c>
      <c r="G299" s="19">
        <v>0.1225</v>
      </c>
      <c r="H299" s="43">
        <v>27.69</v>
      </c>
      <c r="I299" s="43">
        <f t="shared" si="20"/>
        <v>3.39</v>
      </c>
    </row>
    <row r="300" spans="1:9">
      <c r="A300" s="14" t="s">
        <v>12</v>
      </c>
      <c r="B300" s="15">
        <v>34357</v>
      </c>
      <c r="C300" s="14" t="s">
        <v>34</v>
      </c>
      <c r="D300" s="14" t="s">
        <v>230</v>
      </c>
      <c r="E300" s="16" t="s">
        <v>25</v>
      </c>
      <c r="F300" s="17" t="s">
        <v>147</v>
      </c>
      <c r="G300" s="19">
        <v>9.1999999999999998E-2</v>
      </c>
      <c r="H300" s="43">
        <v>3.7</v>
      </c>
      <c r="I300" s="43">
        <f t="shared" si="20"/>
        <v>0.34</v>
      </c>
    </row>
    <row r="301" spans="1:9">
      <c r="A301" s="14" t="s">
        <v>12</v>
      </c>
      <c r="B301" s="15">
        <v>1381</v>
      </c>
      <c r="C301" s="14" t="s">
        <v>34</v>
      </c>
      <c r="D301" s="14" t="s">
        <v>231</v>
      </c>
      <c r="E301" s="16" t="s">
        <v>25</v>
      </c>
      <c r="F301" s="17" t="s">
        <v>147</v>
      </c>
      <c r="G301" s="19">
        <v>0.63919999999999999</v>
      </c>
      <c r="H301" s="43">
        <v>0.63</v>
      </c>
      <c r="I301" s="43">
        <f t="shared" si="20"/>
        <v>0.4</v>
      </c>
    </row>
    <row r="302" spans="1:9" ht="12.75" customHeight="1">
      <c r="A302" s="97"/>
      <c r="B302" s="97"/>
      <c r="C302" s="97"/>
      <c r="D302" s="97"/>
      <c r="E302" s="97"/>
      <c r="F302" s="97"/>
      <c r="G302" s="97"/>
      <c r="H302" s="108" t="s">
        <v>1320</v>
      </c>
      <c r="I302" s="108">
        <f>ROUND(I296*(1+0.2607),2)</f>
        <v>8.24</v>
      </c>
    </row>
    <row r="303" spans="1:9" ht="12.75" customHeight="1">
      <c r="A303" s="107"/>
      <c r="B303" s="107"/>
      <c r="C303" s="107"/>
      <c r="D303" s="107"/>
      <c r="E303" s="107"/>
      <c r="F303" s="109" t="s">
        <v>1321</v>
      </c>
      <c r="G303" s="144">
        <f>Planilha!F37</f>
        <v>5</v>
      </c>
      <c r="H303" s="109" t="s">
        <v>1319</v>
      </c>
      <c r="I303" s="109">
        <f>G303*I302</f>
        <v>41.2</v>
      </c>
    </row>
    <row r="304" spans="1:9">
      <c r="A304" s="35" t="s">
        <v>271</v>
      </c>
      <c r="B304" s="36" t="s">
        <v>0</v>
      </c>
      <c r="C304" s="35" t="s">
        <v>1</v>
      </c>
      <c r="D304" s="35" t="s">
        <v>2</v>
      </c>
      <c r="E304" s="37" t="s">
        <v>3</v>
      </c>
      <c r="F304" s="38" t="s">
        <v>4</v>
      </c>
      <c r="G304" s="40" t="s">
        <v>5</v>
      </c>
      <c r="H304" s="36" t="s">
        <v>6</v>
      </c>
      <c r="I304" s="36" t="s">
        <v>7</v>
      </c>
    </row>
    <row r="305" spans="1:9">
      <c r="A305" s="7" t="s">
        <v>8</v>
      </c>
      <c r="B305" s="46">
        <v>98689</v>
      </c>
      <c r="C305" s="7" t="s">
        <v>34</v>
      </c>
      <c r="D305" s="7" t="s">
        <v>272</v>
      </c>
      <c r="E305" s="9" t="s">
        <v>46</v>
      </c>
      <c r="F305" s="10" t="s">
        <v>53</v>
      </c>
      <c r="G305" s="12">
        <v>1</v>
      </c>
      <c r="H305" s="13">
        <f>SUM(I306:I309)</f>
        <v>77.349999999999994</v>
      </c>
      <c r="I305" s="13">
        <f>H305*G305</f>
        <v>77.349999999999994</v>
      </c>
    </row>
    <row r="306" spans="1:9">
      <c r="A306" s="34" t="s">
        <v>18</v>
      </c>
      <c r="B306" s="45">
        <v>88316</v>
      </c>
      <c r="C306" s="26" t="s">
        <v>34</v>
      </c>
      <c r="D306" s="26" t="s">
        <v>35</v>
      </c>
      <c r="E306" s="28" t="s">
        <v>36</v>
      </c>
      <c r="F306" s="29" t="s">
        <v>37</v>
      </c>
      <c r="G306" s="31">
        <v>0.27300000000000002</v>
      </c>
      <c r="H306" s="32">
        <v>17.78</v>
      </c>
      <c r="I306" s="32">
        <f t="shared" ref="I306:I309" si="21">ROUND(G306*H306,2)</f>
        <v>4.8499999999999996</v>
      </c>
    </row>
    <row r="307" spans="1:9">
      <c r="A307" s="34" t="s">
        <v>18</v>
      </c>
      <c r="B307" s="45">
        <v>88274</v>
      </c>
      <c r="C307" s="26" t="s">
        <v>34</v>
      </c>
      <c r="D307" s="26" t="s">
        <v>273</v>
      </c>
      <c r="E307" s="28" t="s">
        <v>36</v>
      </c>
      <c r="F307" s="29" t="s">
        <v>37</v>
      </c>
      <c r="G307" s="31">
        <v>0.54700000000000004</v>
      </c>
      <c r="H307" s="32">
        <v>25.73</v>
      </c>
      <c r="I307" s="32">
        <f t="shared" si="21"/>
        <v>14.07</v>
      </c>
    </row>
    <row r="308" spans="1:9">
      <c r="A308" s="14" t="s">
        <v>12</v>
      </c>
      <c r="B308" s="15">
        <v>37595</v>
      </c>
      <c r="C308" s="14" t="s">
        <v>34</v>
      </c>
      <c r="D308" s="14" t="s">
        <v>254</v>
      </c>
      <c r="E308" s="16" t="s">
        <v>25</v>
      </c>
      <c r="F308" s="17" t="s">
        <v>147</v>
      </c>
      <c r="G308" s="19">
        <v>1.29</v>
      </c>
      <c r="H308" s="43">
        <v>1.94</v>
      </c>
      <c r="I308" s="43">
        <f t="shared" si="21"/>
        <v>2.5</v>
      </c>
    </row>
    <row r="309" spans="1:9" ht="19.8">
      <c r="A309" s="14" t="s">
        <v>12</v>
      </c>
      <c r="B309" s="15">
        <v>20232</v>
      </c>
      <c r="C309" s="14" t="s">
        <v>34</v>
      </c>
      <c r="D309" s="42" t="s">
        <v>274</v>
      </c>
      <c r="E309" s="16" t="s">
        <v>25</v>
      </c>
      <c r="F309" s="17" t="s">
        <v>53</v>
      </c>
      <c r="G309" s="19">
        <v>1</v>
      </c>
      <c r="H309" s="43">
        <v>55.930010714285707</v>
      </c>
      <c r="I309" s="43">
        <f t="shared" si="21"/>
        <v>55.93</v>
      </c>
    </row>
    <row r="310" spans="1:9" ht="12.75" customHeight="1">
      <c r="A310" s="97"/>
      <c r="B310" s="97"/>
      <c r="C310" s="97"/>
      <c r="D310" s="97"/>
      <c r="E310" s="97"/>
      <c r="F310" s="97"/>
      <c r="G310" s="97"/>
      <c r="H310" s="108" t="s">
        <v>1320</v>
      </c>
      <c r="I310" s="108">
        <f>ROUND(I305*(1+0.2607),2)</f>
        <v>97.52</v>
      </c>
    </row>
    <row r="311" spans="1:9" ht="12.75" customHeight="1">
      <c r="A311" s="107"/>
      <c r="B311" s="107"/>
      <c r="C311" s="107"/>
      <c r="D311" s="107"/>
      <c r="E311" s="107"/>
      <c r="F311" s="109" t="s">
        <v>1321</v>
      </c>
      <c r="G311" s="109">
        <f>Planilha!F38</f>
        <v>24.3</v>
      </c>
      <c r="H311" s="109" t="s">
        <v>1319</v>
      </c>
      <c r="I311" s="109">
        <f>G311*I310</f>
        <v>2369.7359999999999</v>
      </c>
    </row>
    <row r="312" spans="1:9">
      <c r="A312" s="35" t="s">
        <v>275</v>
      </c>
      <c r="B312" s="36" t="s">
        <v>0</v>
      </c>
      <c r="C312" s="35" t="s">
        <v>1</v>
      </c>
      <c r="D312" s="35" t="s">
        <v>2</v>
      </c>
      <c r="E312" s="37" t="s">
        <v>3</v>
      </c>
      <c r="F312" s="38" t="s">
        <v>4</v>
      </c>
      <c r="G312" s="40" t="s">
        <v>5</v>
      </c>
      <c r="H312" s="36" t="s">
        <v>6</v>
      </c>
      <c r="I312" s="36" t="s">
        <v>7</v>
      </c>
    </row>
    <row r="313" spans="1:9">
      <c r="A313" s="7" t="s">
        <v>8</v>
      </c>
      <c r="B313" s="46">
        <v>101965</v>
      </c>
      <c r="C313" s="7" t="s">
        <v>34</v>
      </c>
      <c r="D313" s="7" t="s">
        <v>276</v>
      </c>
      <c r="E313" s="9" t="s">
        <v>43</v>
      </c>
      <c r="F313" s="10" t="s">
        <v>53</v>
      </c>
      <c r="G313" s="12">
        <v>1</v>
      </c>
      <c r="H313" s="13">
        <f>SUM(I314:I319)</f>
        <v>94.97999999999999</v>
      </c>
      <c r="I313" s="13">
        <f>H313*G313</f>
        <v>94.97999999999999</v>
      </c>
    </row>
    <row r="314" spans="1:9">
      <c r="A314" s="26" t="s">
        <v>16</v>
      </c>
      <c r="B314" s="45">
        <v>91692</v>
      </c>
      <c r="C314" s="26" t="s">
        <v>34</v>
      </c>
      <c r="D314" s="26" t="s">
        <v>196</v>
      </c>
      <c r="E314" s="28" t="s">
        <v>197</v>
      </c>
      <c r="F314" s="29" t="s">
        <v>198</v>
      </c>
      <c r="G314" s="31">
        <v>2.1000000000000001E-2</v>
      </c>
      <c r="H314" s="32">
        <v>25.16</v>
      </c>
      <c r="I314" s="32">
        <f t="shared" ref="I314:I319" si="22">ROUND(G314*H314,2)</f>
        <v>0.53</v>
      </c>
    </row>
    <row r="315" spans="1:9">
      <c r="A315" s="34" t="s">
        <v>18</v>
      </c>
      <c r="B315" s="45">
        <v>88316</v>
      </c>
      <c r="C315" s="26" t="s">
        <v>34</v>
      </c>
      <c r="D315" s="26" t="s">
        <v>35</v>
      </c>
      <c r="E315" s="28" t="s">
        <v>36</v>
      </c>
      <c r="F315" s="29" t="s">
        <v>37</v>
      </c>
      <c r="G315" s="31">
        <v>0.20899999999999999</v>
      </c>
      <c r="H315" s="32">
        <v>17.78</v>
      </c>
      <c r="I315" s="32">
        <f t="shared" si="22"/>
        <v>3.72</v>
      </c>
    </row>
    <row r="316" spans="1:9">
      <c r="A316" s="34" t="s">
        <v>18</v>
      </c>
      <c r="B316" s="45">
        <v>88274</v>
      </c>
      <c r="C316" s="26" t="s">
        <v>34</v>
      </c>
      <c r="D316" s="26" t="s">
        <v>273</v>
      </c>
      <c r="E316" s="28" t="s">
        <v>36</v>
      </c>
      <c r="F316" s="29" t="s">
        <v>37</v>
      </c>
      <c r="G316" s="31">
        <v>0.41899999999999998</v>
      </c>
      <c r="H316" s="32">
        <v>25.73</v>
      </c>
      <c r="I316" s="32">
        <f t="shared" si="22"/>
        <v>10.78</v>
      </c>
    </row>
    <row r="317" spans="1:9" ht="19.8">
      <c r="A317" s="26" t="s">
        <v>16</v>
      </c>
      <c r="B317" s="45">
        <v>87283</v>
      </c>
      <c r="C317" s="26" t="s">
        <v>34</v>
      </c>
      <c r="D317" s="26" t="s">
        <v>277</v>
      </c>
      <c r="E317" s="28" t="s">
        <v>36</v>
      </c>
      <c r="F317" s="29" t="s">
        <v>74</v>
      </c>
      <c r="G317" s="31">
        <v>6.0000000000000001E-3</v>
      </c>
      <c r="H317" s="32">
        <v>401.21729999999997</v>
      </c>
      <c r="I317" s="32">
        <f t="shared" si="22"/>
        <v>2.41</v>
      </c>
    </row>
    <row r="318" spans="1:9">
      <c r="A318" s="26" t="s">
        <v>16</v>
      </c>
      <c r="B318" s="45">
        <v>91693</v>
      </c>
      <c r="C318" s="26" t="s">
        <v>34</v>
      </c>
      <c r="D318" s="26" t="s">
        <v>200</v>
      </c>
      <c r="E318" s="28" t="s">
        <v>197</v>
      </c>
      <c r="F318" s="29" t="s">
        <v>201</v>
      </c>
      <c r="G318" s="31">
        <v>0.39800000000000002</v>
      </c>
      <c r="H318" s="32">
        <v>24.08</v>
      </c>
      <c r="I318" s="32">
        <f t="shared" si="22"/>
        <v>9.58</v>
      </c>
    </row>
    <row r="319" spans="1:9">
      <c r="A319" s="14" t="s">
        <v>12</v>
      </c>
      <c r="B319" s="15">
        <v>34747</v>
      </c>
      <c r="C319" s="14" t="s">
        <v>34</v>
      </c>
      <c r="D319" s="42" t="s">
        <v>278</v>
      </c>
      <c r="E319" s="16" t="s">
        <v>25</v>
      </c>
      <c r="F319" s="17" t="s">
        <v>53</v>
      </c>
      <c r="G319" s="19">
        <v>1.04</v>
      </c>
      <c r="H319" s="43">
        <v>65.349999999999994</v>
      </c>
      <c r="I319" s="43">
        <f t="shared" si="22"/>
        <v>67.959999999999994</v>
      </c>
    </row>
    <row r="320" spans="1:9" ht="12.75" customHeight="1">
      <c r="A320" s="97"/>
      <c r="B320" s="97"/>
      <c r="C320" s="97"/>
      <c r="D320" s="97"/>
      <c r="E320" s="97"/>
      <c r="F320" s="97"/>
      <c r="G320" s="97"/>
      <c r="H320" s="108" t="s">
        <v>1320</v>
      </c>
      <c r="I320" s="108">
        <f>ROUND(I313*(1+0.2607),2)</f>
        <v>119.74</v>
      </c>
    </row>
    <row r="321" spans="1:9" ht="12.75" customHeight="1">
      <c r="A321" s="107"/>
      <c r="B321" s="107"/>
      <c r="C321" s="107"/>
      <c r="D321" s="107"/>
      <c r="E321" s="107"/>
      <c r="F321" s="109" t="s">
        <v>1321</v>
      </c>
      <c r="G321" s="144">
        <f>Planilha!F39</f>
        <v>2</v>
      </c>
      <c r="H321" s="109" t="s">
        <v>1319</v>
      </c>
      <c r="I321" s="109">
        <f>G321*I320</f>
        <v>239.48</v>
      </c>
    </row>
    <row r="322" spans="1:9">
      <c r="A322" s="21">
        <v>6</v>
      </c>
      <c r="B322" s="22"/>
      <c r="C322" s="22"/>
      <c r="D322" s="23" t="s">
        <v>279</v>
      </c>
      <c r="E322" s="22"/>
      <c r="F322" s="111"/>
      <c r="G322" s="110"/>
      <c r="H322" s="22"/>
      <c r="I322" s="22">
        <v>118709.26</v>
      </c>
    </row>
    <row r="323" spans="1:9">
      <c r="A323" s="1" t="s">
        <v>280</v>
      </c>
      <c r="B323" s="2" t="s">
        <v>0</v>
      </c>
      <c r="C323" s="1" t="s">
        <v>1</v>
      </c>
      <c r="D323" s="1" t="s">
        <v>2</v>
      </c>
      <c r="E323" s="3" t="s">
        <v>3</v>
      </c>
      <c r="F323" s="4" t="s">
        <v>4</v>
      </c>
      <c r="G323" s="6" t="s">
        <v>5</v>
      </c>
      <c r="H323" s="2" t="s">
        <v>6</v>
      </c>
      <c r="I323" s="2" t="s">
        <v>7</v>
      </c>
    </row>
    <row r="324" spans="1:9">
      <c r="A324" s="7" t="s">
        <v>8</v>
      </c>
      <c r="B324" s="46">
        <v>88485</v>
      </c>
      <c r="C324" s="7" t="s">
        <v>34</v>
      </c>
      <c r="D324" s="25" t="s">
        <v>281</v>
      </c>
      <c r="E324" s="9" t="s">
        <v>65</v>
      </c>
      <c r="F324" s="10" t="s">
        <v>30</v>
      </c>
      <c r="G324" s="12">
        <v>1</v>
      </c>
      <c r="H324" s="13">
        <f>SUM(I325:I327)</f>
        <v>3.73</v>
      </c>
      <c r="I324" s="13">
        <f>H324*G324</f>
        <v>3.73</v>
      </c>
    </row>
    <row r="325" spans="1:9">
      <c r="A325" s="34" t="s">
        <v>18</v>
      </c>
      <c r="B325" s="45">
        <v>88310</v>
      </c>
      <c r="C325" s="26" t="s">
        <v>34</v>
      </c>
      <c r="D325" s="26" t="s">
        <v>282</v>
      </c>
      <c r="E325" s="28" t="s">
        <v>36</v>
      </c>
      <c r="F325" s="29" t="s">
        <v>37</v>
      </c>
      <c r="G325" s="31">
        <v>6.6600000000000006E-2</v>
      </c>
      <c r="H325" s="32">
        <v>25.79</v>
      </c>
      <c r="I325" s="32">
        <f t="shared" ref="I325:I327" si="23">ROUND(G325*H325,2)</f>
        <v>1.72</v>
      </c>
    </row>
    <row r="326" spans="1:9">
      <c r="A326" s="34" t="s">
        <v>18</v>
      </c>
      <c r="B326" s="45">
        <v>88316</v>
      </c>
      <c r="C326" s="26" t="s">
        <v>34</v>
      </c>
      <c r="D326" s="26" t="s">
        <v>35</v>
      </c>
      <c r="E326" s="28" t="s">
        <v>36</v>
      </c>
      <c r="F326" s="29" t="s">
        <v>37</v>
      </c>
      <c r="G326" s="31">
        <v>2.2200000000000001E-2</v>
      </c>
      <c r="H326" s="32">
        <v>17.78</v>
      </c>
      <c r="I326" s="32">
        <f t="shared" si="23"/>
        <v>0.39</v>
      </c>
    </row>
    <row r="327" spans="1:9">
      <c r="A327" s="14" t="s">
        <v>12</v>
      </c>
      <c r="B327" s="15">
        <v>6085</v>
      </c>
      <c r="C327" s="14" t="s">
        <v>34</v>
      </c>
      <c r="D327" s="14" t="s">
        <v>283</v>
      </c>
      <c r="E327" s="16" t="s">
        <v>25</v>
      </c>
      <c r="F327" s="17" t="s">
        <v>187</v>
      </c>
      <c r="G327" s="19">
        <v>0.1666</v>
      </c>
      <c r="H327" s="43">
        <v>9.702</v>
      </c>
      <c r="I327" s="43">
        <f t="shared" si="23"/>
        <v>1.62</v>
      </c>
    </row>
    <row r="328" spans="1:9" ht="12.75" customHeight="1">
      <c r="A328" s="97"/>
      <c r="B328" s="97"/>
      <c r="C328" s="97"/>
      <c r="D328" s="97"/>
      <c r="E328" s="97"/>
      <c r="F328" s="97"/>
      <c r="G328" s="97"/>
      <c r="H328" s="108" t="s">
        <v>1320</v>
      </c>
      <c r="I328" s="108">
        <f>ROUND(I324*(1+0.2607),2)</f>
        <v>4.7</v>
      </c>
    </row>
    <row r="329" spans="1:9" ht="12.75" customHeight="1">
      <c r="A329" s="107"/>
      <c r="B329" s="107"/>
      <c r="C329" s="107"/>
      <c r="D329" s="107"/>
      <c r="E329" s="107"/>
      <c r="F329" s="109" t="s">
        <v>1321</v>
      </c>
      <c r="G329" s="144">
        <f>Planilha!F41</f>
        <v>2076</v>
      </c>
      <c r="H329" s="109" t="s">
        <v>1319</v>
      </c>
      <c r="I329" s="109">
        <f>G329*I328</f>
        <v>9757.2000000000007</v>
      </c>
    </row>
    <row r="330" spans="1:9">
      <c r="A330" s="35" t="s">
        <v>284</v>
      </c>
      <c r="B330" s="36" t="s">
        <v>0</v>
      </c>
      <c r="C330" s="35" t="s">
        <v>1</v>
      </c>
      <c r="D330" s="35" t="s">
        <v>2</v>
      </c>
      <c r="E330" s="37" t="s">
        <v>3</v>
      </c>
      <c r="F330" s="38" t="s">
        <v>4</v>
      </c>
      <c r="G330" s="40" t="s">
        <v>5</v>
      </c>
      <c r="H330" s="36" t="s">
        <v>6</v>
      </c>
      <c r="I330" s="36" t="s">
        <v>7</v>
      </c>
    </row>
    <row r="331" spans="1:9">
      <c r="A331" s="7" t="s">
        <v>8</v>
      </c>
      <c r="B331" s="46">
        <v>88484</v>
      </c>
      <c r="C331" s="7" t="s">
        <v>34</v>
      </c>
      <c r="D331" s="25" t="s">
        <v>285</v>
      </c>
      <c r="E331" s="9" t="s">
        <v>65</v>
      </c>
      <c r="F331" s="10" t="s">
        <v>30</v>
      </c>
      <c r="G331" s="12">
        <v>1</v>
      </c>
      <c r="H331" s="13">
        <f>SUM(I332:I334)</f>
        <v>4.5600000000000005</v>
      </c>
      <c r="I331" s="13">
        <f>H331*G331</f>
        <v>4.5600000000000005</v>
      </c>
    </row>
    <row r="332" spans="1:9">
      <c r="A332" s="34" t="s">
        <v>18</v>
      </c>
      <c r="B332" s="45">
        <v>88316</v>
      </c>
      <c r="C332" s="26" t="s">
        <v>34</v>
      </c>
      <c r="D332" s="26" t="s">
        <v>35</v>
      </c>
      <c r="E332" s="28" t="s">
        <v>36</v>
      </c>
      <c r="F332" s="29" t="s">
        <v>37</v>
      </c>
      <c r="G332" s="31">
        <v>3.09E-2</v>
      </c>
      <c r="H332" s="32">
        <v>17.78</v>
      </c>
      <c r="I332" s="32">
        <f t="shared" ref="I332:I334" si="24">ROUND(G332*H332,2)</f>
        <v>0.55000000000000004</v>
      </c>
    </row>
    <row r="333" spans="1:9">
      <c r="A333" s="34" t="s">
        <v>18</v>
      </c>
      <c r="B333" s="45">
        <v>88310</v>
      </c>
      <c r="C333" s="26" t="s">
        <v>34</v>
      </c>
      <c r="D333" s="26" t="s">
        <v>282</v>
      </c>
      <c r="E333" s="28" t="s">
        <v>36</v>
      </c>
      <c r="F333" s="29" t="s">
        <v>37</v>
      </c>
      <c r="G333" s="31">
        <v>9.2700000000000005E-2</v>
      </c>
      <c r="H333" s="32">
        <v>25.79</v>
      </c>
      <c r="I333" s="32">
        <f t="shared" si="24"/>
        <v>2.39</v>
      </c>
    </row>
    <row r="334" spans="1:9">
      <c r="A334" s="14" t="s">
        <v>12</v>
      </c>
      <c r="B334" s="15">
        <v>6085</v>
      </c>
      <c r="C334" s="14" t="s">
        <v>34</v>
      </c>
      <c r="D334" s="14" t="s">
        <v>283</v>
      </c>
      <c r="E334" s="16" t="s">
        <v>25</v>
      </c>
      <c r="F334" s="17" t="s">
        <v>187</v>
      </c>
      <c r="G334" s="19">
        <v>0.1666</v>
      </c>
      <c r="H334" s="43">
        <v>9.702</v>
      </c>
      <c r="I334" s="43">
        <f t="shared" si="24"/>
        <v>1.62</v>
      </c>
    </row>
    <row r="335" spans="1:9" ht="12.75" customHeight="1">
      <c r="A335" s="97"/>
      <c r="B335" s="97"/>
      <c r="C335" s="97"/>
      <c r="D335" s="97"/>
      <c r="E335" s="97"/>
      <c r="F335" s="97"/>
      <c r="G335" s="97"/>
      <c r="H335" s="108" t="s">
        <v>1320</v>
      </c>
      <c r="I335" s="108">
        <f>ROUND(I331*(1+0.2607),2)</f>
        <v>5.75</v>
      </c>
    </row>
    <row r="336" spans="1:9" ht="12.75" customHeight="1">
      <c r="A336" s="107"/>
      <c r="B336" s="107"/>
      <c r="C336" s="107"/>
      <c r="D336" s="107"/>
      <c r="E336" s="107"/>
      <c r="F336" s="109" t="s">
        <v>1321</v>
      </c>
      <c r="G336" s="143">
        <f>Planilha!F42</f>
        <v>437.37</v>
      </c>
      <c r="H336" s="109" t="s">
        <v>1319</v>
      </c>
      <c r="I336" s="109">
        <f>G336*I335</f>
        <v>2514.8775000000001</v>
      </c>
    </row>
    <row r="337" spans="1:9">
      <c r="A337" s="35" t="s">
        <v>286</v>
      </c>
      <c r="B337" s="36" t="s">
        <v>0</v>
      </c>
      <c r="C337" s="35" t="s">
        <v>1</v>
      </c>
      <c r="D337" s="35" t="s">
        <v>2</v>
      </c>
      <c r="E337" s="37" t="s">
        <v>3</v>
      </c>
      <c r="F337" s="38" t="s">
        <v>4</v>
      </c>
      <c r="G337" s="40" t="s">
        <v>5</v>
      </c>
      <c r="H337" s="36" t="s">
        <v>6</v>
      </c>
      <c r="I337" s="36" t="s">
        <v>7</v>
      </c>
    </row>
    <row r="338" spans="1:9">
      <c r="A338" s="7" t="s">
        <v>8</v>
      </c>
      <c r="B338" s="46">
        <v>88488</v>
      </c>
      <c r="C338" s="7" t="s">
        <v>34</v>
      </c>
      <c r="D338" s="25" t="s">
        <v>287</v>
      </c>
      <c r="E338" s="9" t="s">
        <v>65</v>
      </c>
      <c r="F338" s="10" t="s">
        <v>30</v>
      </c>
      <c r="G338" s="12">
        <v>1</v>
      </c>
      <c r="H338" s="13">
        <f>SUM(I339:I341)</f>
        <v>12.5</v>
      </c>
      <c r="I338" s="13">
        <f>H338*G338</f>
        <v>12.5</v>
      </c>
    </row>
    <row r="339" spans="1:9">
      <c r="A339" s="34" t="s">
        <v>18</v>
      </c>
      <c r="B339" s="45">
        <v>88310</v>
      </c>
      <c r="C339" s="26" t="s">
        <v>34</v>
      </c>
      <c r="D339" s="26" t="s">
        <v>282</v>
      </c>
      <c r="E339" s="28" t="s">
        <v>36</v>
      </c>
      <c r="F339" s="29" t="s">
        <v>37</v>
      </c>
      <c r="G339" s="31">
        <v>0.22700000000000001</v>
      </c>
      <c r="H339" s="32">
        <v>25.79</v>
      </c>
      <c r="I339" s="32">
        <f t="shared" ref="I339:I341" si="25">ROUND(G339*H339,2)</f>
        <v>5.85</v>
      </c>
    </row>
    <row r="340" spans="1:9">
      <c r="A340" s="34" t="s">
        <v>18</v>
      </c>
      <c r="B340" s="45">
        <v>88316</v>
      </c>
      <c r="C340" s="26" t="s">
        <v>34</v>
      </c>
      <c r="D340" s="26" t="s">
        <v>35</v>
      </c>
      <c r="E340" s="28" t="s">
        <v>36</v>
      </c>
      <c r="F340" s="29" t="s">
        <v>37</v>
      </c>
      <c r="G340" s="31">
        <v>7.5700000000000003E-2</v>
      </c>
      <c r="H340" s="32">
        <v>17.78</v>
      </c>
      <c r="I340" s="32">
        <f t="shared" si="25"/>
        <v>1.35</v>
      </c>
    </row>
    <row r="341" spans="1:9">
      <c r="A341" s="14" t="s">
        <v>12</v>
      </c>
      <c r="B341" s="15">
        <v>7356</v>
      </c>
      <c r="C341" s="14" t="s">
        <v>34</v>
      </c>
      <c r="D341" s="14" t="s">
        <v>288</v>
      </c>
      <c r="E341" s="16" t="s">
        <v>25</v>
      </c>
      <c r="F341" s="17" t="s">
        <v>187</v>
      </c>
      <c r="G341" s="19">
        <v>0.22850000000000001</v>
      </c>
      <c r="H341" s="43">
        <v>23.203500000000009</v>
      </c>
      <c r="I341" s="43">
        <f t="shared" si="25"/>
        <v>5.3</v>
      </c>
    </row>
    <row r="342" spans="1:9" ht="12.75" customHeight="1">
      <c r="A342" s="97"/>
      <c r="B342" s="97"/>
      <c r="C342" s="97"/>
      <c r="D342" s="97"/>
      <c r="E342" s="97"/>
      <c r="F342" s="97"/>
      <c r="G342" s="97"/>
      <c r="H342" s="108" t="s">
        <v>1320</v>
      </c>
      <c r="I342" s="108">
        <f>ROUND(I338*(1+0.2607),2)</f>
        <v>15.76</v>
      </c>
    </row>
    <row r="343" spans="1:9" ht="12.75" customHeight="1">
      <c r="A343" s="107"/>
      <c r="B343" s="107"/>
      <c r="C343" s="107"/>
      <c r="D343" s="107"/>
      <c r="E343" s="107"/>
      <c r="F343" s="109" t="s">
        <v>1321</v>
      </c>
      <c r="G343" s="143">
        <f>Planilha!F43</f>
        <v>437.37</v>
      </c>
      <c r="H343" s="109" t="s">
        <v>1319</v>
      </c>
      <c r="I343" s="109">
        <f>G343*I342</f>
        <v>6892.9512000000004</v>
      </c>
    </row>
    <row r="344" spans="1:9">
      <c r="A344" s="35" t="s">
        <v>289</v>
      </c>
      <c r="B344" s="36" t="s">
        <v>0</v>
      </c>
      <c r="C344" s="35" t="s">
        <v>1</v>
      </c>
      <c r="D344" s="35" t="s">
        <v>2</v>
      </c>
      <c r="E344" s="37" t="s">
        <v>3</v>
      </c>
      <c r="F344" s="38" t="s">
        <v>4</v>
      </c>
      <c r="G344" s="40" t="s">
        <v>5</v>
      </c>
      <c r="H344" s="36" t="s">
        <v>6</v>
      </c>
      <c r="I344" s="36" t="s">
        <v>7</v>
      </c>
    </row>
    <row r="345" spans="1:9">
      <c r="A345" s="7" t="s">
        <v>8</v>
      </c>
      <c r="B345" s="46">
        <v>88489</v>
      </c>
      <c r="C345" s="7" t="s">
        <v>34</v>
      </c>
      <c r="D345" s="25" t="s">
        <v>64</v>
      </c>
      <c r="E345" s="9" t="s">
        <v>65</v>
      </c>
      <c r="F345" s="10" t="s">
        <v>30</v>
      </c>
      <c r="G345" s="12">
        <v>1</v>
      </c>
      <c r="H345" s="13">
        <f>SUM(I346:I348)</f>
        <v>10.48</v>
      </c>
      <c r="I345" s="13">
        <f>H345*G345</f>
        <v>10.48</v>
      </c>
    </row>
    <row r="346" spans="1:9">
      <c r="A346" s="34" t="s">
        <v>18</v>
      </c>
      <c r="B346" s="45">
        <v>88316</v>
      </c>
      <c r="C346" s="26" t="s">
        <v>34</v>
      </c>
      <c r="D346" s="26" t="s">
        <v>35</v>
      </c>
      <c r="E346" s="28" t="s">
        <v>36</v>
      </c>
      <c r="F346" s="29" t="s">
        <v>37</v>
      </c>
      <c r="G346" s="31">
        <v>5.4399999999999997E-2</v>
      </c>
      <c r="H346" s="32">
        <v>17.78</v>
      </c>
      <c r="I346" s="32">
        <f t="shared" ref="I346:I348" si="26">ROUND(G346*H346,2)</f>
        <v>0.97</v>
      </c>
    </row>
    <row r="347" spans="1:9">
      <c r="A347" s="34" t="s">
        <v>18</v>
      </c>
      <c r="B347" s="45">
        <v>88310</v>
      </c>
      <c r="C347" s="26" t="s">
        <v>34</v>
      </c>
      <c r="D347" s="26" t="s">
        <v>282</v>
      </c>
      <c r="E347" s="28" t="s">
        <v>36</v>
      </c>
      <c r="F347" s="29" t="s">
        <v>37</v>
      </c>
      <c r="G347" s="31">
        <v>0.16309999999999999</v>
      </c>
      <c r="H347" s="32">
        <v>25.79</v>
      </c>
      <c r="I347" s="32">
        <f t="shared" si="26"/>
        <v>4.21</v>
      </c>
    </row>
    <row r="348" spans="1:9">
      <c r="A348" s="14" t="s">
        <v>12</v>
      </c>
      <c r="B348" s="15">
        <v>7356</v>
      </c>
      <c r="C348" s="14" t="s">
        <v>34</v>
      </c>
      <c r="D348" s="14" t="s">
        <v>288</v>
      </c>
      <c r="E348" s="16" t="s">
        <v>25</v>
      </c>
      <c r="F348" s="17" t="s">
        <v>187</v>
      </c>
      <c r="G348" s="19">
        <v>0.22850000000000001</v>
      </c>
      <c r="H348" s="43">
        <v>23.203500000000009</v>
      </c>
      <c r="I348" s="43">
        <f t="shared" si="26"/>
        <v>5.3</v>
      </c>
    </row>
    <row r="349" spans="1:9" ht="12.75" customHeight="1">
      <c r="A349" s="97"/>
      <c r="B349" s="97"/>
      <c r="C349" s="97"/>
      <c r="D349" s="97"/>
      <c r="E349" s="97"/>
      <c r="F349" s="97"/>
      <c r="G349" s="97"/>
      <c r="H349" s="108" t="s">
        <v>1320</v>
      </c>
      <c r="I349" s="108">
        <f>ROUND(I345*(1+0.2607),2)</f>
        <v>13.21</v>
      </c>
    </row>
    <row r="350" spans="1:9" ht="12.75" customHeight="1">
      <c r="A350" s="107"/>
      <c r="B350" s="107"/>
      <c r="C350" s="107"/>
      <c r="D350" s="107"/>
      <c r="E350" s="107"/>
      <c r="F350" s="109" t="s">
        <v>1321</v>
      </c>
      <c r="G350" s="144">
        <f>Planilha!F44</f>
        <v>2076</v>
      </c>
      <c r="H350" s="109" t="s">
        <v>1319</v>
      </c>
      <c r="I350" s="109">
        <f>G350*I349</f>
        <v>27423.960000000003</v>
      </c>
    </row>
    <row r="351" spans="1:9">
      <c r="A351" s="35" t="s">
        <v>290</v>
      </c>
      <c r="B351" s="36" t="s">
        <v>0</v>
      </c>
      <c r="C351" s="35" t="s">
        <v>1</v>
      </c>
      <c r="D351" s="35" t="s">
        <v>2</v>
      </c>
      <c r="E351" s="37" t="s">
        <v>3</v>
      </c>
      <c r="F351" s="38" t="s">
        <v>4</v>
      </c>
      <c r="G351" s="40" t="s">
        <v>5</v>
      </c>
      <c r="H351" s="36" t="s">
        <v>6</v>
      </c>
      <c r="I351" s="36" t="s">
        <v>7</v>
      </c>
    </row>
    <row r="352" spans="1:9">
      <c r="A352" s="7" t="s">
        <v>8</v>
      </c>
      <c r="B352" s="8" t="s">
        <v>291</v>
      </c>
      <c r="C352" s="7" t="s">
        <v>13</v>
      </c>
      <c r="D352" s="25" t="s">
        <v>292</v>
      </c>
      <c r="E352" s="9" t="s">
        <v>14</v>
      </c>
      <c r="F352" s="10" t="s">
        <v>30</v>
      </c>
      <c r="G352" s="12">
        <v>1</v>
      </c>
      <c r="H352" s="13">
        <f>SUM(I353:I355)</f>
        <v>16.87</v>
      </c>
      <c r="I352" s="13">
        <f>H352*G352</f>
        <v>16.87</v>
      </c>
    </row>
    <row r="353" spans="1:9">
      <c r="A353" s="34" t="s">
        <v>18</v>
      </c>
      <c r="B353" s="45">
        <v>88310</v>
      </c>
      <c r="C353" s="26" t="s">
        <v>34</v>
      </c>
      <c r="D353" s="26" t="s">
        <v>282</v>
      </c>
      <c r="E353" s="28" t="s">
        <v>36</v>
      </c>
      <c r="F353" s="29" t="s">
        <v>37</v>
      </c>
      <c r="G353" s="31">
        <v>0.30555559999999998</v>
      </c>
      <c r="H353" s="32">
        <v>25.79</v>
      </c>
      <c r="I353" s="32">
        <f t="shared" ref="I353:I356" si="27">ROUND(G353*H353,2)</f>
        <v>7.88</v>
      </c>
    </row>
    <row r="354" spans="1:9">
      <c r="A354" s="34" t="s">
        <v>18</v>
      </c>
      <c r="B354" s="27" t="s">
        <v>293</v>
      </c>
      <c r="C354" s="26" t="s">
        <v>13</v>
      </c>
      <c r="D354" s="26" t="s">
        <v>294</v>
      </c>
      <c r="E354" s="28" t="s">
        <v>14</v>
      </c>
      <c r="F354" s="29" t="s">
        <v>33</v>
      </c>
      <c r="G354" s="31">
        <v>0.15277779999999999</v>
      </c>
      <c r="H354" s="32">
        <v>20.99</v>
      </c>
      <c r="I354" s="32">
        <f t="shared" si="27"/>
        <v>3.21</v>
      </c>
    </row>
    <row r="355" spans="1:9">
      <c r="A355" s="14" t="s">
        <v>12</v>
      </c>
      <c r="B355" s="41" t="s">
        <v>295</v>
      </c>
      <c r="C355" s="14" t="s">
        <v>13</v>
      </c>
      <c r="D355" s="42" t="s">
        <v>296</v>
      </c>
      <c r="E355" s="16" t="s">
        <v>25</v>
      </c>
      <c r="F355" s="17" t="s">
        <v>265</v>
      </c>
      <c r="G355" s="19">
        <v>1.2</v>
      </c>
      <c r="H355" s="43">
        <v>4.8139200000000084</v>
      </c>
      <c r="I355" s="43">
        <f t="shared" si="27"/>
        <v>5.78</v>
      </c>
    </row>
    <row r="356" spans="1:9">
      <c r="A356" s="14" t="s">
        <v>12</v>
      </c>
      <c r="B356" s="41" t="s">
        <v>297</v>
      </c>
      <c r="C356" s="14" t="s">
        <v>13</v>
      </c>
      <c r="D356" s="42" t="s">
        <v>298</v>
      </c>
      <c r="E356" s="16" t="s">
        <v>25</v>
      </c>
      <c r="F356" s="17" t="s">
        <v>15</v>
      </c>
      <c r="G356" s="19">
        <v>0.21</v>
      </c>
      <c r="H356" s="43">
        <v>0.77</v>
      </c>
      <c r="I356" s="43">
        <f t="shared" si="27"/>
        <v>0.16</v>
      </c>
    </row>
    <row r="357" spans="1:9" ht="12.75" customHeight="1">
      <c r="A357" s="97"/>
      <c r="B357" s="97"/>
      <c r="C357" s="97"/>
      <c r="D357" s="97"/>
      <c r="E357" s="97"/>
      <c r="F357" s="97"/>
      <c r="G357" s="97"/>
      <c r="H357" s="108" t="s">
        <v>1320</v>
      </c>
      <c r="I357" s="108">
        <f>ROUND(I352*(1+0.2607),2)</f>
        <v>21.27</v>
      </c>
    </row>
    <row r="358" spans="1:9" ht="12.75" customHeight="1">
      <c r="A358" s="107"/>
      <c r="B358" s="107"/>
      <c r="C358" s="107"/>
      <c r="D358" s="107"/>
      <c r="E358" s="107"/>
      <c r="F358" s="109" t="s">
        <v>1321</v>
      </c>
      <c r="G358" s="143">
        <f>Planilha!F45</f>
        <v>312.17</v>
      </c>
      <c r="H358" s="109" t="s">
        <v>1319</v>
      </c>
      <c r="I358" s="109">
        <f>G358*I357</f>
        <v>6639.8559000000005</v>
      </c>
    </row>
    <row r="359" spans="1:9">
      <c r="A359" s="35" t="s">
        <v>299</v>
      </c>
      <c r="B359" s="36" t="s">
        <v>0</v>
      </c>
      <c r="C359" s="35" t="s">
        <v>1</v>
      </c>
      <c r="D359" s="35" t="s">
        <v>2</v>
      </c>
      <c r="E359" s="37" t="s">
        <v>3</v>
      </c>
      <c r="F359" s="38" t="s">
        <v>4</v>
      </c>
      <c r="G359" s="40" t="s">
        <v>5</v>
      </c>
      <c r="H359" s="36" t="s">
        <v>6</v>
      </c>
      <c r="I359" s="36" t="s">
        <v>7</v>
      </c>
    </row>
    <row r="360" spans="1:9">
      <c r="A360" s="7" t="s">
        <v>8</v>
      </c>
      <c r="B360" s="46">
        <v>88497</v>
      </c>
      <c r="C360" s="7" t="s">
        <v>34</v>
      </c>
      <c r="D360" s="25" t="s">
        <v>300</v>
      </c>
      <c r="E360" s="9" t="s">
        <v>65</v>
      </c>
      <c r="F360" s="10" t="s">
        <v>30</v>
      </c>
      <c r="G360" s="12">
        <v>1</v>
      </c>
      <c r="H360" s="13">
        <f>SUM(I361:I364)</f>
        <v>16.490000000000002</v>
      </c>
      <c r="I360" s="13">
        <f>H360*G360</f>
        <v>16.490000000000002</v>
      </c>
    </row>
    <row r="361" spans="1:9">
      <c r="A361" s="34" t="s">
        <v>18</v>
      </c>
      <c r="B361" s="45">
        <v>88310</v>
      </c>
      <c r="C361" s="26" t="s">
        <v>34</v>
      </c>
      <c r="D361" s="26" t="s">
        <v>282</v>
      </c>
      <c r="E361" s="28" t="s">
        <v>36</v>
      </c>
      <c r="F361" s="29" t="s">
        <v>37</v>
      </c>
      <c r="G361" s="31">
        <v>0.36099999999999999</v>
      </c>
      <c r="H361" s="32">
        <v>25.79</v>
      </c>
      <c r="I361" s="32">
        <f>ROUND(G361*H361,2)</f>
        <v>9.31</v>
      </c>
    </row>
    <row r="362" spans="1:9">
      <c r="A362" s="34" t="s">
        <v>18</v>
      </c>
      <c r="B362" s="45">
        <v>88316</v>
      </c>
      <c r="C362" s="26" t="s">
        <v>34</v>
      </c>
      <c r="D362" s="26" t="s">
        <v>35</v>
      </c>
      <c r="E362" s="28" t="s">
        <v>36</v>
      </c>
      <c r="F362" s="29" t="s">
        <v>37</v>
      </c>
      <c r="G362" s="31">
        <v>0.1203</v>
      </c>
      <c r="H362" s="32">
        <v>17.78</v>
      </c>
      <c r="I362" s="32">
        <f t="shared" ref="I362:I364" si="28">ROUND(G362*H362,2)</f>
        <v>2.14</v>
      </c>
    </row>
    <row r="363" spans="1:9">
      <c r="A363" s="14" t="s">
        <v>12</v>
      </c>
      <c r="B363" s="15">
        <v>43626</v>
      </c>
      <c r="C363" s="14" t="s">
        <v>34</v>
      </c>
      <c r="D363" s="14" t="s">
        <v>301</v>
      </c>
      <c r="E363" s="16" t="s">
        <v>25</v>
      </c>
      <c r="F363" s="17" t="s">
        <v>147</v>
      </c>
      <c r="G363" s="19">
        <v>1.3389</v>
      </c>
      <c r="H363" s="43">
        <v>3.6925999999999966</v>
      </c>
      <c r="I363" s="43">
        <f t="shared" si="28"/>
        <v>4.9400000000000004</v>
      </c>
    </row>
    <row r="364" spans="1:9">
      <c r="A364" s="14" t="s">
        <v>12</v>
      </c>
      <c r="B364" s="15">
        <v>3767</v>
      </c>
      <c r="C364" s="14" t="s">
        <v>34</v>
      </c>
      <c r="D364" s="42" t="s">
        <v>302</v>
      </c>
      <c r="E364" s="16" t="s">
        <v>25</v>
      </c>
      <c r="F364" s="17" t="s">
        <v>11</v>
      </c>
      <c r="G364" s="19">
        <v>8.0199999999999994E-2</v>
      </c>
      <c r="H364" s="43">
        <v>1.25</v>
      </c>
      <c r="I364" s="43">
        <f t="shared" si="28"/>
        <v>0.1</v>
      </c>
    </row>
    <row r="365" spans="1:9" ht="12.75" customHeight="1">
      <c r="A365" s="97"/>
      <c r="B365" s="97"/>
      <c r="C365" s="97"/>
      <c r="D365" s="97"/>
      <c r="E365" s="97"/>
      <c r="F365" s="97"/>
      <c r="G365" s="97"/>
      <c r="H365" s="108" t="s">
        <v>1320</v>
      </c>
      <c r="I365" s="108">
        <f>ROUND(I360*(1+0.2607),2)</f>
        <v>20.79</v>
      </c>
    </row>
    <row r="366" spans="1:9" ht="12.75" customHeight="1">
      <c r="A366" s="107"/>
      <c r="B366" s="107"/>
      <c r="C366" s="107"/>
      <c r="D366" s="107"/>
      <c r="E366" s="107"/>
      <c r="F366" s="109" t="s">
        <v>1321</v>
      </c>
      <c r="G366" s="143">
        <f>Planilha!F46</f>
        <v>2513.37</v>
      </c>
      <c r="H366" s="109" t="s">
        <v>1319</v>
      </c>
      <c r="I366" s="109">
        <f>G366*I365</f>
        <v>52252.962299999992</v>
      </c>
    </row>
    <row r="367" spans="1:9">
      <c r="A367" s="35" t="s">
        <v>303</v>
      </c>
      <c r="B367" s="36" t="s">
        <v>0</v>
      </c>
      <c r="C367" s="35" t="s">
        <v>1</v>
      </c>
      <c r="D367" s="35" t="s">
        <v>2</v>
      </c>
      <c r="E367" s="37" t="s">
        <v>3</v>
      </c>
      <c r="F367" s="57" t="s">
        <v>4</v>
      </c>
      <c r="G367" s="40" t="s">
        <v>5</v>
      </c>
      <c r="H367" s="36" t="s">
        <v>6</v>
      </c>
      <c r="I367" s="36" t="s">
        <v>7</v>
      </c>
    </row>
    <row r="368" spans="1:9">
      <c r="A368" s="7" t="s">
        <v>8</v>
      </c>
      <c r="B368" s="8" t="s">
        <v>304</v>
      </c>
      <c r="C368" s="7" t="s">
        <v>305</v>
      </c>
      <c r="D368" s="7" t="s">
        <v>306</v>
      </c>
      <c r="E368" s="9" t="s">
        <v>307</v>
      </c>
      <c r="F368" s="58" t="s">
        <v>30</v>
      </c>
      <c r="G368" s="12">
        <v>1</v>
      </c>
      <c r="H368" s="13">
        <f>SUM(I369:I373)</f>
        <v>20.029999999999998</v>
      </c>
      <c r="I368" s="13">
        <f>H368*G368</f>
        <v>20.029999999999998</v>
      </c>
    </row>
    <row r="369" spans="1:9">
      <c r="A369" s="34" t="s">
        <v>18</v>
      </c>
      <c r="B369" s="45">
        <v>88310</v>
      </c>
      <c r="C369" s="26" t="s">
        <v>34</v>
      </c>
      <c r="D369" s="26" t="s">
        <v>282</v>
      </c>
      <c r="E369" s="28" t="s">
        <v>36</v>
      </c>
      <c r="F369" s="29" t="s">
        <v>37</v>
      </c>
      <c r="G369" s="31">
        <v>0.45</v>
      </c>
      <c r="H369" s="32">
        <v>25.79</v>
      </c>
      <c r="I369" s="32">
        <f t="shared" ref="I369:I373" si="29">ROUND(G369*H369,2)</f>
        <v>11.61</v>
      </c>
    </row>
    <row r="370" spans="1:9">
      <c r="A370" s="14" t="s">
        <v>12</v>
      </c>
      <c r="B370" s="59">
        <v>64003</v>
      </c>
      <c r="C370" s="14" t="s">
        <v>305</v>
      </c>
      <c r="D370" s="14" t="s">
        <v>308</v>
      </c>
      <c r="E370" s="16" t="s">
        <v>25</v>
      </c>
      <c r="F370" s="60" t="s">
        <v>309</v>
      </c>
      <c r="G370" s="19">
        <v>5.6000000000000001E-2</v>
      </c>
      <c r="H370" s="43">
        <v>115.51281428571433</v>
      </c>
      <c r="I370" s="43">
        <f t="shared" si="29"/>
        <v>6.47</v>
      </c>
    </row>
    <row r="371" spans="1:9">
      <c r="A371" s="14" t="s">
        <v>12</v>
      </c>
      <c r="B371" s="41" t="s">
        <v>310</v>
      </c>
      <c r="C371" s="14" t="s">
        <v>305</v>
      </c>
      <c r="D371" s="14" t="s">
        <v>311</v>
      </c>
      <c r="E371" s="16" t="s">
        <v>25</v>
      </c>
      <c r="F371" s="61" t="s">
        <v>312</v>
      </c>
      <c r="G371" s="19">
        <v>0.01</v>
      </c>
      <c r="H371" s="43">
        <v>9.14</v>
      </c>
      <c r="I371" s="43">
        <f t="shared" si="29"/>
        <v>0.09</v>
      </c>
    </row>
    <row r="372" spans="1:9">
      <c r="A372" s="14" t="s">
        <v>12</v>
      </c>
      <c r="B372" s="41" t="s">
        <v>313</v>
      </c>
      <c r="C372" s="14" t="s">
        <v>305</v>
      </c>
      <c r="D372" s="14" t="s">
        <v>314</v>
      </c>
      <c r="E372" s="16" t="s">
        <v>25</v>
      </c>
      <c r="F372" s="49" t="s">
        <v>11</v>
      </c>
      <c r="G372" s="19">
        <v>0.2</v>
      </c>
      <c r="H372" s="43">
        <v>1.72</v>
      </c>
      <c r="I372" s="43">
        <f t="shared" si="29"/>
        <v>0.34</v>
      </c>
    </row>
    <row r="373" spans="1:9">
      <c r="A373" s="14" t="s">
        <v>12</v>
      </c>
      <c r="B373" s="59">
        <v>56892</v>
      </c>
      <c r="C373" s="14" t="s">
        <v>305</v>
      </c>
      <c r="D373" s="14" t="s">
        <v>315</v>
      </c>
      <c r="E373" s="16" t="s">
        <v>316</v>
      </c>
      <c r="F373" s="49" t="s">
        <v>37</v>
      </c>
      <c r="G373" s="19">
        <v>0.1</v>
      </c>
      <c r="H373" s="43">
        <v>15.15</v>
      </c>
      <c r="I373" s="43">
        <f t="shared" si="29"/>
        <v>1.52</v>
      </c>
    </row>
    <row r="374" spans="1:9" ht="12.75" customHeight="1">
      <c r="A374" s="97"/>
      <c r="B374" s="97"/>
      <c r="C374" s="97"/>
      <c r="D374" s="97"/>
      <c r="E374" s="97"/>
      <c r="F374" s="97"/>
      <c r="G374" s="97"/>
      <c r="H374" s="108" t="s">
        <v>1320</v>
      </c>
      <c r="I374" s="108">
        <f>ROUND(I368*(1+0.2607),2)</f>
        <v>25.25</v>
      </c>
    </row>
    <row r="375" spans="1:9" ht="12.75" customHeight="1">
      <c r="A375" s="107"/>
      <c r="B375" s="107"/>
      <c r="C375" s="107"/>
      <c r="D375" s="107"/>
      <c r="E375" s="107"/>
      <c r="F375" s="109" t="s">
        <v>1321</v>
      </c>
      <c r="G375" s="143">
        <f>Planilha!F47</f>
        <v>56.24</v>
      </c>
      <c r="H375" s="109" t="s">
        <v>1319</v>
      </c>
      <c r="I375" s="109">
        <f>G375*I374</f>
        <v>1420.06</v>
      </c>
    </row>
    <row r="376" spans="1:9">
      <c r="A376" s="21">
        <v>7</v>
      </c>
      <c r="B376" s="22"/>
      <c r="C376" s="22"/>
      <c r="D376" s="23" t="s">
        <v>317</v>
      </c>
      <c r="E376" s="22"/>
      <c r="F376" s="111"/>
      <c r="G376" s="110"/>
      <c r="H376" s="22"/>
      <c r="I376" s="22"/>
    </row>
    <row r="377" spans="1:9">
      <c r="A377" s="1" t="s">
        <v>318</v>
      </c>
      <c r="B377" s="2" t="s">
        <v>0</v>
      </c>
      <c r="C377" s="1" t="s">
        <v>1</v>
      </c>
      <c r="D377" s="1" t="s">
        <v>2</v>
      </c>
      <c r="E377" s="3" t="s">
        <v>3</v>
      </c>
      <c r="F377" s="4" t="s">
        <v>4</v>
      </c>
      <c r="G377" s="6" t="s">
        <v>5</v>
      </c>
      <c r="H377" s="2" t="s">
        <v>6</v>
      </c>
      <c r="I377" s="2" t="s">
        <v>7</v>
      </c>
    </row>
    <row r="378" spans="1:9" ht="26.4">
      <c r="A378" s="7" t="s">
        <v>8</v>
      </c>
      <c r="B378" s="46">
        <v>92580</v>
      </c>
      <c r="C378" s="7" t="s">
        <v>34</v>
      </c>
      <c r="D378" s="25" t="s">
        <v>319</v>
      </c>
      <c r="E378" s="9" t="s">
        <v>50</v>
      </c>
      <c r="F378" s="10" t="s">
        <v>30</v>
      </c>
      <c r="G378" s="12">
        <v>1</v>
      </c>
      <c r="H378" s="13">
        <f>SUM(I379:I384)</f>
        <v>43.26</v>
      </c>
      <c r="I378" s="13">
        <f>H378*G378</f>
        <v>43.26</v>
      </c>
    </row>
    <row r="379" spans="1:9">
      <c r="A379" s="26" t="s">
        <v>16</v>
      </c>
      <c r="B379" s="45">
        <v>93281</v>
      </c>
      <c r="C379" s="26" t="s">
        <v>34</v>
      </c>
      <c r="D379" s="26" t="s">
        <v>320</v>
      </c>
      <c r="E379" s="28" t="s">
        <v>197</v>
      </c>
      <c r="F379" s="29" t="s">
        <v>198</v>
      </c>
      <c r="G379" s="31">
        <v>6.7999999999999996E-3</v>
      </c>
      <c r="H379" s="32">
        <v>24.07</v>
      </c>
      <c r="I379" s="32">
        <f t="shared" ref="I379:I384" si="30">ROUND(G379*H379,2)</f>
        <v>0.16</v>
      </c>
    </row>
    <row r="380" spans="1:9">
      <c r="A380" s="34" t="s">
        <v>18</v>
      </c>
      <c r="B380" s="45">
        <v>88316</v>
      </c>
      <c r="C380" s="26" t="s">
        <v>34</v>
      </c>
      <c r="D380" s="26" t="s">
        <v>35</v>
      </c>
      <c r="E380" s="28" t="s">
        <v>36</v>
      </c>
      <c r="F380" s="29" t="s">
        <v>37</v>
      </c>
      <c r="G380" s="31">
        <v>0.106</v>
      </c>
      <c r="H380" s="32">
        <v>17.78</v>
      </c>
      <c r="I380" s="32">
        <f t="shared" si="30"/>
        <v>1.88</v>
      </c>
    </row>
    <row r="381" spans="1:9">
      <c r="A381" s="34" t="s">
        <v>18</v>
      </c>
      <c r="B381" s="45">
        <v>88278</v>
      </c>
      <c r="C381" s="26" t="s">
        <v>34</v>
      </c>
      <c r="D381" s="34" t="s">
        <v>321</v>
      </c>
      <c r="E381" s="28" t="s">
        <v>36</v>
      </c>
      <c r="F381" s="29" t="s">
        <v>37</v>
      </c>
      <c r="G381" s="31">
        <v>0.21299999999999999</v>
      </c>
      <c r="H381" s="32">
        <v>22.92</v>
      </c>
      <c r="I381" s="32">
        <f t="shared" si="30"/>
        <v>4.88</v>
      </c>
    </row>
    <row r="382" spans="1:9">
      <c r="A382" s="26" t="s">
        <v>16</v>
      </c>
      <c r="B382" s="45">
        <v>93282</v>
      </c>
      <c r="C382" s="26" t="s">
        <v>34</v>
      </c>
      <c r="D382" s="26" t="s">
        <v>322</v>
      </c>
      <c r="E382" s="28" t="s">
        <v>197</v>
      </c>
      <c r="F382" s="29" t="s">
        <v>201</v>
      </c>
      <c r="G382" s="31">
        <v>9.4000000000000004E-3</v>
      </c>
      <c r="H382" s="32">
        <v>23.27</v>
      </c>
      <c r="I382" s="32">
        <f t="shared" si="30"/>
        <v>0.22</v>
      </c>
    </row>
    <row r="383" spans="1:9">
      <c r="A383" s="14" t="s">
        <v>12</v>
      </c>
      <c r="B383" s="15">
        <v>40549</v>
      </c>
      <c r="C383" s="14" t="s">
        <v>34</v>
      </c>
      <c r="D383" s="42" t="s">
        <v>323</v>
      </c>
      <c r="E383" s="16" t="s">
        <v>25</v>
      </c>
      <c r="F383" s="17" t="s">
        <v>245</v>
      </c>
      <c r="G383" s="19">
        <v>7.0000000000000001E-3</v>
      </c>
      <c r="H383" s="43">
        <v>213.74100000000001</v>
      </c>
      <c r="I383" s="43">
        <f t="shared" si="30"/>
        <v>1.5</v>
      </c>
    </row>
    <row r="384" spans="1:9">
      <c r="A384" s="14" t="s">
        <v>12</v>
      </c>
      <c r="B384" s="15">
        <v>43083</v>
      </c>
      <c r="C384" s="14" t="s">
        <v>34</v>
      </c>
      <c r="D384" s="14" t="s">
        <v>324</v>
      </c>
      <c r="E384" s="16" t="s">
        <v>25</v>
      </c>
      <c r="F384" s="17" t="s">
        <v>147</v>
      </c>
      <c r="G384" s="19">
        <v>4.3330000000000002</v>
      </c>
      <c r="H384" s="43">
        <v>7.99</v>
      </c>
      <c r="I384" s="43">
        <f t="shared" si="30"/>
        <v>34.619999999999997</v>
      </c>
    </row>
    <row r="385" spans="1:9" ht="12.75" customHeight="1">
      <c r="A385" s="97"/>
      <c r="B385" s="97"/>
      <c r="C385" s="97"/>
      <c r="D385" s="97"/>
      <c r="E385" s="97"/>
      <c r="F385" s="97"/>
      <c r="G385" s="97"/>
      <c r="H385" s="108" t="s">
        <v>1320</v>
      </c>
      <c r="I385" s="108">
        <f>ROUND(I378*(1+0.2607),2)</f>
        <v>54.54</v>
      </c>
    </row>
    <row r="386" spans="1:9" ht="12.75" customHeight="1">
      <c r="A386" s="107"/>
      <c r="B386" s="107"/>
      <c r="C386" s="107"/>
      <c r="D386" s="107"/>
      <c r="E386" s="107"/>
      <c r="F386" s="109" t="s">
        <v>1321</v>
      </c>
      <c r="G386" s="144">
        <f>Planilha!F49</f>
        <v>389</v>
      </c>
      <c r="H386" s="109" t="s">
        <v>1319</v>
      </c>
      <c r="I386" s="109">
        <f>G386*I385</f>
        <v>21216.06</v>
      </c>
    </row>
    <row r="387" spans="1:9">
      <c r="A387" s="35" t="s">
        <v>325</v>
      </c>
      <c r="B387" s="36" t="s">
        <v>0</v>
      </c>
      <c r="C387" s="35" t="s">
        <v>1</v>
      </c>
      <c r="D387" s="35" t="s">
        <v>2</v>
      </c>
      <c r="E387" s="37" t="s">
        <v>3</v>
      </c>
      <c r="F387" s="38" t="s">
        <v>4</v>
      </c>
      <c r="G387" s="40" t="s">
        <v>5</v>
      </c>
      <c r="H387" s="36" t="s">
        <v>6</v>
      </c>
      <c r="I387" s="36" t="s">
        <v>7</v>
      </c>
    </row>
    <row r="388" spans="1:9" ht="26.4">
      <c r="A388" s="7" t="s">
        <v>8</v>
      </c>
      <c r="B388" s="46">
        <v>94210</v>
      </c>
      <c r="C388" s="7" t="s">
        <v>34</v>
      </c>
      <c r="D388" s="25" t="s">
        <v>80</v>
      </c>
      <c r="E388" s="9" t="s">
        <v>50</v>
      </c>
      <c r="F388" s="10" t="s">
        <v>30</v>
      </c>
      <c r="G388" s="12">
        <v>1</v>
      </c>
      <c r="H388" s="13">
        <f>SUM(I389:I395)</f>
        <v>40.650000000000006</v>
      </c>
      <c r="I388" s="13">
        <f>H388*G388</f>
        <v>40.650000000000006</v>
      </c>
    </row>
    <row r="389" spans="1:9">
      <c r="A389" s="34" t="s">
        <v>18</v>
      </c>
      <c r="B389" s="45">
        <v>88316</v>
      </c>
      <c r="C389" s="26" t="s">
        <v>34</v>
      </c>
      <c r="D389" s="26" t="s">
        <v>35</v>
      </c>
      <c r="E389" s="28" t="s">
        <v>36</v>
      </c>
      <c r="F389" s="29" t="s">
        <v>37</v>
      </c>
      <c r="G389" s="31">
        <v>0.16600000000000001</v>
      </c>
      <c r="H389" s="32">
        <v>17.78</v>
      </c>
      <c r="I389" s="32">
        <f t="shared" ref="I389:I395" si="31">ROUND(G389*H389,2)</f>
        <v>2.95</v>
      </c>
    </row>
    <row r="390" spans="1:9">
      <c r="A390" s="34" t="s">
        <v>18</v>
      </c>
      <c r="B390" s="45">
        <v>88323</v>
      </c>
      <c r="C390" s="26" t="s">
        <v>34</v>
      </c>
      <c r="D390" s="26" t="s">
        <v>326</v>
      </c>
      <c r="E390" s="28" t="s">
        <v>36</v>
      </c>
      <c r="F390" s="29" t="s">
        <v>37</v>
      </c>
      <c r="G390" s="31">
        <v>0.128</v>
      </c>
      <c r="H390" s="32">
        <v>24.11</v>
      </c>
      <c r="I390" s="32">
        <f t="shared" si="31"/>
        <v>3.09</v>
      </c>
    </row>
    <row r="391" spans="1:9">
      <c r="A391" s="26" t="s">
        <v>16</v>
      </c>
      <c r="B391" s="45">
        <v>93281</v>
      </c>
      <c r="C391" s="26" t="s">
        <v>34</v>
      </c>
      <c r="D391" s="26" t="s">
        <v>320</v>
      </c>
      <c r="E391" s="28" t="s">
        <v>197</v>
      </c>
      <c r="F391" s="29" t="s">
        <v>198</v>
      </c>
      <c r="G391" s="31">
        <v>5.3E-3</v>
      </c>
      <c r="H391" s="32">
        <v>24.07</v>
      </c>
      <c r="I391" s="32">
        <f t="shared" si="31"/>
        <v>0.13</v>
      </c>
    </row>
    <row r="392" spans="1:9">
      <c r="A392" s="26" t="s">
        <v>16</v>
      </c>
      <c r="B392" s="45">
        <v>93282</v>
      </c>
      <c r="C392" s="26" t="s">
        <v>34</v>
      </c>
      <c r="D392" s="26" t="s">
        <v>322</v>
      </c>
      <c r="E392" s="28" t="s">
        <v>197</v>
      </c>
      <c r="F392" s="29" t="s">
        <v>201</v>
      </c>
      <c r="G392" s="31">
        <v>7.3000000000000001E-3</v>
      </c>
      <c r="H392" s="32">
        <v>23.27</v>
      </c>
      <c r="I392" s="32">
        <f t="shared" si="31"/>
        <v>0.17</v>
      </c>
    </row>
    <row r="393" spans="1:9">
      <c r="A393" s="14" t="s">
        <v>12</v>
      </c>
      <c r="B393" s="15">
        <v>4302</v>
      </c>
      <c r="C393" s="14" t="s">
        <v>34</v>
      </c>
      <c r="D393" s="42" t="s">
        <v>327</v>
      </c>
      <c r="E393" s="16" t="s">
        <v>25</v>
      </c>
      <c r="F393" s="17" t="s">
        <v>11</v>
      </c>
      <c r="G393" s="19">
        <v>1.26</v>
      </c>
      <c r="H393" s="43">
        <v>4.75</v>
      </c>
      <c r="I393" s="43">
        <f t="shared" si="31"/>
        <v>5.99</v>
      </c>
    </row>
    <row r="394" spans="1:9">
      <c r="A394" s="14" t="s">
        <v>12</v>
      </c>
      <c r="B394" s="15">
        <v>1607</v>
      </c>
      <c r="C394" s="14" t="s">
        <v>34</v>
      </c>
      <c r="D394" s="14" t="s">
        <v>159</v>
      </c>
      <c r="E394" s="16" t="s">
        <v>25</v>
      </c>
      <c r="F394" s="17" t="s">
        <v>129</v>
      </c>
      <c r="G394" s="19">
        <v>1.26</v>
      </c>
      <c r="H394" s="43">
        <v>0.32</v>
      </c>
      <c r="I394" s="43">
        <f t="shared" si="31"/>
        <v>0.4</v>
      </c>
    </row>
    <row r="395" spans="1:9">
      <c r="A395" s="14" t="s">
        <v>12</v>
      </c>
      <c r="B395" s="15">
        <v>7194</v>
      </c>
      <c r="C395" s="14" t="s">
        <v>34</v>
      </c>
      <c r="D395" s="42" t="s">
        <v>163</v>
      </c>
      <c r="E395" s="16" t="s">
        <v>25</v>
      </c>
      <c r="F395" s="17" t="s">
        <v>30</v>
      </c>
      <c r="G395" s="19">
        <v>1.357</v>
      </c>
      <c r="H395" s="43">
        <v>20.577928571428572</v>
      </c>
      <c r="I395" s="43">
        <f t="shared" si="31"/>
        <v>27.92</v>
      </c>
    </row>
    <row r="396" spans="1:9" ht="12.75" customHeight="1">
      <c r="A396" s="97"/>
      <c r="B396" s="97"/>
      <c r="C396" s="97"/>
      <c r="D396" s="97"/>
      <c r="E396" s="97"/>
      <c r="F396" s="97"/>
      <c r="G396" s="97"/>
      <c r="H396" s="108" t="s">
        <v>1320</v>
      </c>
      <c r="I396" s="108">
        <f>ROUND(I388*(1+0.2607),2)</f>
        <v>51.25</v>
      </c>
    </row>
    <row r="397" spans="1:9" ht="12.75" customHeight="1">
      <c r="A397" s="107"/>
      <c r="B397" s="107"/>
      <c r="C397" s="107"/>
      <c r="D397" s="107"/>
      <c r="E397" s="107"/>
      <c r="F397" s="109" t="s">
        <v>1321</v>
      </c>
      <c r="G397" s="144">
        <f>Planilha!F50</f>
        <v>389</v>
      </c>
      <c r="H397" s="109" t="s">
        <v>1319</v>
      </c>
      <c r="I397" s="109">
        <f>G397*I396</f>
        <v>19936.25</v>
      </c>
    </row>
    <row r="398" spans="1:9">
      <c r="A398" s="35" t="s">
        <v>328</v>
      </c>
      <c r="B398" s="36" t="s">
        <v>0</v>
      </c>
      <c r="C398" s="35" t="s">
        <v>1</v>
      </c>
      <c r="D398" s="35" t="s">
        <v>2</v>
      </c>
      <c r="E398" s="37" t="s">
        <v>3</v>
      </c>
      <c r="F398" s="57" t="s">
        <v>4</v>
      </c>
      <c r="G398" s="40" t="s">
        <v>5</v>
      </c>
      <c r="H398" s="36" t="s">
        <v>6</v>
      </c>
      <c r="I398" s="36" t="s">
        <v>7</v>
      </c>
    </row>
    <row r="399" spans="1:9">
      <c r="A399" s="7" t="s">
        <v>8</v>
      </c>
      <c r="B399" s="46">
        <v>94231</v>
      </c>
      <c r="C399" s="7" t="s">
        <v>34</v>
      </c>
      <c r="D399" s="25" t="s">
        <v>329</v>
      </c>
      <c r="E399" s="9" t="s">
        <v>50</v>
      </c>
      <c r="F399" s="58" t="s">
        <v>53</v>
      </c>
      <c r="G399" s="12">
        <v>1</v>
      </c>
      <c r="H399" s="13">
        <f>SUM(I400:I408)</f>
        <v>51.58</v>
      </c>
      <c r="I399" s="13">
        <f>H399*G399</f>
        <v>51.58</v>
      </c>
    </row>
    <row r="400" spans="1:9">
      <c r="A400" s="26" t="s">
        <v>16</v>
      </c>
      <c r="B400" s="45">
        <v>93282</v>
      </c>
      <c r="C400" s="26" t="s">
        <v>34</v>
      </c>
      <c r="D400" s="26" t="s">
        <v>322</v>
      </c>
      <c r="E400" s="28" t="s">
        <v>197</v>
      </c>
      <c r="F400" s="62" t="s">
        <v>201</v>
      </c>
      <c r="G400" s="31">
        <v>1.83E-2</v>
      </c>
      <c r="H400" s="32">
        <v>23.27</v>
      </c>
      <c r="I400" s="32">
        <f t="shared" ref="I400:I408" si="32">ROUND(G400*H400,2)</f>
        <v>0.43</v>
      </c>
    </row>
    <row r="401" spans="1:9">
      <c r="A401" s="34" t="s">
        <v>18</v>
      </c>
      <c r="B401" s="45">
        <v>88316</v>
      </c>
      <c r="C401" s="26" t="s">
        <v>34</v>
      </c>
      <c r="D401" s="26" t="s">
        <v>35</v>
      </c>
      <c r="E401" s="28" t="s">
        <v>36</v>
      </c>
      <c r="F401" s="29" t="s">
        <v>37</v>
      </c>
      <c r="G401" s="31">
        <v>0.20699999999999999</v>
      </c>
      <c r="H401" s="32">
        <v>17.78</v>
      </c>
      <c r="I401" s="32">
        <f t="shared" si="32"/>
        <v>3.68</v>
      </c>
    </row>
    <row r="402" spans="1:9">
      <c r="A402" s="34" t="s">
        <v>18</v>
      </c>
      <c r="B402" s="45">
        <v>88323</v>
      </c>
      <c r="C402" s="26" t="s">
        <v>34</v>
      </c>
      <c r="D402" s="26" t="s">
        <v>326</v>
      </c>
      <c r="E402" s="28" t="s">
        <v>36</v>
      </c>
      <c r="F402" s="29" t="s">
        <v>37</v>
      </c>
      <c r="G402" s="31">
        <v>0.112</v>
      </c>
      <c r="H402" s="32">
        <v>24.11</v>
      </c>
      <c r="I402" s="32">
        <f t="shared" si="32"/>
        <v>2.7</v>
      </c>
    </row>
    <row r="403" spans="1:9">
      <c r="A403" s="26" t="s">
        <v>16</v>
      </c>
      <c r="B403" s="45">
        <v>93281</v>
      </c>
      <c r="C403" s="26" t="s">
        <v>34</v>
      </c>
      <c r="D403" s="26" t="s">
        <v>320</v>
      </c>
      <c r="E403" s="28" t="s">
        <v>197</v>
      </c>
      <c r="F403" s="63" t="s">
        <v>198</v>
      </c>
      <c r="G403" s="31">
        <v>1.32E-2</v>
      </c>
      <c r="H403" s="32">
        <v>24.07</v>
      </c>
      <c r="I403" s="32">
        <f t="shared" si="32"/>
        <v>0.32</v>
      </c>
    </row>
    <row r="404" spans="1:9">
      <c r="A404" s="14" t="s">
        <v>12</v>
      </c>
      <c r="B404" s="15">
        <v>5061</v>
      </c>
      <c r="C404" s="14" t="s">
        <v>34</v>
      </c>
      <c r="D404" s="14" t="s">
        <v>330</v>
      </c>
      <c r="E404" s="16" t="s">
        <v>25</v>
      </c>
      <c r="F404" s="60" t="s">
        <v>147</v>
      </c>
      <c r="G404" s="19">
        <v>6.0000000000000001E-3</v>
      </c>
      <c r="H404" s="43">
        <v>18.05</v>
      </c>
      <c r="I404" s="43">
        <f t="shared" si="32"/>
        <v>0.11</v>
      </c>
    </row>
    <row r="405" spans="1:9">
      <c r="A405" s="14" t="s">
        <v>12</v>
      </c>
      <c r="B405" s="15">
        <v>5104</v>
      </c>
      <c r="C405" s="14" t="s">
        <v>34</v>
      </c>
      <c r="D405" s="42" t="s">
        <v>331</v>
      </c>
      <c r="E405" s="16" t="s">
        <v>25</v>
      </c>
      <c r="F405" s="60" t="s">
        <v>147</v>
      </c>
      <c r="G405" s="19">
        <v>1.1999999999999999E-3</v>
      </c>
      <c r="H405" s="43">
        <v>96.77</v>
      </c>
      <c r="I405" s="43">
        <f t="shared" si="32"/>
        <v>0.12</v>
      </c>
    </row>
    <row r="406" spans="1:9">
      <c r="A406" s="14" t="s">
        <v>12</v>
      </c>
      <c r="B406" s="15">
        <v>142</v>
      </c>
      <c r="C406" s="14" t="s">
        <v>34</v>
      </c>
      <c r="D406" s="42" t="s">
        <v>332</v>
      </c>
      <c r="E406" s="16" t="s">
        <v>25</v>
      </c>
      <c r="F406" s="61" t="s">
        <v>333</v>
      </c>
      <c r="G406" s="19">
        <v>0.19800000000000001</v>
      </c>
      <c r="H406" s="43">
        <v>26.59</v>
      </c>
      <c r="I406" s="43">
        <f t="shared" si="32"/>
        <v>5.26</v>
      </c>
    </row>
    <row r="407" spans="1:9">
      <c r="A407" s="14" t="s">
        <v>12</v>
      </c>
      <c r="B407" s="15">
        <v>13388</v>
      </c>
      <c r="C407" s="14" t="s">
        <v>34</v>
      </c>
      <c r="D407" s="14" t="s">
        <v>334</v>
      </c>
      <c r="E407" s="16" t="s">
        <v>25</v>
      </c>
      <c r="F407" s="60" t="s">
        <v>147</v>
      </c>
      <c r="G407" s="19">
        <v>4.4999999999999998E-2</v>
      </c>
      <c r="H407" s="43">
        <v>251.79105454545441</v>
      </c>
      <c r="I407" s="43">
        <f t="shared" si="32"/>
        <v>11.33</v>
      </c>
    </row>
    <row r="408" spans="1:9">
      <c r="A408" s="14" t="s">
        <v>12</v>
      </c>
      <c r="B408" s="15">
        <v>40873</v>
      </c>
      <c r="C408" s="14" t="s">
        <v>34</v>
      </c>
      <c r="D408" s="42" t="s">
        <v>335</v>
      </c>
      <c r="E408" s="16" t="s">
        <v>25</v>
      </c>
      <c r="F408" s="60" t="s">
        <v>53</v>
      </c>
      <c r="G408" s="19">
        <v>1.05</v>
      </c>
      <c r="H408" s="43">
        <v>26.31</v>
      </c>
      <c r="I408" s="43">
        <f t="shared" si="32"/>
        <v>27.63</v>
      </c>
    </row>
    <row r="409" spans="1:9" ht="12.75" customHeight="1">
      <c r="A409" s="97"/>
      <c r="B409" s="97"/>
      <c r="C409" s="97"/>
      <c r="D409" s="97"/>
      <c r="E409" s="97"/>
      <c r="F409" s="97"/>
      <c r="G409" s="97"/>
      <c r="H409" s="108" t="s">
        <v>1320</v>
      </c>
      <c r="I409" s="108">
        <f>ROUND(I399*(1+0.2607),2)</f>
        <v>65.03</v>
      </c>
    </row>
    <row r="410" spans="1:9" ht="12.75" customHeight="1">
      <c r="A410" s="107"/>
      <c r="B410" s="107"/>
      <c r="C410" s="107"/>
      <c r="D410" s="107"/>
      <c r="E410" s="107"/>
      <c r="F410" s="109" t="s">
        <v>1321</v>
      </c>
      <c r="G410" s="109">
        <f>Planilha!F51</f>
        <v>108.1</v>
      </c>
      <c r="H410" s="109" t="s">
        <v>1319</v>
      </c>
      <c r="I410" s="109">
        <f>G410*I409</f>
        <v>7029.7429999999995</v>
      </c>
    </row>
    <row r="411" spans="1:9">
      <c r="A411" s="35" t="s">
        <v>336</v>
      </c>
      <c r="B411" s="36" t="s">
        <v>0</v>
      </c>
      <c r="C411" s="35" t="s">
        <v>1</v>
      </c>
      <c r="D411" s="35" t="s">
        <v>2</v>
      </c>
      <c r="E411" s="37" t="s">
        <v>3</v>
      </c>
      <c r="F411" s="38" t="s">
        <v>4</v>
      </c>
      <c r="G411" s="40" t="s">
        <v>5</v>
      </c>
      <c r="H411" s="36" t="s">
        <v>6</v>
      </c>
      <c r="I411" s="36" t="s">
        <v>7</v>
      </c>
    </row>
    <row r="412" spans="1:9" ht="19.8">
      <c r="A412" s="7" t="s">
        <v>8</v>
      </c>
      <c r="B412" s="8" t="s">
        <v>337</v>
      </c>
      <c r="C412" s="7" t="s">
        <v>13</v>
      </c>
      <c r="D412" s="25" t="s">
        <v>338</v>
      </c>
      <c r="E412" s="9" t="s">
        <v>14</v>
      </c>
      <c r="F412" s="10" t="s">
        <v>17</v>
      </c>
      <c r="G412" s="12">
        <v>1</v>
      </c>
      <c r="H412" s="13">
        <f>SUM(I413:I417)</f>
        <v>56.15</v>
      </c>
      <c r="I412" s="13">
        <f>H412*G412</f>
        <v>56.15</v>
      </c>
    </row>
    <row r="413" spans="1:9">
      <c r="A413" s="34" t="s">
        <v>18</v>
      </c>
      <c r="B413" s="45">
        <v>88309</v>
      </c>
      <c r="C413" s="26" t="s">
        <v>34</v>
      </c>
      <c r="D413" s="26" t="s">
        <v>177</v>
      </c>
      <c r="E413" s="28" t="s">
        <v>36</v>
      </c>
      <c r="F413" s="29" t="s">
        <v>37</v>
      </c>
      <c r="G413" s="31">
        <v>0.29931970000000002</v>
      </c>
      <c r="H413" s="32">
        <v>24.71</v>
      </c>
      <c r="I413" s="32">
        <f t="shared" ref="I413:I417" si="33">ROUND(G413*H413,2)</f>
        <v>7.4</v>
      </c>
    </row>
    <row r="414" spans="1:9">
      <c r="A414" s="34" t="s">
        <v>18</v>
      </c>
      <c r="B414" s="45">
        <v>88316</v>
      </c>
      <c r="C414" s="26" t="s">
        <v>34</v>
      </c>
      <c r="D414" s="26" t="s">
        <v>35</v>
      </c>
      <c r="E414" s="28" t="s">
        <v>36</v>
      </c>
      <c r="F414" s="29" t="s">
        <v>37</v>
      </c>
      <c r="G414" s="31">
        <v>0.29931970000000002</v>
      </c>
      <c r="H414" s="32">
        <v>17.78</v>
      </c>
      <c r="I414" s="32">
        <f t="shared" si="33"/>
        <v>5.32</v>
      </c>
    </row>
    <row r="415" spans="1:9" ht="19.8">
      <c r="A415" s="26" t="s">
        <v>16</v>
      </c>
      <c r="B415" s="27" t="s">
        <v>339</v>
      </c>
      <c r="C415" s="26" t="s">
        <v>13</v>
      </c>
      <c r="D415" s="34" t="s">
        <v>340</v>
      </c>
      <c r="E415" s="28" t="s">
        <v>14</v>
      </c>
      <c r="F415" s="29" t="s">
        <v>30</v>
      </c>
      <c r="G415" s="31">
        <v>0.36749999999999999</v>
      </c>
      <c r="H415" s="32">
        <v>116.03</v>
      </c>
      <c r="I415" s="32">
        <f t="shared" si="33"/>
        <v>42.64</v>
      </c>
    </row>
    <row r="416" spans="1:9">
      <c r="A416" s="14" t="s">
        <v>12</v>
      </c>
      <c r="B416" s="41" t="s">
        <v>341</v>
      </c>
      <c r="C416" s="14" t="s">
        <v>13</v>
      </c>
      <c r="D416" s="42" t="s">
        <v>342</v>
      </c>
      <c r="E416" s="16" t="s">
        <v>25</v>
      </c>
      <c r="F416" s="17" t="s">
        <v>265</v>
      </c>
      <c r="G416" s="19">
        <v>1.628E-4</v>
      </c>
      <c r="H416" s="43">
        <v>68.03</v>
      </c>
      <c r="I416" s="43">
        <f t="shared" si="33"/>
        <v>0.01</v>
      </c>
    </row>
    <row r="417" spans="1:9" ht="19.8">
      <c r="A417" s="14" t="s">
        <v>12</v>
      </c>
      <c r="B417" s="41" t="s">
        <v>343</v>
      </c>
      <c r="C417" s="14" t="s">
        <v>13</v>
      </c>
      <c r="D417" s="14" t="s">
        <v>344</v>
      </c>
      <c r="E417" s="16" t="s">
        <v>25</v>
      </c>
      <c r="F417" s="17" t="s">
        <v>15</v>
      </c>
      <c r="G417" s="19">
        <v>1</v>
      </c>
      <c r="H417" s="43">
        <v>0.78</v>
      </c>
      <c r="I417" s="43">
        <f t="shared" si="33"/>
        <v>0.78</v>
      </c>
    </row>
    <row r="418" spans="1:9" ht="12.75" customHeight="1">
      <c r="A418" s="97"/>
      <c r="B418" s="97"/>
      <c r="C418" s="97"/>
      <c r="D418" s="97"/>
      <c r="E418" s="97"/>
      <c r="F418" s="97"/>
      <c r="G418" s="97"/>
      <c r="H418" s="108" t="s">
        <v>1320</v>
      </c>
      <c r="I418" s="108">
        <f>ROUND(I412*(1+0.2607),2)</f>
        <v>70.790000000000006</v>
      </c>
    </row>
    <row r="419" spans="1:9" ht="12.75" customHeight="1">
      <c r="A419" s="107"/>
      <c r="B419" s="107"/>
      <c r="C419" s="107"/>
      <c r="D419" s="107"/>
      <c r="E419" s="107"/>
      <c r="F419" s="109" t="s">
        <v>1321</v>
      </c>
      <c r="G419" s="143">
        <f>Planilha!F52</f>
        <v>137.47</v>
      </c>
      <c r="H419" s="109" t="s">
        <v>1319</v>
      </c>
      <c r="I419" s="109">
        <f>G419*I418</f>
        <v>9731.5012999999999</v>
      </c>
    </row>
    <row r="420" spans="1:9">
      <c r="A420" s="1" t="s">
        <v>345</v>
      </c>
      <c r="B420" s="2" t="s">
        <v>0</v>
      </c>
      <c r="C420" s="1" t="s">
        <v>1</v>
      </c>
      <c r="D420" s="1" t="s">
        <v>2</v>
      </c>
      <c r="E420" s="3" t="s">
        <v>3</v>
      </c>
      <c r="F420" s="4" t="s">
        <v>4</v>
      </c>
      <c r="G420" s="6" t="s">
        <v>5</v>
      </c>
      <c r="H420" s="2" t="s">
        <v>6</v>
      </c>
      <c r="I420" s="2" t="s">
        <v>7</v>
      </c>
    </row>
    <row r="421" spans="1:9">
      <c r="A421" s="7" t="s">
        <v>8</v>
      </c>
      <c r="B421" s="8" t="s">
        <v>346</v>
      </c>
      <c r="C421" s="7" t="s">
        <v>13</v>
      </c>
      <c r="D421" s="7" t="s">
        <v>347</v>
      </c>
      <c r="E421" s="9" t="s">
        <v>14</v>
      </c>
      <c r="F421" s="10" t="s">
        <v>17</v>
      </c>
      <c r="G421" s="12">
        <v>1</v>
      </c>
      <c r="H421" s="13">
        <f>SUM(I422:I426)</f>
        <v>93.81</v>
      </c>
      <c r="I421" s="13">
        <f>H421*G421</f>
        <v>93.81</v>
      </c>
    </row>
    <row r="422" spans="1:9" ht="19.8">
      <c r="A422" s="26" t="s">
        <v>16</v>
      </c>
      <c r="B422" s="27" t="s">
        <v>348</v>
      </c>
      <c r="C422" s="26" t="s">
        <v>13</v>
      </c>
      <c r="D422" s="34" t="s">
        <v>349</v>
      </c>
      <c r="E422" s="28" t="s">
        <v>14</v>
      </c>
      <c r="F422" s="29" t="s">
        <v>30</v>
      </c>
      <c r="G422" s="31">
        <v>0.69299999999999995</v>
      </c>
      <c r="H422" s="32">
        <v>100.01</v>
      </c>
      <c r="I422" s="32">
        <f t="shared" ref="I422:I426" si="34">ROUND(G422*H422,2)</f>
        <v>69.31</v>
      </c>
    </row>
    <row r="423" spans="1:9">
      <c r="A423" s="34" t="s">
        <v>18</v>
      </c>
      <c r="B423" s="27" t="s">
        <v>350</v>
      </c>
      <c r="C423" s="26" t="s">
        <v>13</v>
      </c>
      <c r="D423" s="26" t="s">
        <v>351</v>
      </c>
      <c r="E423" s="28" t="s">
        <v>14</v>
      </c>
      <c r="F423" s="29" t="s">
        <v>33</v>
      </c>
      <c r="G423" s="31">
        <v>0.41904760000000002</v>
      </c>
      <c r="H423" s="32">
        <v>19.61</v>
      </c>
      <c r="I423" s="32">
        <f t="shared" si="34"/>
        <v>8.2200000000000006</v>
      </c>
    </row>
    <row r="424" spans="1:9">
      <c r="A424" s="34" t="s">
        <v>18</v>
      </c>
      <c r="B424" s="45">
        <v>88323</v>
      </c>
      <c r="C424" s="26" t="s">
        <v>34</v>
      </c>
      <c r="D424" s="26" t="s">
        <v>326</v>
      </c>
      <c r="E424" s="28" t="s">
        <v>36</v>
      </c>
      <c r="F424" s="29" t="s">
        <v>37</v>
      </c>
      <c r="G424" s="31">
        <v>0.41904760000000002</v>
      </c>
      <c r="H424" s="32">
        <v>24.11</v>
      </c>
      <c r="I424" s="32">
        <f t="shared" si="34"/>
        <v>10.1</v>
      </c>
    </row>
    <row r="425" spans="1:9">
      <c r="A425" s="14" t="s">
        <v>12</v>
      </c>
      <c r="B425" s="41" t="s">
        <v>352</v>
      </c>
      <c r="C425" s="14" t="s">
        <v>13</v>
      </c>
      <c r="D425" s="42" t="s">
        <v>353</v>
      </c>
      <c r="E425" s="16" t="s">
        <v>25</v>
      </c>
      <c r="F425" s="17" t="s">
        <v>15</v>
      </c>
      <c r="G425" s="19">
        <v>5.5439999999999996</v>
      </c>
      <c r="H425" s="43">
        <v>0.05</v>
      </c>
      <c r="I425" s="43">
        <f t="shared" si="34"/>
        <v>0.28000000000000003</v>
      </c>
    </row>
    <row r="426" spans="1:9" ht="19.8">
      <c r="A426" s="14" t="s">
        <v>12</v>
      </c>
      <c r="B426" s="41" t="s">
        <v>354</v>
      </c>
      <c r="C426" s="14" t="s">
        <v>13</v>
      </c>
      <c r="D426" s="14" t="s">
        <v>355</v>
      </c>
      <c r="E426" s="16" t="s">
        <v>25</v>
      </c>
      <c r="F426" s="17" t="s">
        <v>15</v>
      </c>
      <c r="G426" s="19">
        <v>0.17883869999999999</v>
      </c>
      <c r="H426" s="43">
        <v>33.009666666666718</v>
      </c>
      <c r="I426" s="43">
        <f t="shared" si="34"/>
        <v>5.9</v>
      </c>
    </row>
    <row r="427" spans="1:9" ht="12.75" customHeight="1">
      <c r="A427" s="97"/>
      <c r="B427" s="97"/>
      <c r="C427" s="97"/>
      <c r="D427" s="97"/>
      <c r="E427" s="97"/>
      <c r="F427" s="97"/>
      <c r="G427" s="97"/>
      <c r="H427" s="108" t="s">
        <v>1320</v>
      </c>
      <c r="I427" s="108">
        <f>ROUND(I421*(1+0.2607),2)</f>
        <v>118.27</v>
      </c>
    </row>
    <row r="428" spans="1:9" ht="12.75" customHeight="1">
      <c r="A428" s="107"/>
      <c r="B428" s="107"/>
      <c r="C428" s="107"/>
      <c r="D428" s="107"/>
      <c r="E428" s="107"/>
      <c r="F428" s="109" t="s">
        <v>1321</v>
      </c>
      <c r="G428" s="143">
        <f>Planilha!F53</f>
        <v>83.51</v>
      </c>
      <c r="H428" s="109" t="s">
        <v>1319</v>
      </c>
      <c r="I428" s="109">
        <f>G428*I427</f>
        <v>9876.7276999999995</v>
      </c>
    </row>
    <row r="429" spans="1:9">
      <c r="A429" s="35" t="s">
        <v>356</v>
      </c>
      <c r="B429" s="36" t="s">
        <v>0</v>
      </c>
      <c r="C429" s="35" t="s">
        <v>1</v>
      </c>
      <c r="D429" s="35" t="s">
        <v>2</v>
      </c>
      <c r="E429" s="37" t="s">
        <v>3</v>
      </c>
      <c r="F429" s="38" t="s">
        <v>4</v>
      </c>
      <c r="G429" s="40" t="s">
        <v>5</v>
      </c>
      <c r="H429" s="36" t="s">
        <v>6</v>
      </c>
      <c r="I429" s="36" t="s">
        <v>7</v>
      </c>
    </row>
    <row r="430" spans="1:9">
      <c r="A430" s="7" t="s">
        <v>8</v>
      </c>
      <c r="B430" s="46">
        <v>94223</v>
      </c>
      <c r="C430" s="7" t="s">
        <v>34</v>
      </c>
      <c r="D430" s="7" t="s">
        <v>357</v>
      </c>
      <c r="E430" s="9" t="s">
        <v>50</v>
      </c>
      <c r="F430" s="10" t="s">
        <v>53</v>
      </c>
      <c r="G430" s="12">
        <v>1</v>
      </c>
      <c r="H430" s="13">
        <f>SUM(I431:I437)</f>
        <v>68.94</v>
      </c>
      <c r="I430" s="13">
        <f>H430*G430</f>
        <v>68.94</v>
      </c>
    </row>
    <row r="431" spans="1:9">
      <c r="A431" s="34" t="s">
        <v>18</v>
      </c>
      <c r="B431" s="45">
        <v>88316</v>
      </c>
      <c r="C431" s="26" t="s">
        <v>34</v>
      </c>
      <c r="D431" s="26" t="s">
        <v>35</v>
      </c>
      <c r="E431" s="28" t="s">
        <v>36</v>
      </c>
      <c r="F431" s="29" t="s">
        <v>37</v>
      </c>
      <c r="G431" s="31">
        <v>7.2999999999999995E-2</v>
      </c>
      <c r="H431" s="32">
        <v>17.78</v>
      </c>
      <c r="I431" s="32">
        <f>ROUND(G431*H431,2)</f>
        <v>1.3</v>
      </c>
    </row>
    <row r="432" spans="1:9">
      <c r="A432" s="34" t="s">
        <v>18</v>
      </c>
      <c r="B432" s="45">
        <v>88323</v>
      </c>
      <c r="C432" s="26" t="s">
        <v>34</v>
      </c>
      <c r="D432" s="26" t="s">
        <v>326</v>
      </c>
      <c r="E432" s="28" t="s">
        <v>36</v>
      </c>
      <c r="F432" s="29" t="s">
        <v>37</v>
      </c>
      <c r="G432" s="31">
        <v>0.06</v>
      </c>
      <c r="H432" s="32">
        <v>24.11</v>
      </c>
      <c r="I432" s="32">
        <f t="shared" ref="I432:I437" si="35">ROUND(G432*H432,2)</f>
        <v>1.45</v>
      </c>
    </row>
    <row r="433" spans="1:9">
      <c r="A433" s="26" t="s">
        <v>16</v>
      </c>
      <c r="B433" s="45">
        <v>93281</v>
      </c>
      <c r="C433" s="26" t="s">
        <v>34</v>
      </c>
      <c r="D433" s="26" t="s">
        <v>320</v>
      </c>
      <c r="E433" s="28" t="s">
        <v>197</v>
      </c>
      <c r="F433" s="29" t="s">
        <v>198</v>
      </c>
      <c r="G433" s="31">
        <v>1.8E-3</v>
      </c>
      <c r="H433" s="32">
        <v>2.8</v>
      </c>
      <c r="I433" s="32">
        <f t="shared" si="35"/>
        <v>0.01</v>
      </c>
    </row>
    <row r="434" spans="1:9">
      <c r="A434" s="26" t="s">
        <v>16</v>
      </c>
      <c r="B434" s="45">
        <v>93282</v>
      </c>
      <c r="C434" s="26" t="s">
        <v>34</v>
      </c>
      <c r="D434" s="26" t="s">
        <v>322</v>
      </c>
      <c r="E434" s="28" t="s">
        <v>197</v>
      </c>
      <c r="F434" s="29" t="s">
        <v>201</v>
      </c>
      <c r="G434" s="31">
        <v>2.5999999999999999E-3</v>
      </c>
      <c r="H434" s="32">
        <v>2.71</v>
      </c>
      <c r="I434" s="32">
        <f t="shared" si="35"/>
        <v>0.01</v>
      </c>
    </row>
    <row r="435" spans="1:9">
      <c r="A435" s="14" t="s">
        <v>12</v>
      </c>
      <c r="B435" s="15">
        <v>1607</v>
      </c>
      <c r="C435" s="14" t="s">
        <v>34</v>
      </c>
      <c r="D435" s="14" t="s">
        <v>159</v>
      </c>
      <c r="E435" s="16" t="s">
        <v>25</v>
      </c>
      <c r="F435" s="17" t="s">
        <v>129</v>
      </c>
      <c r="G435" s="19">
        <v>4.2</v>
      </c>
      <c r="H435" s="43">
        <v>0.62</v>
      </c>
      <c r="I435" s="43">
        <f t="shared" si="35"/>
        <v>2.6</v>
      </c>
    </row>
    <row r="436" spans="1:9">
      <c r="A436" s="14" t="s">
        <v>12</v>
      </c>
      <c r="B436" s="15">
        <v>7219</v>
      </c>
      <c r="C436" s="14" t="s">
        <v>34</v>
      </c>
      <c r="D436" s="14" t="s">
        <v>358</v>
      </c>
      <c r="E436" s="16" t="s">
        <v>25</v>
      </c>
      <c r="F436" s="17" t="s">
        <v>11</v>
      </c>
      <c r="G436" s="19">
        <v>1.0289999999999999</v>
      </c>
      <c r="H436" s="43">
        <v>40.479999999999997</v>
      </c>
      <c r="I436" s="43">
        <f t="shared" si="35"/>
        <v>41.65</v>
      </c>
    </row>
    <row r="437" spans="1:9">
      <c r="A437" s="14" t="s">
        <v>12</v>
      </c>
      <c r="B437" s="15">
        <v>4302</v>
      </c>
      <c r="C437" s="14" t="s">
        <v>34</v>
      </c>
      <c r="D437" s="42" t="s">
        <v>327</v>
      </c>
      <c r="E437" s="16" t="s">
        <v>25</v>
      </c>
      <c r="F437" s="17" t="s">
        <v>11</v>
      </c>
      <c r="G437" s="19">
        <v>4.2</v>
      </c>
      <c r="H437" s="43">
        <v>5.22</v>
      </c>
      <c r="I437" s="43">
        <f t="shared" si="35"/>
        <v>21.92</v>
      </c>
    </row>
    <row r="438" spans="1:9" ht="12.75" customHeight="1">
      <c r="A438" s="97"/>
      <c r="B438" s="97"/>
      <c r="C438" s="97"/>
      <c r="D438" s="97"/>
      <c r="E438" s="97"/>
      <c r="F438" s="97"/>
      <c r="G438" s="97"/>
      <c r="H438" s="108" t="s">
        <v>1320</v>
      </c>
      <c r="I438" s="108">
        <f>ROUND(I430*(1+0.2607),2)</f>
        <v>86.91</v>
      </c>
    </row>
    <row r="439" spans="1:9" ht="12.75" customHeight="1">
      <c r="A439" s="107"/>
      <c r="B439" s="107"/>
      <c r="C439" s="107"/>
      <c r="D439" s="107"/>
      <c r="E439" s="107"/>
      <c r="F439" s="109" t="s">
        <v>1321</v>
      </c>
      <c r="G439" s="143">
        <f>Planilha!F54</f>
        <v>42.95</v>
      </c>
      <c r="H439" s="109" t="s">
        <v>1319</v>
      </c>
      <c r="I439" s="109">
        <f>G439*I438</f>
        <v>3732.7845000000002</v>
      </c>
    </row>
    <row r="440" spans="1:9">
      <c r="A440" s="35" t="s">
        <v>359</v>
      </c>
      <c r="B440" s="36" t="s">
        <v>0</v>
      </c>
      <c r="C440" s="35" t="s">
        <v>1</v>
      </c>
      <c r="D440" s="35" t="s">
        <v>2</v>
      </c>
      <c r="E440" s="37" t="s">
        <v>3</v>
      </c>
      <c r="F440" s="38" t="s">
        <v>4</v>
      </c>
      <c r="G440" s="40" t="s">
        <v>5</v>
      </c>
      <c r="H440" s="36" t="s">
        <v>6</v>
      </c>
      <c r="I440" s="36" t="s">
        <v>7</v>
      </c>
    </row>
    <row r="441" spans="1:9" ht="19.8">
      <c r="A441" s="7" t="s">
        <v>8</v>
      </c>
      <c r="B441" s="8" t="s">
        <v>360</v>
      </c>
      <c r="C441" s="7" t="s">
        <v>13</v>
      </c>
      <c r="D441" s="7" t="s">
        <v>361</v>
      </c>
      <c r="E441" s="9" t="s">
        <v>14</v>
      </c>
      <c r="F441" s="10" t="s">
        <v>15</v>
      </c>
      <c r="G441" s="12">
        <v>1</v>
      </c>
      <c r="H441" s="13">
        <f>SUM(I442:I445)</f>
        <v>341.80999999999995</v>
      </c>
      <c r="I441" s="13">
        <f>H441*G441</f>
        <v>341.80999999999995</v>
      </c>
    </row>
    <row r="442" spans="1:9">
      <c r="A442" s="26" t="s">
        <v>16</v>
      </c>
      <c r="B442" s="27" t="s">
        <v>362</v>
      </c>
      <c r="C442" s="26" t="s">
        <v>13</v>
      </c>
      <c r="D442" s="26" t="s">
        <v>363</v>
      </c>
      <c r="E442" s="28" t="s">
        <v>14</v>
      </c>
      <c r="F442" s="29" t="s">
        <v>30</v>
      </c>
      <c r="G442" s="31">
        <v>0.72</v>
      </c>
      <c r="H442" s="32">
        <v>10.86</v>
      </c>
      <c r="I442" s="32">
        <f t="shared" ref="I442:I445" si="36">ROUND(G442*H442,2)</f>
        <v>7.82</v>
      </c>
    </row>
    <row r="443" spans="1:9" ht="19.8">
      <c r="A443" s="26" t="s">
        <v>16</v>
      </c>
      <c r="B443" s="27" t="s">
        <v>364</v>
      </c>
      <c r="C443" s="26" t="s">
        <v>13</v>
      </c>
      <c r="D443" s="34" t="s">
        <v>365</v>
      </c>
      <c r="E443" s="28" t="s">
        <v>14</v>
      </c>
      <c r="F443" s="29" t="s">
        <v>15</v>
      </c>
      <c r="G443" s="31">
        <v>1</v>
      </c>
      <c r="H443" s="32">
        <v>269.69998851851858</v>
      </c>
      <c r="I443" s="32">
        <f t="shared" si="36"/>
        <v>269.7</v>
      </c>
    </row>
    <row r="444" spans="1:9">
      <c r="A444" s="34" t="s">
        <v>18</v>
      </c>
      <c r="B444" s="27" t="s">
        <v>366</v>
      </c>
      <c r="C444" s="26" t="s">
        <v>13</v>
      </c>
      <c r="D444" s="26" t="s">
        <v>367</v>
      </c>
      <c r="E444" s="28" t="s">
        <v>14</v>
      </c>
      <c r="F444" s="29" t="s">
        <v>30</v>
      </c>
      <c r="G444" s="31">
        <v>0.36</v>
      </c>
      <c r="H444" s="32">
        <v>57.34</v>
      </c>
      <c r="I444" s="32">
        <f t="shared" si="36"/>
        <v>20.64</v>
      </c>
    </row>
    <row r="445" spans="1:9">
      <c r="A445" s="14" t="s">
        <v>12</v>
      </c>
      <c r="B445" s="41" t="s">
        <v>368</v>
      </c>
      <c r="C445" s="14" t="s">
        <v>13</v>
      </c>
      <c r="D445" s="42" t="s">
        <v>369</v>
      </c>
      <c r="E445" s="16" t="s">
        <v>25</v>
      </c>
      <c r="F445" s="17" t="s">
        <v>15</v>
      </c>
      <c r="G445" s="19">
        <v>1</v>
      </c>
      <c r="H445" s="43">
        <v>43.65</v>
      </c>
      <c r="I445" s="43">
        <f t="shared" si="36"/>
        <v>43.65</v>
      </c>
    </row>
    <row r="446" spans="1:9" ht="12.75" customHeight="1">
      <c r="A446" s="97"/>
      <c r="B446" s="97"/>
      <c r="C446" s="97"/>
      <c r="D446" s="97"/>
      <c r="E446" s="97"/>
      <c r="F446" s="97"/>
      <c r="G446" s="97"/>
      <c r="H446" s="108" t="s">
        <v>1320</v>
      </c>
      <c r="I446" s="108">
        <f>ROUND(I441*(1+0.2607),2)</f>
        <v>430.92</v>
      </c>
    </row>
    <row r="447" spans="1:9" ht="12.75" customHeight="1">
      <c r="A447" s="107"/>
      <c r="B447" s="107"/>
      <c r="C447" s="107"/>
      <c r="D447" s="107"/>
      <c r="E447" s="107"/>
      <c r="F447" s="109" t="s">
        <v>1321</v>
      </c>
      <c r="G447" s="144">
        <f>Planilha!F55</f>
        <v>1</v>
      </c>
      <c r="H447" s="109" t="s">
        <v>1319</v>
      </c>
      <c r="I447" s="109">
        <f>G447*I446</f>
        <v>430.92</v>
      </c>
    </row>
    <row r="448" spans="1:9">
      <c r="A448" s="21">
        <v>8</v>
      </c>
      <c r="B448" s="22"/>
      <c r="C448" s="22"/>
      <c r="D448" s="23" t="s">
        <v>370</v>
      </c>
      <c r="E448" s="22"/>
      <c r="F448" s="111"/>
      <c r="G448" s="110"/>
      <c r="H448" s="22"/>
      <c r="I448" s="22"/>
    </row>
    <row r="449" spans="1:9">
      <c r="A449" s="50" t="s">
        <v>371</v>
      </c>
      <c r="B449" s="51"/>
      <c r="C449" s="51"/>
      <c r="D449" s="50" t="s">
        <v>372</v>
      </c>
      <c r="E449" s="51"/>
      <c r="F449" s="53"/>
      <c r="G449" s="52"/>
      <c r="H449" s="51"/>
      <c r="I449" s="51"/>
    </row>
    <row r="450" spans="1:9">
      <c r="A450" s="1" t="s">
        <v>373</v>
      </c>
      <c r="B450" s="2" t="s">
        <v>0</v>
      </c>
      <c r="C450" s="1" t="s">
        <v>1</v>
      </c>
      <c r="D450" s="1" t="s">
        <v>2</v>
      </c>
      <c r="E450" s="3" t="s">
        <v>3</v>
      </c>
      <c r="F450" s="4" t="s">
        <v>4</v>
      </c>
      <c r="G450" s="6" t="s">
        <v>5</v>
      </c>
      <c r="H450" s="2" t="s">
        <v>6</v>
      </c>
      <c r="I450" s="2" t="s">
        <v>7</v>
      </c>
    </row>
    <row r="451" spans="1:9" ht="26.4">
      <c r="A451" s="7" t="s">
        <v>8</v>
      </c>
      <c r="B451" s="46">
        <v>90843</v>
      </c>
      <c r="C451" s="7" t="s">
        <v>34</v>
      </c>
      <c r="D451" s="7" t="s">
        <v>374</v>
      </c>
      <c r="E451" s="9" t="s">
        <v>92</v>
      </c>
      <c r="F451" s="10" t="s">
        <v>11</v>
      </c>
      <c r="G451" s="12">
        <v>1</v>
      </c>
      <c r="H451" s="13">
        <f>SUM(I452:I455)</f>
        <v>945.78</v>
      </c>
      <c r="I451" s="13">
        <f>H451*G451</f>
        <v>945.78</v>
      </c>
    </row>
    <row r="452" spans="1:9" ht="19.8">
      <c r="A452" s="26" t="s">
        <v>16</v>
      </c>
      <c r="B452" s="45">
        <v>90830</v>
      </c>
      <c r="C452" s="26" t="s">
        <v>34</v>
      </c>
      <c r="D452" s="34" t="s">
        <v>375</v>
      </c>
      <c r="E452" s="47" t="s">
        <v>90</v>
      </c>
      <c r="F452" s="29" t="s">
        <v>11</v>
      </c>
      <c r="G452" s="31">
        <v>1</v>
      </c>
      <c r="H452" s="32">
        <v>153.83000000000001</v>
      </c>
      <c r="I452" s="32">
        <f t="shared" ref="I452:I455" si="37">ROUND(G452*H452,2)</f>
        <v>153.83000000000001</v>
      </c>
    </row>
    <row r="453" spans="1:9">
      <c r="A453" s="26" t="s">
        <v>16</v>
      </c>
      <c r="B453" s="45">
        <v>100659</v>
      </c>
      <c r="C453" s="26" t="s">
        <v>34</v>
      </c>
      <c r="D453" s="34" t="s">
        <v>376</v>
      </c>
      <c r="E453" s="47" t="s">
        <v>90</v>
      </c>
      <c r="F453" s="29" t="s">
        <v>53</v>
      </c>
      <c r="G453" s="31">
        <v>10</v>
      </c>
      <c r="H453" s="32">
        <v>10.95</v>
      </c>
      <c r="I453" s="32">
        <f t="shared" si="37"/>
        <v>109.5</v>
      </c>
    </row>
    <row r="454" spans="1:9" ht="19.8">
      <c r="A454" s="26" t="s">
        <v>16</v>
      </c>
      <c r="B454" s="45">
        <v>90822</v>
      </c>
      <c r="C454" s="26" t="s">
        <v>34</v>
      </c>
      <c r="D454" s="34" t="s">
        <v>377</v>
      </c>
      <c r="E454" s="47" t="s">
        <v>378</v>
      </c>
      <c r="F454" s="29" t="s">
        <v>11</v>
      </c>
      <c r="G454" s="31">
        <v>1</v>
      </c>
      <c r="H454" s="32">
        <v>299.88</v>
      </c>
      <c r="I454" s="32">
        <f t="shared" si="37"/>
        <v>299.88</v>
      </c>
    </row>
    <row r="455" spans="1:9">
      <c r="A455" s="26" t="s">
        <v>16</v>
      </c>
      <c r="B455" s="45">
        <v>90806</v>
      </c>
      <c r="C455" s="26" t="s">
        <v>34</v>
      </c>
      <c r="D455" s="26" t="s">
        <v>379</v>
      </c>
      <c r="E455" s="47" t="s">
        <v>90</v>
      </c>
      <c r="F455" s="29" t="s">
        <v>11</v>
      </c>
      <c r="G455" s="31">
        <v>1</v>
      </c>
      <c r="H455" s="32">
        <v>382.56997650130546</v>
      </c>
      <c r="I455" s="32">
        <f t="shared" si="37"/>
        <v>382.57</v>
      </c>
    </row>
    <row r="456" spans="1:9" ht="12.75" customHeight="1">
      <c r="A456" s="97"/>
      <c r="B456" s="97"/>
      <c r="C456" s="97"/>
      <c r="D456" s="97"/>
      <c r="E456" s="97"/>
      <c r="F456" s="97"/>
      <c r="G456" s="97"/>
      <c r="H456" s="108" t="s">
        <v>1320</v>
      </c>
      <c r="I456" s="108">
        <f>ROUND(I451*(1+0.2607),2)</f>
        <v>1192.3399999999999</v>
      </c>
    </row>
    <row r="457" spans="1:9" ht="12.75" customHeight="1">
      <c r="A457" s="107"/>
      <c r="B457" s="107"/>
      <c r="C457" s="107"/>
      <c r="D457" s="107"/>
      <c r="E457" s="107"/>
      <c r="F457" s="109" t="s">
        <v>1321</v>
      </c>
      <c r="G457" s="144">
        <f>Planilha!F58</f>
        <v>6</v>
      </c>
      <c r="H457" s="109" t="s">
        <v>1319</v>
      </c>
      <c r="I457" s="109">
        <f>G457*I456</f>
        <v>7154.0399999999991</v>
      </c>
    </row>
    <row r="458" spans="1:9">
      <c r="A458" s="35" t="s">
        <v>380</v>
      </c>
      <c r="B458" s="36" t="s">
        <v>0</v>
      </c>
      <c r="C458" s="35" t="s">
        <v>1</v>
      </c>
      <c r="D458" s="35" t="s">
        <v>2</v>
      </c>
      <c r="E458" s="37" t="s">
        <v>3</v>
      </c>
      <c r="F458" s="38" t="s">
        <v>4</v>
      </c>
      <c r="G458" s="40" t="s">
        <v>5</v>
      </c>
      <c r="H458" s="36" t="s">
        <v>6</v>
      </c>
      <c r="I458" s="36" t="s">
        <v>7</v>
      </c>
    </row>
    <row r="459" spans="1:9" ht="26.4">
      <c r="A459" s="7" t="s">
        <v>8</v>
      </c>
      <c r="B459" s="46">
        <v>90844</v>
      </c>
      <c r="C459" s="7" t="s">
        <v>34</v>
      </c>
      <c r="D459" s="7" t="s">
        <v>381</v>
      </c>
      <c r="E459" s="9" t="s">
        <v>92</v>
      </c>
      <c r="F459" s="10" t="s">
        <v>11</v>
      </c>
      <c r="G459" s="12">
        <v>1</v>
      </c>
      <c r="H459" s="13">
        <f>SUM(I460:I463)</f>
        <v>1013.4499999999999</v>
      </c>
      <c r="I459" s="13">
        <f>H459*G459</f>
        <v>1013.4499999999999</v>
      </c>
    </row>
    <row r="460" spans="1:9" ht="19.8">
      <c r="A460" s="26" t="s">
        <v>16</v>
      </c>
      <c r="B460" s="45">
        <v>90830</v>
      </c>
      <c r="C460" s="26" t="s">
        <v>34</v>
      </c>
      <c r="D460" s="34" t="s">
        <v>382</v>
      </c>
      <c r="E460" s="47" t="s">
        <v>378</v>
      </c>
      <c r="F460" s="29" t="s">
        <v>11</v>
      </c>
      <c r="G460" s="31">
        <v>1</v>
      </c>
      <c r="H460" s="32">
        <v>153.83000000000001</v>
      </c>
      <c r="I460" s="32">
        <f t="shared" ref="I460:I463" si="38">ROUND(G460*H460,2)</f>
        <v>153.83000000000001</v>
      </c>
    </row>
    <row r="461" spans="1:9">
      <c r="A461" s="26" t="s">
        <v>16</v>
      </c>
      <c r="B461" s="45">
        <v>100659</v>
      </c>
      <c r="C461" s="26" t="s">
        <v>34</v>
      </c>
      <c r="D461" s="34" t="s">
        <v>376</v>
      </c>
      <c r="E461" s="47" t="s">
        <v>90</v>
      </c>
      <c r="F461" s="29" t="s">
        <v>53</v>
      </c>
      <c r="G461" s="31">
        <v>10.199999999999999</v>
      </c>
      <c r="H461" s="32">
        <v>10.95</v>
      </c>
      <c r="I461" s="32">
        <f t="shared" si="38"/>
        <v>111.69</v>
      </c>
    </row>
    <row r="462" spans="1:9">
      <c r="A462" s="26" t="s">
        <v>16</v>
      </c>
      <c r="B462" s="45">
        <v>90806</v>
      </c>
      <c r="C462" s="26" t="s">
        <v>34</v>
      </c>
      <c r="D462" s="26" t="s">
        <v>379</v>
      </c>
      <c r="E462" s="47" t="s">
        <v>90</v>
      </c>
      <c r="F462" s="29" t="s">
        <v>11</v>
      </c>
      <c r="G462" s="31">
        <v>1</v>
      </c>
      <c r="H462" s="32">
        <v>382.55</v>
      </c>
      <c r="I462" s="32">
        <f t="shared" si="38"/>
        <v>382.55</v>
      </c>
    </row>
    <row r="463" spans="1:9" ht="19.8">
      <c r="A463" s="26" t="s">
        <v>16</v>
      </c>
      <c r="B463" s="64">
        <v>90823</v>
      </c>
      <c r="C463" s="26" t="s">
        <v>34</v>
      </c>
      <c r="D463" s="34" t="s">
        <v>383</v>
      </c>
      <c r="E463" s="47" t="s">
        <v>90</v>
      </c>
      <c r="F463" s="29" t="s">
        <v>11</v>
      </c>
      <c r="G463" s="65">
        <v>1</v>
      </c>
      <c r="H463" s="66">
        <v>365.38001972602751</v>
      </c>
      <c r="I463" s="66">
        <f t="shared" si="38"/>
        <v>365.38</v>
      </c>
    </row>
    <row r="464" spans="1:9" ht="12.75" customHeight="1">
      <c r="A464" s="97"/>
      <c r="B464" s="97"/>
      <c r="C464" s="97"/>
      <c r="D464" s="97"/>
      <c r="E464" s="97"/>
      <c r="F464" s="97"/>
      <c r="G464" s="97"/>
      <c r="H464" s="108" t="s">
        <v>1320</v>
      </c>
      <c r="I464" s="108">
        <f>ROUND(I459*(1+0.2607),2)</f>
        <v>1277.6600000000001</v>
      </c>
    </row>
    <row r="465" spans="1:9" ht="12.75" customHeight="1">
      <c r="A465" s="107"/>
      <c r="B465" s="107"/>
      <c r="C465" s="107"/>
      <c r="D465" s="107"/>
      <c r="E465" s="107"/>
      <c r="F465" s="109" t="s">
        <v>1321</v>
      </c>
      <c r="G465" s="144">
        <f>Planilha!F59</f>
        <v>17</v>
      </c>
      <c r="H465" s="109" t="s">
        <v>1319</v>
      </c>
      <c r="I465" s="109">
        <f>G465*I464</f>
        <v>21720.22</v>
      </c>
    </row>
    <row r="466" spans="1:9">
      <c r="A466" s="35" t="s">
        <v>384</v>
      </c>
      <c r="B466" s="36" t="s">
        <v>0</v>
      </c>
      <c r="C466" s="35" t="s">
        <v>1</v>
      </c>
      <c r="D466" s="35" t="s">
        <v>2</v>
      </c>
      <c r="E466" s="102" t="s">
        <v>3</v>
      </c>
      <c r="F466" s="38" t="s">
        <v>4</v>
      </c>
      <c r="G466" s="40" t="s">
        <v>5</v>
      </c>
      <c r="H466" s="36" t="s">
        <v>6</v>
      </c>
      <c r="I466" s="36" t="s">
        <v>7</v>
      </c>
    </row>
    <row r="467" spans="1:9" ht="16.5" customHeight="1">
      <c r="A467" s="7" t="s">
        <v>8</v>
      </c>
      <c r="B467" s="8" t="s">
        <v>385</v>
      </c>
      <c r="C467" s="7" t="s">
        <v>9</v>
      </c>
      <c r="D467" s="25" t="s">
        <v>386</v>
      </c>
      <c r="E467" s="106" t="s">
        <v>387</v>
      </c>
      <c r="F467" s="10" t="s">
        <v>11</v>
      </c>
      <c r="G467" s="12">
        <v>1</v>
      </c>
      <c r="H467" s="13">
        <f>SUM(I468:I474)</f>
        <v>1014.9</v>
      </c>
      <c r="I467" s="13">
        <f>H467*G467</f>
        <v>1014.9</v>
      </c>
    </row>
    <row r="468" spans="1:9" ht="16.5" customHeight="1">
      <c r="A468" s="26" t="s">
        <v>16</v>
      </c>
      <c r="B468" s="45">
        <v>100659</v>
      </c>
      <c r="C468" s="26" t="s">
        <v>34</v>
      </c>
      <c r="D468" s="34" t="s">
        <v>376</v>
      </c>
      <c r="E468" s="103" t="s">
        <v>378</v>
      </c>
      <c r="F468" s="29" t="s">
        <v>53</v>
      </c>
      <c r="G468" s="31">
        <v>5.0999999999999996</v>
      </c>
      <c r="H468" s="32">
        <v>10.95</v>
      </c>
      <c r="I468" s="32">
        <f t="shared" ref="I468:I474" si="39">ROUND(G468*H468,2)</f>
        <v>55.85</v>
      </c>
    </row>
    <row r="469" spans="1:9" ht="16.5" customHeight="1">
      <c r="A469" s="26" t="s">
        <v>16</v>
      </c>
      <c r="B469" s="45">
        <v>90806</v>
      </c>
      <c r="C469" s="26" t="s">
        <v>34</v>
      </c>
      <c r="D469" s="26" t="s">
        <v>379</v>
      </c>
      <c r="E469" s="103" t="s">
        <v>90</v>
      </c>
      <c r="F469" s="29" t="s">
        <v>11</v>
      </c>
      <c r="G469" s="31">
        <v>1</v>
      </c>
      <c r="H469" s="32">
        <v>382.55</v>
      </c>
      <c r="I469" s="32">
        <f t="shared" si="39"/>
        <v>382.55</v>
      </c>
    </row>
    <row r="470" spans="1:9" ht="26.4">
      <c r="A470" s="26" t="s">
        <v>16</v>
      </c>
      <c r="B470" s="27" t="s">
        <v>388</v>
      </c>
      <c r="C470" s="26" t="s">
        <v>13</v>
      </c>
      <c r="D470" s="26" t="s">
        <v>389</v>
      </c>
      <c r="E470" s="100" t="s">
        <v>14</v>
      </c>
      <c r="F470" s="29" t="s">
        <v>15</v>
      </c>
      <c r="G470" s="31">
        <v>1</v>
      </c>
      <c r="H470" s="32">
        <v>283.13</v>
      </c>
      <c r="I470" s="32">
        <f t="shared" si="39"/>
        <v>283.13</v>
      </c>
    </row>
    <row r="471" spans="1:9">
      <c r="A471" s="14" t="s">
        <v>12</v>
      </c>
      <c r="B471" s="15">
        <v>11581</v>
      </c>
      <c r="C471" s="14" t="s">
        <v>34</v>
      </c>
      <c r="D471" s="42" t="s">
        <v>390</v>
      </c>
      <c r="E471" s="95" t="s">
        <v>25</v>
      </c>
      <c r="F471" s="17" t="s">
        <v>53</v>
      </c>
      <c r="G471" s="19">
        <v>2</v>
      </c>
      <c r="H471" s="43">
        <v>19.37</v>
      </c>
      <c r="I471" s="43">
        <f t="shared" si="39"/>
        <v>38.74</v>
      </c>
    </row>
    <row r="472" spans="1:9" ht="19.8">
      <c r="A472" s="14" t="s">
        <v>12</v>
      </c>
      <c r="B472" s="15">
        <v>10556</v>
      </c>
      <c r="C472" s="14" t="s">
        <v>34</v>
      </c>
      <c r="D472" s="14" t="s">
        <v>391</v>
      </c>
      <c r="E472" s="95" t="s">
        <v>25</v>
      </c>
      <c r="F472" s="17" t="s">
        <v>11</v>
      </c>
      <c r="G472" s="19">
        <v>1</v>
      </c>
      <c r="H472" s="43">
        <v>244.74001020408164</v>
      </c>
      <c r="I472" s="43">
        <f t="shared" si="39"/>
        <v>244.74</v>
      </c>
    </row>
    <row r="473" spans="1:9">
      <c r="A473" s="14" t="s">
        <v>12</v>
      </c>
      <c r="B473" s="15">
        <v>11055</v>
      </c>
      <c r="C473" s="14" t="s">
        <v>34</v>
      </c>
      <c r="D473" s="42" t="s">
        <v>392</v>
      </c>
      <c r="E473" s="95" t="s">
        <v>25</v>
      </c>
      <c r="F473" s="17" t="s">
        <v>11</v>
      </c>
      <c r="G473" s="19">
        <v>20</v>
      </c>
      <c r="H473" s="43">
        <v>0.09</v>
      </c>
      <c r="I473" s="43">
        <f t="shared" si="39"/>
        <v>1.8</v>
      </c>
    </row>
    <row r="474" spans="1:9">
      <c r="A474" s="14" t="s">
        <v>12</v>
      </c>
      <c r="B474" s="15">
        <v>43606</v>
      </c>
      <c r="C474" s="14" t="s">
        <v>34</v>
      </c>
      <c r="D474" s="42" t="s">
        <v>393</v>
      </c>
      <c r="E474" s="95" t="s">
        <v>25</v>
      </c>
      <c r="F474" s="17" t="s">
        <v>11</v>
      </c>
      <c r="G474" s="19">
        <v>1</v>
      </c>
      <c r="H474" s="43">
        <v>8.09</v>
      </c>
      <c r="I474" s="43">
        <f t="shared" si="39"/>
        <v>8.09</v>
      </c>
    </row>
    <row r="475" spans="1:9" ht="12.75" customHeight="1">
      <c r="A475" s="97"/>
      <c r="B475" s="97"/>
      <c r="C475" s="97"/>
      <c r="D475" s="97"/>
      <c r="E475" s="97"/>
      <c r="F475" s="97"/>
      <c r="G475" s="97"/>
      <c r="H475" s="108" t="s">
        <v>1320</v>
      </c>
      <c r="I475" s="108">
        <f>ROUND(I467*(1+0.2607),2)</f>
        <v>1279.48</v>
      </c>
    </row>
    <row r="476" spans="1:9" ht="12.75" customHeight="1">
      <c r="A476" s="107"/>
      <c r="B476" s="107"/>
      <c r="C476" s="107"/>
      <c r="D476" s="107"/>
      <c r="E476" s="107"/>
      <c r="F476" s="109" t="s">
        <v>1321</v>
      </c>
      <c r="G476" s="144">
        <f>Planilha!F60</f>
        <v>3</v>
      </c>
      <c r="H476" s="109" t="s">
        <v>1319</v>
      </c>
      <c r="I476" s="109">
        <f>G476*I475</f>
        <v>3838.44</v>
      </c>
    </row>
    <row r="477" spans="1:9">
      <c r="A477" s="35" t="s">
        <v>394</v>
      </c>
      <c r="B477" s="36" t="s">
        <v>0</v>
      </c>
      <c r="C477" s="35" t="s">
        <v>1</v>
      </c>
      <c r="D477" s="35" t="s">
        <v>2</v>
      </c>
      <c r="E477" s="102" t="s">
        <v>3</v>
      </c>
      <c r="F477" s="38" t="s">
        <v>4</v>
      </c>
      <c r="G477" s="40" t="s">
        <v>5</v>
      </c>
      <c r="H477" s="36" t="s">
        <v>6</v>
      </c>
      <c r="I477" s="36" t="s">
        <v>7</v>
      </c>
    </row>
    <row r="478" spans="1:9" ht="16.5" customHeight="1">
      <c r="A478" s="7" t="s">
        <v>8</v>
      </c>
      <c r="B478" s="8" t="s">
        <v>395</v>
      </c>
      <c r="C478" s="7" t="s">
        <v>9</v>
      </c>
      <c r="D478" s="25" t="s">
        <v>396</v>
      </c>
      <c r="E478" s="106" t="s">
        <v>387</v>
      </c>
      <c r="F478" s="10" t="s">
        <v>11</v>
      </c>
      <c r="G478" s="12">
        <v>1</v>
      </c>
      <c r="H478" s="13">
        <f>SUM(I479:I486)</f>
        <v>2150.1500000000005</v>
      </c>
      <c r="I478" s="13">
        <f>H478*G478</f>
        <v>2150.1500000000005</v>
      </c>
    </row>
    <row r="479" spans="1:9" ht="16.5" customHeight="1">
      <c r="A479" s="26" t="s">
        <v>16</v>
      </c>
      <c r="B479" s="45">
        <v>100659</v>
      </c>
      <c r="C479" s="26" t="s">
        <v>34</v>
      </c>
      <c r="D479" s="34" t="s">
        <v>376</v>
      </c>
      <c r="E479" s="103" t="s">
        <v>90</v>
      </c>
      <c r="F479" s="29" t="s">
        <v>53</v>
      </c>
      <c r="G479" s="31">
        <v>5.0999999999999996</v>
      </c>
      <c r="H479" s="32">
        <v>10.95</v>
      </c>
      <c r="I479" s="32">
        <f t="shared" ref="I479:I486" si="40">ROUND(G479*H479,2)</f>
        <v>55.85</v>
      </c>
    </row>
    <row r="480" spans="1:9" ht="26.4">
      <c r="A480" s="26" t="s">
        <v>16</v>
      </c>
      <c r="B480" s="27" t="s">
        <v>388</v>
      </c>
      <c r="C480" s="26" t="s">
        <v>13</v>
      </c>
      <c r="D480" s="26" t="s">
        <v>389</v>
      </c>
      <c r="E480" s="100" t="s">
        <v>14</v>
      </c>
      <c r="F480" s="29" t="s">
        <v>15</v>
      </c>
      <c r="G480" s="31">
        <v>2</v>
      </c>
      <c r="H480" s="32">
        <v>283.13</v>
      </c>
      <c r="I480" s="32">
        <f t="shared" si="40"/>
        <v>566.26</v>
      </c>
    </row>
    <row r="481" spans="1:9">
      <c r="A481" s="34" t="s">
        <v>18</v>
      </c>
      <c r="B481" s="45">
        <v>88316</v>
      </c>
      <c r="C481" s="26" t="s">
        <v>34</v>
      </c>
      <c r="D481" s="26" t="s">
        <v>35</v>
      </c>
      <c r="E481" s="100" t="s">
        <v>36</v>
      </c>
      <c r="F481" s="29" t="s">
        <v>37</v>
      </c>
      <c r="G481" s="31">
        <v>15.71</v>
      </c>
      <c r="H481" s="32">
        <v>17.78</v>
      </c>
      <c r="I481" s="32">
        <f t="shared" si="40"/>
        <v>279.32</v>
      </c>
    </row>
    <row r="482" spans="1:9">
      <c r="A482" s="34" t="s">
        <v>18</v>
      </c>
      <c r="B482" s="45">
        <v>88261</v>
      </c>
      <c r="C482" s="26" t="s">
        <v>34</v>
      </c>
      <c r="D482" s="26" t="s">
        <v>139</v>
      </c>
      <c r="E482" s="100" t="s">
        <v>36</v>
      </c>
      <c r="F482" s="29" t="s">
        <v>37</v>
      </c>
      <c r="G482" s="31">
        <v>19.72</v>
      </c>
      <c r="H482" s="32">
        <v>27.53</v>
      </c>
      <c r="I482" s="32">
        <f t="shared" si="40"/>
        <v>542.89</v>
      </c>
    </row>
    <row r="483" spans="1:9" ht="16.5" customHeight="1">
      <c r="A483" s="26" t="s">
        <v>16</v>
      </c>
      <c r="B483" s="45">
        <v>90806</v>
      </c>
      <c r="C483" s="26" t="s">
        <v>34</v>
      </c>
      <c r="D483" s="26" t="s">
        <v>379</v>
      </c>
      <c r="E483" s="103" t="s">
        <v>378</v>
      </c>
      <c r="F483" s="29" t="s">
        <v>11</v>
      </c>
      <c r="G483" s="31">
        <v>1</v>
      </c>
      <c r="H483" s="32">
        <v>382.55</v>
      </c>
      <c r="I483" s="32">
        <f t="shared" si="40"/>
        <v>382.55</v>
      </c>
    </row>
    <row r="484" spans="1:9">
      <c r="A484" s="34" t="s">
        <v>18</v>
      </c>
      <c r="B484" s="45">
        <v>102217</v>
      </c>
      <c r="C484" s="26" t="s">
        <v>34</v>
      </c>
      <c r="D484" s="34" t="s">
        <v>397</v>
      </c>
      <c r="E484" s="100" t="s">
        <v>65</v>
      </c>
      <c r="F484" s="29" t="s">
        <v>30</v>
      </c>
      <c r="G484" s="31">
        <v>4.2</v>
      </c>
      <c r="H484" s="32">
        <v>16.059999999999999</v>
      </c>
      <c r="I484" s="32">
        <f t="shared" si="40"/>
        <v>67.45</v>
      </c>
    </row>
    <row r="485" spans="1:9" ht="26.4">
      <c r="A485" s="14" t="s">
        <v>12</v>
      </c>
      <c r="B485" s="15">
        <v>4982</v>
      </c>
      <c r="C485" s="14" t="s">
        <v>34</v>
      </c>
      <c r="D485" s="42" t="s">
        <v>398</v>
      </c>
      <c r="E485" s="95" t="s">
        <v>25</v>
      </c>
      <c r="F485" s="17" t="s">
        <v>11</v>
      </c>
      <c r="G485" s="19">
        <v>1</v>
      </c>
      <c r="H485" s="43">
        <v>254.02999291338577</v>
      </c>
      <c r="I485" s="43">
        <f t="shared" si="40"/>
        <v>254.03</v>
      </c>
    </row>
    <row r="486" spans="1:9">
      <c r="A486" s="14" t="s">
        <v>12</v>
      </c>
      <c r="B486" s="15">
        <v>11055</v>
      </c>
      <c r="C486" s="14" t="s">
        <v>34</v>
      </c>
      <c r="D486" s="42" t="s">
        <v>392</v>
      </c>
      <c r="E486" s="95" t="s">
        <v>25</v>
      </c>
      <c r="F486" s="17" t="s">
        <v>11</v>
      </c>
      <c r="G486" s="19">
        <v>20</v>
      </c>
      <c r="H486" s="43">
        <v>0.09</v>
      </c>
      <c r="I486" s="43">
        <f t="shared" si="40"/>
        <v>1.8</v>
      </c>
    </row>
    <row r="487" spans="1:9" ht="12.75" customHeight="1">
      <c r="A487" s="97"/>
      <c r="B487" s="97"/>
      <c r="C487" s="97"/>
      <c r="D487" s="97"/>
      <c r="E487" s="97"/>
      <c r="F487" s="97"/>
      <c r="G487" s="97"/>
      <c r="H487" s="108" t="s">
        <v>1320</v>
      </c>
      <c r="I487" s="108">
        <f>ROUND(I478*(1+0.2607),2)</f>
        <v>2710.69</v>
      </c>
    </row>
    <row r="488" spans="1:9" ht="12.75" customHeight="1">
      <c r="A488" s="107"/>
      <c r="B488" s="107"/>
      <c r="C488" s="107"/>
      <c r="D488" s="107"/>
      <c r="E488" s="107"/>
      <c r="F488" s="109" t="s">
        <v>1321</v>
      </c>
      <c r="G488" s="144">
        <f>Planilha!F61</f>
        <v>1</v>
      </c>
      <c r="H488" s="109" t="s">
        <v>1319</v>
      </c>
      <c r="I488" s="109">
        <f>G488*I487</f>
        <v>2710.69</v>
      </c>
    </row>
    <row r="489" spans="1:9">
      <c r="A489" s="23" t="s">
        <v>399</v>
      </c>
      <c r="B489" s="22"/>
      <c r="C489" s="22"/>
      <c r="D489" s="23" t="s">
        <v>400</v>
      </c>
      <c r="E489" s="22"/>
      <c r="F489" s="99"/>
      <c r="G489" s="110"/>
      <c r="H489" s="22"/>
      <c r="I489" s="22"/>
    </row>
    <row r="490" spans="1:9">
      <c r="A490" s="1" t="s">
        <v>401</v>
      </c>
      <c r="B490" s="2" t="s">
        <v>0</v>
      </c>
      <c r="C490" s="1" t="s">
        <v>1</v>
      </c>
      <c r="D490" s="1" t="s">
        <v>2</v>
      </c>
      <c r="E490" s="92" t="s">
        <v>3</v>
      </c>
      <c r="F490" s="4" t="s">
        <v>4</v>
      </c>
      <c r="G490" s="6" t="s">
        <v>5</v>
      </c>
      <c r="H490" s="2" t="s">
        <v>6</v>
      </c>
      <c r="I490" s="2" t="s">
        <v>7</v>
      </c>
    </row>
    <row r="491" spans="1:9" ht="24.75" customHeight="1">
      <c r="A491" s="7" t="s">
        <v>8</v>
      </c>
      <c r="B491" s="8" t="s">
        <v>402</v>
      </c>
      <c r="C491" s="7" t="s">
        <v>9</v>
      </c>
      <c r="D491" s="7" t="s">
        <v>403</v>
      </c>
      <c r="E491" s="93" t="s">
        <v>92</v>
      </c>
      <c r="F491" s="10" t="s">
        <v>11</v>
      </c>
      <c r="G491" s="12">
        <v>1</v>
      </c>
      <c r="H491" s="13">
        <f>SUM(I492:I496)</f>
        <v>903.9799999999999</v>
      </c>
      <c r="I491" s="13">
        <f>H491*G491</f>
        <v>903.9799999999999</v>
      </c>
    </row>
    <row r="492" spans="1:9">
      <c r="A492" s="34" t="s">
        <v>18</v>
      </c>
      <c r="B492" s="45">
        <v>88309</v>
      </c>
      <c r="C492" s="26" t="s">
        <v>34</v>
      </c>
      <c r="D492" s="26" t="s">
        <v>177</v>
      </c>
      <c r="E492" s="100" t="s">
        <v>36</v>
      </c>
      <c r="F492" s="29" t="s">
        <v>37</v>
      </c>
      <c r="G492" s="31">
        <v>2.85</v>
      </c>
      <c r="H492" s="32">
        <v>24.71</v>
      </c>
      <c r="I492" s="32">
        <f t="shared" ref="I492:I496" si="41">ROUND(G492*H492,2)</f>
        <v>70.42</v>
      </c>
    </row>
    <row r="493" spans="1:9">
      <c r="A493" s="34" t="s">
        <v>18</v>
      </c>
      <c r="B493" s="45">
        <v>88316</v>
      </c>
      <c r="C493" s="26" t="s">
        <v>34</v>
      </c>
      <c r="D493" s="26" t="s">
        <v>35</v>
      </c>
      <c r="E493" s="100" t="s">
        <v>36</v>
      </c>
      <c r="F493" s="29" t="s">
        <v>37</v>
      </c>
      <c r="G493" s="31">
        <v>1.42</v>
      </c>
      <c r="H493" s="32">
        <v>17.78</v>
      </c>
      <c r="I493" s="32">
        <f t="shared" si="41"/>
        <v>25.25</v>
      </c>
    </row>
    <row r="494" spans="1:9" ht="19.8">
      <c r="A494" s="14" t="s">
        <v>12</v>
      </c>
      <c r="B494" s="15">
        <v>34381</v>
      </c>
      <c r="C494" s="14" t="s">
        <v>34</v>
      </c>
      <c r="D494" s="42" t="s">
        <v>404</v>
      </c>
      <c r="E494" s="95" t="s">
        <v>25</v>
      </c>
      <c r="F494" s="17" t="s">
        <v>11</v>
      </c>
      <c r="G494" s="19">
        <v>3.47</v>
      </c>
      <c r="H494" s="43">
        <v>219.83</v>
      </c>
      <c r="I494" s="43">
        <f t="shared" si="41"/>
        <v>762.81</v>
      </c>
    </row>
    <row r="495" spans="1:9">
      <c r="A495" s="14" t="s">
        <v>12</v>
      </c>
      <c r="B495" s="15">
        <v>4377</v>
      </c>
      <c r="C495" s="14" t="s">
        <v>34</v>
      </c>
      <c r="D495" s="14" t="s">
        <v>405</v>
      </c>
      <c r="E495" s="95" t="s">
        <v>25</v>
      </c>
      <c r="F495" s="17" t="s">
        <v>11</v>
      </c>
      <c r="G495" s="19">
        <v>40.67</v>
      </c>
      <c r="H495" s="43">
        <v>0.22</v>
      </c>
      <c r="I495" s="43">
        <f t="shared" si="41"/>
        <v>8.9499999999999993</v>
      </c>
    </row>
    <row r="496" spans="1:9">
      <c r="A496" s="14" t="s">
        <v>12</v>
      </c>
      <c r="B496" s="15">
        <v>39961</v>
      </c>
      <c r="C496" s="14" t="s">
        <v>34</v>
      </c>
      <c r="D496" s="14" t="s">
        <v>406</v>
      </c>
      <c r="E496" s="95" t="s">
        <v>25</v>
      </c>
      <c r="F496" s="17" t="s">
        <v>11</v>
      </c>
      <c r="G496" s="19">
        <v>2.08</v>
      </c>
      <c r="H496" s="43">
        <v>17.57</v>
      </c>
      <c r="I496" s="43">
        <f t="shared" si="41"/>
        <v>36.549999999999997</v>
      </c>
    </row>
    <row r="497" spans="1:9" ht="12.75" customHeight="1">
      <c r="A497" s="97"/>
      <c r="B497" s="97"/>
      <c r="C497" s="97"/>
      <c r="D497" s="97"/>
      <c r="E497" s="97"/>
      <c r="F497" s="97"/>
      <c r="G497" s="97"/>
      <c r="H497" s="108" t="s">
        <v>1320</v>
      </c>
      <c r="I497" s="108">
        <f>ROUND(I491*(1+0.2607),2)</f>
        <v>1139.6500000000001</v>
      </c>
    </row>
    <row r="498" spans="1:9" ht="12.75" customHeight="1">
      <c r="A498" s="107"/>
      <c r="B498" s="107"/>
      <c r="C498" s="107"/>
      <c r="D498" s="107"/>
      <c r="E498" s="107"/>
      <c r="F498" s="109" t="s">
        <v>1321</v>
      </c>
      <c r="G498" s="144">
        <f>Planilha!F63</f>
        <v>12</v>
      </c>
      <c r="H498" s="109" t="s">
        <v>1319</v>
      </c>
      <c r="I498" s="109">
        <f>G498*I497</f>
        <v>13675.800000000001</v>
      </c>
    </row>
    <row r="499" spans="1:9">
      <c r="A499" s="35" t="s">
        <v>407</v>
      </c>
      <c r="B499" s="36" t="s">
        <v>0</v>
      </c>
      <c r="C499" s="35" t="s">
        <v>1</v>
      </c>
      <c r="D499" s="35" t="s">
        <v>2</v>
      </c>
      <c r="E499" s="102" t="s">
        <v>3</v>
      </c>
      <c r="F499" s="38" t="s">
        <v>4</v>
      </c>
      <c r="G499" s="40" t="s">
        <v>5</v>
      </c>
      <c r="H499" s="36" t="s">
        <v>6</v>
      </c>
      <c r="I499" s="36" t="s">
        <v>7</v>
      </c>
    </row>
    <row r="500" spans="1:9" ht="24.75" customHeight="1">
      <c r="A500" s="7" t="s">
        <v>8</v>
      </c>
      <c r="B500" s="8" t="s">
        <v>408</v>
      </c>
      <c r="C500" s="7" t="s">
        <v>9</v>
      </c>
      <c r="D500" s="7" t="s">
        <v>409</v>
      </c>
      <c r="E500" s="93" t="s">
        <v>92</v>
      </c>
      <c r="F500" s="10" t="s">
        <v>11</v>
      </c>
      <c r="G500" s="12">
        <v>1</v>
      </c>
      <c r="H500" s="13">
        <f>SUM(I501:I505)</f>
        <v>1807.3500000000001</v>
      </c>
      <c r="I500" s="13">
        <f>H500*G500</f>
        <v>1807.3500000000001</v>
      </c>
    </row>
    <row r="501" spans="1:9">
      <c r="A501" s="34" t="s">
        <v>18</v>
      </c>
      <c r="B501" s="45">
        <v>88309</v>
      </c>
      <c r="C501" s="26" t="s">
        <v>34</v>
      </c>
      <c r="D501" s="26" t="s">
        <v>177</v>
      </c>
      <c r="E501" s="100" t="s">
        <v>36</v>
      </c>
      <c r="F501" s="29" t="s">
        <v>37</v>
      </c>
      <c r="G501" s="31">
        <v>5.69</v>
      </c>
      <c r="H501" s="32">
        <v>24.71</v>
      </c>
      <c r="I501" s="32">
        <f t="shared" ref="I501:I505" si="42">ROUND(G501*H501,2)</f>
        <v>140.6</v>
      </c>
    </row>
    <row r="502" spans="1:9">
      <c r="A502" s="34" t="s">
        <v>18</v>
      </c>
      <c r="B502" s="45">
        <v>88316</v>
      </c>
      <c r="C502" s="26" t="s">
        <v>34</v>
      </c>
      <c r="D502" s="26" t="s">
        <v>35</v>
      </c>
      <c r="E502" s="100" t="s">
        <v>36</v>
      </c>
      <c r="F502" s="29" t="s">
        <v>37</v>
      </c>
      <c r="G502" s="31">
        <v>2.84</v>
      </c>
      <c r="H502" s="32">
        <v>17.78</v>
      </c>
      <c r="I502" s="32">
        <f t="shared" si="42"/>
        <v>50.5</v>
      </c>
    </row>
    <row r="503" spans="1:9">
      <c r="A503" s="14" t="s">
        <v>12</v>
      </c>
      <c r="B503" s="15">
        <v>39961</v>
      </c>
      <c r="C503" s="14" t="s">
        <v>34</v>
      </c>
      <c r="D503" s="14" t="s">
        <v>406</v>
      </c>
      <c r="E503" s="95" t="s">
        <v>25</v>
      </c>
      <c r="F503" s="17" t="s">
        <v>11</v>
      </c>
      <c r="G503" s="19">
        <v>4.16</v>
      </c>
      <c r="H503" s="43">
        <v>17.57</v>
      </c>
      <c r="I503" s="43">
        <f t="shared" si="42"/>
        <v>73.09</v>
      </c>
    </row>
    <row r="504" spans="1:9" ht="19.8">
      <c r="A504" s="14" t="s">
        <v>12</v>
      </c>
      <c r="B504" s="15">
        <v>34381</v>
      </c>
      <c r="C504" s="14" t="s">
        <v>34</v>
      </c>
      <c r="D504" s="42" t="s">
        <v>410</v>
      </c>
      <c r="E504" s="95" t="s">
        <v>25</v>
      </c>
      <c r="F504" s="17" t="s">
        <v>11</v>
      </c>
      <c r="G504" s="19">
        <v>6.94</v>
      </c>
      <c r="H504" s="43">
        <v>219.77958027522936</v>
      </c>
      <c r="I504" s="43">
        <f t="shared" si="42"/>
        <v>1525.27</v>
      </c>
    </row>
    <row r="505" spans="1:9">
      <c r="A505" s="14" t="s">
        <v>12</v>
      </c>
      <c r="B505" s="15">
        <v>4377</v>
      </c>
      <c r="C505" s="14" t="s">
        <v>34</v>
      </c>
      <c r="D505" s="14" t="s">
        <v>405</v>
      </c>
      <c r="E505" s="95" t="s">
        <v>25</v>
      </c>
      <c r="F505" s="17" t="s">
        <v>11</v>
      </c>
      <c r="G505" s="19">
        <v>81.33</v>
      </c>
      <c r="H505" s="43">
        <v>0.22</v>
      </c>
      <c r="I505" s="43">
        <f t="shared" si="42"/>
        <v>17.89</v>
      </c>
    </row>
    <row r="506" spans="1:9" ht="12.75" customHeight="1">
      <c r="A506" s="97"/>
      <c r="B506" s="97"/>
      <c r="C506" s="97"/>
      <c r="D506" s="97"/>
      <c r="E506" s="97"/>
      <c r="F506" s="97"/>
      <c r="G506" s="97"/>
      <c r="H506" s="108" t="s">
        <v>1320</v>
      </c>
      <c r="I506" s="108">
        <f>ROUND(I500*(1+0.2607),2)</f>
        <v>2278.5300000000002</v>
      </c>
    </row>
    <row r="507" spans="1:9" ht="12.75" customHeight="1">
      <c r="A507" s="107"/>
      <c r="B507" s="107"/>
      <c r="C507" s="107"/>
      <c r="D507" s="107"/>
      <c r="E507" s="107"/>
      <c r="F507" s="109" t="s">
        <v>1321</v>
      </c>
      <c r="G507" s="144">
        <f>Planilha!F64</f>
        <v>13</v>
      </c>
      <c r="H507" s="109" t="s">
        <v>1319</v>
      </c>
      <c r="I507" s="109">
        <f>G507*I506</f>
        <v>29620.890000000003</v>
      </c>
    </row>
    <row r="508" spans="1:9">
      <c r="A508" s="35" t="s">
        <v>411</v>
      </c>
      <c r="B508" s="36" t="s">
        <v>0</v>
      </c>
      <c r="C508" s="35" t="s">
        <v>1</v>
      </c>
      <c r="D508" s="35" t="s">
        <v>2</v>
      </c>
      <c r="E508" s="35" t="s">
        <v>3</v>
      </c>
      <c r="F508" s="38" t="s">
        <v>4</v>
      </c>
      <c r="G508" s="40" t="s">
        <v>5</v>
      </c>
      <c r="H508" s="40" t="s">
        <v>6</v>
      </c>
      <c r="I508" s="40" t="s">
        <v>7</v>
      </c>
    </row>
    <row r="509" spans="1:9" ht="19.8">
      <c r="A509" s="7" t="s">
        <v>8</v>
      </c>
      <c r="B509" s="8" t="s">
        <v>412</v>
      </c>
      <c r="C509" s="7" t="s">
        <v>9</v>
      </c>
      <c r="D509" s="7" t="s">
        <v>413</v>
      </c>
      <c r="E509" s="7" t="s">
        <v>92</v>
      </c>
      <c r="F509" s="10" t="s">
        <v>11</v>
      </c>
      <c r="G509" s="12">
        <v>1</v>
      </c>
      <c r="H509" s="13">
        <f>SUM(I510:I514)</f>
        <v>4848.619999999999</v>
      </c>
      <c r="I509" s="13">
        <f>H509*G509</f>
        <v>4848.619999999999</v>
      </c>
    </row>
    <row r="510" spans="1:9">
      <c r="A510" s="34" t="s">
        <v>18</v>
      </c>
      <c r="B510" s="45">
        <v>88309</v>
      </c>
      <c r="C510" s="26" t="s">
        <v>34</v>
      </c>
      <c r="D510" s="26" t="s">
        <v>177</v>
      </c>
      <c r="E510" s="26" t="s">
        <v>36</v>
      </c>
      <c r="F510" s="29" t="s">
        <v>37</v>
      </c>
      <c r="G510" s="31">
        <v>15.26</v>
      </c>
      <c r="H510" s="33">
        <v>24.71</v>
      </c>
      <c r="I510" s="33">
        <f t="shared" ref="I510:I514" si="43">ROUND(G510*H510,2)</f>
        <v>377.07</v>
      </c>
    </row>
    <row r="511" spans="1:9">
      <c r="A511" s="34" t="s">
        <v>18</v>
      </c>
      <c r="B511" s="45">
        <v>88316</v>
      </c>
      <c r="C511" s="26" t="s">
        <v>34</v>
      </c>
      <c r="D511" s="26" t="s">
        <v>35</v>
      </c>
      <c r="E511" s="26" t="s">
        <v>36</v>
      </c>
      <c r="F511" s="29" t="s">
        <v>37</v>
      </c>
      <c r="G511" s="31">
        <v>7.62</v>
      </c>
      <c r="H511" s="33">
        <v>17.78</v>
      </c>
      <c r="I511" s="33">
        <f t="shared" si="43"/>
        <v>135.47999999999999</v>
      </c>
    </row>
    <row r="512" spans="1:9" ht="19.8">
      <c r="A512" s="14" t="s">
        <v>12</v>
      </c>
      <c r="B512" s="15">
        <v>34381</v>
      </c>
      <c r="C512" s="14" t="s">
        <v>34</v>
      </c>
      <c r="D512" s="42" t="s">
        <v>410</v>
      </c>
      <c r="E512" s="14" t="s">
        <v>25</v>
      </c>
      <c r="F512" s="17" t="s">
        <v>11</v>
      </c>
      <c r="G512" s="19">
        <v>18.62</v>
      </c>
      <c r="H512" s="44">
        <v>219.83</v>
      </c>
      <c r="I512" s="44">
        <f t="shared" si="43"/>
        <v>4093.23</v>
      </c>
    </row>
    <row r="513" spans="1:9">
      <c r="A513" s="14" t="s">
        <v>12</v>
      </c>
      <c r="B513" s="15">
        <v>4377</v>
      </c>
      <c r="C513" s="14" t="s">
        <v>34</v>
      </c>
      <c r="D513" s="14" t="s">
        <v>405</v>
      </c>
      <c r="E513" s="14" t="s">
        <v>25</v>
      </c>
      <c r="F513" s="17" t="s">
        <v>11</v>
      </c>
      <c r="G513" s="19">
        <v>218.08</v>
      </c>
      <c r="H513" s="44">
        <v>0.22</v>
      </c>
      <c r="I513" s="44">
        <f t="shared" si="43"/>
        <v>47.98</v>
      </c>
    </row>
    <row r="514" spans="1:9">
      <c r="A514" s="14" t="s">
        <v>12</v>
      </c>
      <c r="B514" s="15">
        <v>39961</v>
      </c>
      <c r="C514" s="14" t="s">
        <v>34</v>
      </c>
      <c r="D514" s="14" t="s">
        <v>406</v>
      </c>
      <c r="E514" s="14" t="s">
        <v>25</v>
      </c>
      <c r="F514" s="17" t="s">
        <v>11</v>
      </c>
      <c r="G514" s="19">
        <v>11.14</v>
      </c>
      <c r="H514" s="44">
        <v>17.492010714285772</v>
      </c>
      <c r="I514" s="44">
        <f t="shared" si="43"/>
        <v>194.86</v>
      </c>
    </row>
    <row r="515" spans="1:9" ht="12.75" customHeight="1">
      <c r="A515" s="97"/>
      <c r="B515" s="97"/>
      <c r="C515" s="97"/>
      <c r="D515" s="97"/>
      <c r="E515" s="97"/>
      <c r="F515" s="97"/>
      <c r="G515" s="97"/>
      <c r="H515" s="108" t="s">
        <v>1320</v>
      </c>
      <c r="I515" s="108">
        <f>ROUND(I509*(1+0.2607),2)</f>
        <v>6112.66</v>
      </c>
    </row>
    <row r="516" spans="1:9" ht="12.75" customHeight="1">
      <c r="A516" s="107"/>
      <c r="B516" s="107"/>
      <c r="C516" s="107"/>
      <c r="D516" s="107"/>
      <c r="E516" s="107"/>
      <c r="F516" s="109" t="s">
        <v>1321</v>
      </c>
      <c r="G516" s="144">
        <f>Planilha!F65</f>
        <v>1</v>
      </c>
      <c r="H516" s="109" t="s">
        <v>1319</v>
      </c>
      <c r="I516" s="109">
        <f>G516*I515</f>
        <v>6112.66</v>
      </c>
    </row>
    <row r="517" spans="1:9">
      <c r="A517" s="35" t="s">
        <v>414</v>
      </c>
      <c r="B517" s="36" t="s">
        <v>0</v>
      </c>
      <c r="C517" s="35" t="s">
        <v>1</v>
      </c>
      <c r="D517" s="35" t="s">
        <v>2</v>
      </c>
      <c r="E517" s="35" t="s">
        <v>3</v>
      </c>
      <c r="F517" s="38" t="s">
        <v>4</v>
      </c>
      <c r="G517" s="40" t="s">
        <v>5</v>
      </c>
      <c r="H517" s="40" t="s">
        <v>6</v>
      </c>
      <c r="I517" s="40" t="s">
        <v>7</v>
      </c>
    </row>
    <row r="518" spans="1:9" ht="19.8">
      <c r="A518" s="7" t="s">
        <v>8</v>
      </c>
      <c r="B518" s="8" t="s">
        <v>415</v>
      </c>
      <c r="C518" s="7" t="s">
        <v>9</v>
      </c>
      <c r="D518" s="7" t="s">
        <v>416</v>
      </c>
      <c r="E518" s="7" t="s">
        <v>92</v>
      </c>
      <c r="F518" s="10" t="s">
        <v>11</v>
      </c>
      <c r="G518" s="12">
        <v>1</v>
      </c>
      <c r="H518" s="13">
        <f>SUM(I519:I523)</f>
        <v>1295.69</v>
      </c>
      <c r="I518" s="13">
        <f>H518*G518</f>
        <v>1295.69</v>
      </c>
    </row>
    <row r="519" spans="1:9">
      <c r="A519" s="34" t="s">
        <v>18</v>
      </c>
      <c r="B519" s="45">
        <v>88316</v>
      </c>
      <c r="C519" s="26" t="s">
        <v>34</v>
      </c>
      <c r="D519" s="26" t="s">
        <v>35</v>
      </c>
      <c r="E519" s="26" t="s">
        <v>36</v>
      </c>
      <c r="F519" s="29" t="s">
        <v>37</v>
      </c>
      <c r="G519" s="31">
        <v>4.13</v>
      </c>
      <c r="H519" s="33">
        <v>17.78</v>
      </c>
      <c r="I519" s="33">
        <f t="shared" ref="I519:I523" si="44">ROUND(G519*H519,2)</f>
        <v>73.430000000000007</v>
      </c>
    </row>
    <row r="520" spans="1:9">
      <c r="A520" s="34" t="s">
        <v>18</v>
      </c>
      <c r="B520" s="45">
        <v>88309</v>
      </c>
      <c r="C520" s="26" t="s">
        <v>34</v>
      </c>
      <c r="D520" s="26" t="s">
        <v>177</v>
      </c>
      <c r="E520" s="26" t="s">
        <v>36</v>
      </c>
      <c r="F520" s="29" t="s">
        <v>37</v>
      </c>
      <c r="G520" s="31">
        <v>2.06</v>
      </c>
      <c r="H520" s="33">
        <v>24.71</v>
      </c>
      <c r="I520" s="33">
        <f t="shared" si="44"/>
        <v>50.9</v>
      </c>
    </row>
    <row r="521" spans="1:9">
      <c r="A521" s="14" t="s">
        <v>12</v>
      </c>
      <c r="B521" s="15">
        <v>4377</v>
      </c>
      <c r="C521" s="14" t="s">
        <v>34</v>
      </c>
      <c r="D521" s="14" t="s">
        <v>405</v>
      </c>
      <c r="E521" s="14" t="s">
        <v>25</v>
      </c>
      <c r="F521" s="17" t="s">
        <v>11</v>
      </c>
      <c r="G521" s="19">
        <v>57.881323076922044</v>
      </c>
      <c r="H521" s="44">
        <v>0.22</v>
      </c>
      <c r="I521" s="44">
        <f t="shared" si="44"/>
        <v>12.73</v>
      </c>
    </row>
    <row r="522" spans="1:9" ht="19.8">
      <c r="A522" s="14" t="s">
        <v>12</v>
      </c>
      <c r="B522" s="15">
        <v>34381</v>
      </c>
      <c r="C522" s="14" t="s">
        <v>34</v>
      </c>
      <c r="D522" s="42" t="s">
        <v>410</v>
      </c>
      <c r="E522" s="14" t="s">
        <v>25</v>
      </c>
      <c r="F522" s="17" t="s">
        <v>11</v>
      </c>
      <c r="G522" s="19">
        <v>5.03</v>
      </c>
      <c r="H522" s="44">
        <v>219.83</v>
      </c>
      <c r="I522" s="44">
        <f t="shared" si="44"/>
        <v>1105.74</v>
      </c>
    </row>
    <row r="523" spans="1:9">
      <c r="A523" s="14" t="s">
        <v>12</v>
      </c>
      <c r="B523" s="15">
        <v>39961</v>
      </c>
      <c r="C523" s="14" t="s">
        <v>34</v>
      </c>
      <c r="D523" s="14" t="s">
        <v>406</v>
      </c>
      <c r="E523" s="14" t="s">
        <v>25</v>
      </c>
      <c r="F523" s="17" t="s">
        <v>11</v>
      </c>
      <c r="G523" s="19">
        <v>3.01</v>
      </c>
      <c r="H523" s="44">
        <v>17.57</v>
      </c>
      <c r="I523" s="44">
        <f t="shared" si="44"/>
        <v>52.89</v>
      </c>
    </row>
    <row r="524" spans="1:9" ht="12.75" customHeight="1">
      <c r="A524" s="97"/>
      <c r="B524" s="97"/>
      <c r="C524" s="97"/>
      <c r="D524" s="97"/>
      <c r="E524" s="97"/>
      <c r="F524" s="97"/>
      <c r="G524" s="97"/>
      <c r="H524" s="108" t="s">
        <v>1320</v>
      </c>
      <c r="I524" s="108">
        <f>ROUND(I518*(1+0.2607),2)</f>
        <v>1633.48</v>
      </c>
    </row>
    <row r="525" spans="1:9" ht="12.75" customHeight="1">
      <c r="A525" s="107"/>
      <c r="B525" s="107"/>
      <c r="C525" s="107"/>
      <c r="D525" s="107"/>
      <c r="E525" s="107"/>
      <c r="F525" s="109" t="s">
        <v>1321</v>
      </c>
      <c r="G525" s="144">
        <f>Planilha!F66</f>
        <v>4</v>
      </c>
      <c r="H525" s="109" t="s">
        <v>1319</v>
      </c>
      <c r="I525" s="109">
        <f>G525*I524</f>
        <v>6533.92</v>
      </c>
    </row>
    <row r="526" spans="1:9">
      <c r="A526" s="35" t="s">
        <v>417</v>
      </c>
      <c r="B526" s="36" t="s">
        <v>0</v>
      </c>
      <c r="C526" s="35" t="s">
        <v>1</v>
      </c>
      <c r="D526" s="35" t="s">
        <v>2</v>
      </c>
      <c r="E526" s="35" t="s">
        <v>3</v>
      </c>
      <c r="F526" s="38" t="s">
        <v>4</v>
      </c>
      <c r="G526" s="40" t="s">
        <v>5</v>
      </c>
      <c r="H526" s="40" t="s">
        <v>6</v>
      </c>
      <c r="I526" s="40" t="s">
        <v>7</v>
      </c>
    </row>
    <row r="527" spans="1:9" ht="19.8">
      <c r="A527" s="7" t="s">
        <v>8</v>
      </c>
      <c r="B527" s="8" t="s">
        <v>418</v>
      </c>
      <c r="C527" s="7" t="s">
        <v>9</v>
      </c>
      <c r="D527" s="7" t="s">
        <v>419</v>
      </c>
      <c r="E527" s="7" t="s">
        <v>92</v>
      </c>
      <c r="F527" s="10" t="s">
        <v>11</v>
      </c>
      <c r="G527" s="12">
        <v>1</v>
      </c>
      <c r="H527" s="13">
        <f>SUM(I528:I532)</f>
        <v>1743.67</v>
      </c>
      <c r="I527" s="13">
        <f>H527*G527</f>
        <v>1743.67</v>
      </c>
    </row>
    <row r="528" spans="1:9">
      <c r="A528" s="34" t="s">
        <v>18</v>
      </c>
      <c r="B528" s="45">
        <v>88316</v>
      </c>
      <c r="C528" s="26" t="s">
        <v>34</v>
      </c>
      <c r="D528" s="26" t="s">
        <v>35</v>
      </c>
      <c r="E528" s="26" t="s">
        <v>36</v>
      </c>
      <c r="F528" s="29" t="s">
        <v>37</v>
      </c>
      <c r="G528" s="31">
        <v>5.55</v>
      </c>
      <c r="H528" s="33">
        <v>17.78</v>
      </c>
      <c r="I528" s="33">
        <f t="shared" ref="I528:I532" si="45">ROUND(G528*H528,2)</f>
        <v>98.68</v>
      </c>
    </row>
    <row r="529" spans="1:9">
      <c r="A529" s="34" t="s">
        <v>18</v>
      </c>
      <c r="B529" s="45">
        <v>88309</v>
      </c>
      <c r="C529" s="26" t="s">
        <v>34</v>
      </c>
      <c r="D529" s="26" t="s">
        <v>177</v>
      </c>
      <c r="E529" s="26" t="s">
        <v>36</v>
      </c>
      <c r="F529" s="29" t="s">
        <v>37</v>
      </c>
      <c r="G529" s="31">
        <v>2.77</v>
      </c>
      <c r="H529" s="33">
        <v>24.71</v>
      </c>
      <c r="I529" s="33">
        <f t="shared" si="45"/>
        <v>68.45</v>
      </c>
    </row>
    <row r="530" spans="1:9" ht="19.8">
      <c r="A530" s="14" t="s">
        <v>12</v>
      </c>
      <c r="B530" s="15">
        <v>34381</v>
      </c>
      <c r="C530" s="14" t="s">
        <v>34</v>
      </c>
      <c r="D530" s="42" t="s">
        <v>410</v>
      </c>
      <c r="E530" s="14" t="s">
        <v>25</v>
      </c>
      <c r="F530" s="17" t="s">
        <v>11</v>
      </c>
      <c r="G530" s="19">
        <v>6.7700909946236552</v>
      </c>
      <c r="H530" s="44">
        <v>219.78</v>
      </c>
      <c r="I530" s="44">
        <f t="shared" si="45"/>
        <v>1487.93</v>
      </c>
    </row>
    <row r="531" spans="1:9">
      <c r="A531" s="14" t="s">
        <v>12</v>
      </c>
      <c r="B531" s="15">
        <v>4377</v>
      </c>
      <c r="C531" s="14" t="s">
        <v>34</v>
      </c>
      <c r="D531" s="14" t="s">
        <v>405</v>
      </c>
      <c r="E531" s="14" t="s">
        <v>25</v>
      </c>
      <c r="F531" s="17" t="s">
        <v>11</v>
      </c>
      <c r="G531" s="19">
        <v>79.3</v>
      </c>
      <c r="H531" s="44">
        <v>0.22</v>
      </c>
      <c r="I531" s="44">
        <f t="shared" si="45"/>
        <v>17.45</v>
      </c>
    </row>
    <row r="532" spans="1:9">
      <c r="A532" s="14" t="s">
        <v>12</v>
      </c>
      <c r="B532" s="15">
        <v>39961</v>
      </c>
      <c r="C532" s="14" t="s">
        <v>34</v>
      </c>
      <c r="D532" s="14" t="s">
        <v>406</v>
      </c>
      <c r="E532" s="14" t="s">
        <v>25</v>
      </c>
      <c r="F532" s="17" t="s">
        <v>11</v>
      </c>
      <c r="G532" s="19">
        <v>4.05</v>
      </c>
      <c r="H532" s="44">
        <v>17.57</v>
      </c>
      <c r="I532" s="44">
        <f t="shared" si="45"/>
        <v>71.16</v>
      </c>
    </row>
    <row r="533" spans="1:9" ht="12.75" customHeight="1">
      <c r="A533" s="97"/>
      <c r="B533" s="97"/>
      <c r="C533" s="97"/>
      <c r="D533" s="97"/>
      <c r="E533" s="97"/>
      <c r="F533" s="97"/>
      <c r="G533" s="97"/>
      <c r="H533" s="108" t="s">
        <v>1320</v>
      </c>
      <c r="I533" s="108">
        <f>ROUND(I527*(1+0.2607),2)</f>
        <v>2198.2399999999998</v>
      </c>
    </row>
    <row r="534" spans="1:9" ht="12.75" customHeight="1">
      <c r="A534" s="107"/>
      <c r="B534" s="107"/>
      <c r="C534" s="107"/>
      <c r="D534" s="107"/>
      <c r="E534" s="107"/>
      <c r="F534" s="109" t="s">
        <v>1321</v>
      </c>
      <c r="G534" s="144">
        <f>Planilha!F67</f>
        <v>1</v>
      </c>
      <c r="H534" s="109" t="s">
        <v>1319</v>
      </c>
      <c r="I534" s="109">
        <f>G534*I533</f>
        <v>2198.2399999999998</v>
      </c>
    </row>
    <row r="535" spans="1:9">
      <c r="A535" s="35" t="s">
        <v>420</v>
      </c>
      <c r="B535" s="36" t="s">
        <v>0</v>
      </c>
      <c r="C535" s="35" t="s">
        <v>1</v>
      </c>
      <c r="D535" s="35" t="s">
        <v>2</v>
      </c>
      <c r="E535" s="35" t="s">
        <v>3</v>
      </c>
      <c r="F535" s="38" t="s">
        <v>4</v>
      </c>
      <c r="G535" s="40" t="s">
        <v>5</v>
      </c>
      <c r="H535" s="40" t="s">
        <v>6</v>
      </c>
      <c r="I535" s="40" t="s">
        <v>7</v>
      </c>
    </row>
    <row r="536" spans="1:9" ht="19.8">
      <c r="A536" s="7" t="s">
        <v>8</v>
      </c>
      <c r="B536" s="8" t="s">
        <v>421</v>
      </c>
      <c r="C536" s="7" t="s">
        <v>9</v>
      </c>
      <c r="D536" s="7" t="s">
        <v>422</v>
      </c>
      <c r="E536" s="7" t="s">
        <v>92</v>
      </c>
      <c r="F536" s="10" t="s">
        <v>11</v>
      </c>
      <c r="G536" s="12">
        <v>1</v>
      </c>
      <c r="H536" s="13">
        <f>SUM(I537:I541)</f>
        <v>632.75</v>
      </c>
      <c r="I536" s="13">
        <f>H536*G536</f>
        <v>632.75</v>
      </c>
    </row>
    <row r="537" spans="1:9">
      <c r="A537" s="34" t="s">
        <v>18</v>
      </c>
      <c r="B537" s="45">
        <v>88309</v>
      </c>
      <c r="C537" s="26" t="s">
        <v>34</v>
      </c>
      <c r="D537" s="26" t="s">
        <v>177</v>
      </c>
      <c r="E537" s="26" t="s">
        <v>36</v>
      </c>
      <c r="F537" s="29" t="s">
        <v>37</v>
      </c>
      <c r="G537" s="31">
        <v>1.99</v>
      </c>
      <c r="H537" s="33">
        <v>24.71</v>
      </c>
      <c r="I537" s="33">
        <f t="shared" ref="I537:I541" si="46">ROUND(G537*H537,2)</f>
        <v>49.17</v>
      </c>
    </row>
    <row r="538" spans="1:9">
      <c r="A538" s="34" t="s">
        <v>18</v>
      </c>
      <c r="B538" s="45">
        <v>88316</v>
      </c>
      <c r="C538" s="26" t="s">
        <v>34</v>
      </c>
      <c r="D538" s="26" t="s">
        <v>35</v>
      </c>
      <c r="E538" s="26" t="s">
        <v>36</v>
      </c>
      <c r="F538" s="29" t="s">
        <v>37</v>
      </c>
      <c r="G538" s="31">
        <v>1</v>
      </c>
      <c r="H538" s="33">
        <v>17.78</v>
      </c>
      <c r="I538" s="33">
        <f t="shared" si="46"/>
        <v>17.78</v>
      </c>
    </row>
    <row r="539" spans="1:9">
      <c r="A539" s="14" t="s">
        <v>12</v>
      </c>
      <c r="B539" s="15">
        <v>4377</v>
      </c>
      <c r="C539" s="14" t="s">
        <v>34</v>
      </c>
      <c r="D539" s="14" t="s">
        <v>405</v>
      </c>
      <c r="E539" s="14" t="s">
        <v>25</v>
      </c>
      <c r="F539" s="17" t="s">
        <v>11</v>
      </c>
      <c r="G539" s="19">
        <v>28.47</v>
      </c>
      <c r="H539" s="44">
        <v>0.22</v>
      </c>
      <c r="I539" s="44">
        <f t="shared" si="46"/>
        <v>6.26</v>
      </c>
    </row>
    <row r="540" spans="1:9">
      <c r="A540" s="14" t="s">
        <v>12</v>
      </c>
      <c r="B540" s="15">
        <v>39961</v>
      </c>
      <c r="C540" s="14" t="s">
        <v>34</v>
      </c>
      <c r="D540" s="14" t="s">
        <v>406</v>
      </c>
      <c r="E540" s="14" t="s">
        <v>25</v>
      </c>
      <c r="F540" s="17" t="s">
        <v>11</v>
      </c>
      <c r="G540" s="19">
        <v>1.45</v>
      </c>
      <c r="H540" s="44">
        <v>17.57</v>
      </c>
      <c r="I540" s="44">
        <f t="shared" si="46"/>
        <v>25.48</v>
      </c>
    </row>
    <row r="541" spans="1:9" ht="19.8">
      <c r="A541" s="14" t="s">
        <v>12</v>
      </c>
      <c r="B541" s="15">
        <v>34381</v>
      </c>
      <c r="C541" s="14" t="s">
        <v>34</v>
      </c>
      <c r="D541" s="42" t="s">
        <v>410</v>
      </c>
      <c r="E541" s="14" t="s">
        <v>25</v>
      </c>
      <c r="F541" s="17" t="s">
        <v>11</v>
      </c>
      <c r="G541" s="19">
        <v>2.4300000000000002</v>
      </c>
      <c r="H541" s="44">
        <v>219.77648333333329</v>
      </c>
      <c r="I541" s="44">
        <f t="shared" si="46"/>
        <v>534.05999999999995</v>
      </c>
    </row>
    <row r="542" spans="1:9" ht="12.75" customHeight="1">
      <c r="A542" s="97"/>
      <c r="B542" s="97"/>
      <c r="C542" s="97"/>
      <c r="D542" s="97"/>
      <c r="E542" s="97"/>
      <c r="F542" s="97"/>
      <c r="G542" s="97"/>
      <c r="H542" s="108" t="s">
        <v>1320</v>
      </c>
      <c r="I542" s="108">
        <f>ROUND(I536*(1+0.2607),2)</f>
        <v>797.71</v>
      </c>
    </row>
    <row r="543" spans="1:9" ht="12.75" customHeight="1">
      <c r="A543" s="107"/>
      <c r="B543" s="107"/>
      <c r="C543" s="107"/>
      <c r="D543" s="107"/>
      <c r="E543" s="107"/>
      <c r="F543" s="109" t="s">
        <v>1321</v>
      </c>
      <c r="G543" s="144">
        <f>Planilha!F68</f>
        <v>1</v>
      </c>
      <c r="H543" s="109" t="s">
        <v>1319</v>
      </c>
      <c r="I543" s="109">
        <f>G543*I542</f>
        <v>797.71</v>
      </c>
    </row>
    <row r="544" spans="1:9">
      <c r="A544" s="35" t="s">
        <v>423</v>
      </c>
      <c r="B544" s="36" t="s">
        <v>0</v>
      </c>
      <c r="C544" s="35" t="s">
        <v>1</v>
      </c>
      <c r="D544" s="35" t="s">
        <v>2</v>
      </c>
      <c r="E544" s="35" t="s">
        <v>3</v>
      </c>
      <c r="F544" s="38" t="s">
        <v>4</v>
      </c>
      <c r="G544" s="40" t="s">
        <v>5</v>
      </c>
      <c r="H544" s="40" t="s">
        <v>6</v>
      </c>
      <c r="I544" s="40" t="s">
        <v>7</v>
      </c>
    </row>
    <row r="545" spans="1:9" ht="26.4">
      <c r="A545" s="7" t="s">
        <v>8</v>
      </c>
      <c r="B545" s="8" t="s">
        <v>424</v>
      </c>
      <c r="C545" s="7" t="s">
        <v>13</v>
      </c>
      <c r="D545" s="25" t="s">
        <v>425</v>
      </c>
      <c r="E545" s="7" t="s">
        <v>14</v>
      </c>
      <c r="F545" s="10" t="s">
        <v>30</v>
      </c>
      <c r="G545" s="12">
        <v>1</v>
      </c>
      <c r="H545" s="13">
        <f>SUM(I546:I549)</f>
        <v>648.14</v>
      </c>
      <c r="I545" s="13">
        <f>H545*G545</f>
        <v>648.14</v>
      </c>
    </row>
    <row r="546" spans="1:9">
      <c r="A546" s="34" t="s">
        <v>18</v>
      </c>
      <c r="B546" s="45">
        <v>88309</v>
      </c>
      <c r="C546" s="26" t="s">
        <v>34</v>
      </c>
      <c r="D546" s="26" t="s">
        <v>177</v>
      </c>
      <c r="E546" s="26" t="s">
        <v>36</v>
      </c>
      <c r="F546" s="29" t="s">
        <v>37</v>
      </c>
      <c r="G546" s="31">
        <v>1</v>
      </c>
      <c r="H546" s="33">
        <v>24.71</v>
      </c>
      <c r="I546" s="33">
        <f t="shared" ref="I546:I549" si="47">ROUND(G546*H546,2)</f>
        <v>24.71</v>
      </c>
    </row>
    <row r="547" spans="1:9">
      <c r="A547" s="34" t="s">
        <v>18</v>
      </c>
      <c r="B547" s="27" t="s">
        <v>426</v>
      </c>
      <c r="C547" s="26" t="s">
        <v>13</v>
      </c>
      <c r="D547" s="34" t="s">
        <v>427</v>
      </c>
      <c r="E547" s="26" t="s">
        <v>14</v>
      </c>
      <c r="F547" s="29" t="s">
        <v>74</v>
      </c>
      <c r="G547" s="31">
        <v>3.9918000000000002E-3</v>
      </c>
      <c r="H547" s="33">
        <v>566.44000000000005</v>
      </c>
      <c r="I547" s="33">
        <f t="shared" si="47"/>
        <v>2.2599999999999998</v>
      </c>
    </row>
    <row r="548" spans="1:9">
      <c r="A548" s="34" t="s">
        <v>18</v>
      </c>
      <c r="B548" s="45">
        <v>88316</v>
      </c>
      <c r="C548" s="26" t="s">
        <v>34</v>
      </c>
      <c r="D548" s="26" t="s">
        <v>35</v>
      </c>
      <c r="E548" s="26" t="s">
        <v>36</v>
      </c>
      <c r="F548" s="29" t="s">
        <v>37</v>
      </c>
      <c r="G548" s="31">
        <v>1.5</v>
      </c>
      <c r="H548" s="33">
        <v>17.78</v>
      </c>
      <c r="I548" s="33">
        <f t="shared" si="47"/>
        <v>26.67</v>
      </c>
    </row>
    <row r="549" spans="1:9" ht="19.8">
      <c r="A549" s="14" t="s">
        <v>12</v>
      </c>
      <c r="B549" s="41" t="s">
        <v>428</v>
      </c>
      <c r="C549" s="14" t="s">
        <v>13</v>
      </c>
      <c r="D549" s="42" t="s">
        <v>429</v>
      </c>
      <c r="E549" s="14" t="s">
        <v>25</v>
      </c>
      <c r="F549" s="17" t="s">
        <v>30</v>
      </c>
      <c r="G549" s="19">
        <v>1</v>
      </c>
      <c r="H549" s="44">
        <v>594.5</v>
      </c>
      <c r="I549" s="44">
        <f t="shared" si="47"/>
        <v>594.5</v>
      </c>
    </row>
    <row r="550" spans="1:9" ht="12.75" customHeight="1">
      <c r="A550" s="97"/>
      <c r="B550" s="97"/>
      <c r="C550" s="97"/>
      <c r="D550" s="97"/>
      <c r="E550" s="97"/>
      <c r="F550" s="97"/>
      <c r="G550" s="97"/>
      <c r="H550" s="108" t="s">
        <v>1320</v>
      </c>
      <c r="I550" s="108">
        <f>ROUND(I545*(1+0.2607),2)</f>
        <v>817.11</v>
      </c>
    </row>
    <row r="551" spans="1:9" ht="12.75" customHeight="1">
      <c r="A551" s="107"/>
      <c r="B551" s="107"/>
      <c r="C551" s="107"/>
      <c r="D551" s="107"/>
      <c r="E551" s="107"/>
      <c r="F551" s="109" t="s">
        <v>1321</v>
      </c>
      <c r="G551" s="109">
        <f>Planilha!F69</f>
        <v>1.5</v>
      </c>
      <c r="H551" s="109" t="s">
        <v>1319</v>
      </c>
      <c r="I551" s="109">
        <f>G551*I550</f>
        <v>1225.665</v>
      </c>
    </row>
    <row r="552" spans="1:9">
      <c r="A552" s="35" t="s">
        <v>430</v>
      </c>
      <c r="B552" s="36" t="s">
        <v>0</v>
      </c>
      <c r="C552" s="35" t="s">
        <v>1</v>
      </c>
      <c r="D552" s="35" t="s">
        <v>2</v>
      </c>
      <c r="E552" s="35" t="s">
        <v>3</v>
      </c>
      <c r="F552" s="38" t="s">
        <v>4</v>
      </c>
      <c r="G552" s="40" t="s">
        <v>5</v>
      </c>
      <c r="H552" s="40" t="s">
        <v>6</v>
      </c>
      <c r="I552" s="40" t="s">
        <v>7</v>
      </c>
    </row>
    <row r="553" spans="1:9">
      <c r="A553" s="7" t="s">
        <v>8</v>
      </c>
      <c r="B553" s="8" t="s">
        <v>431</v>
      </c>
      <c r="C553" s="7" t="s">
        <v>9</v>
      </c>
      <c r="D553" s="7" t="s">
        <v>432</v>
      </c>
      <c r="E553" s="25" t="s">
        <v>387</v>
      </c>
      <c r="F553" s="10" t="s">
        <v>11</v>
      </c>
      <c r="G553" s="12">
        <v>1</v>
      </c>
      <c r="H553" s="13">
        <f>SUM(I554:I556)</f>
        <v>7524.34</v>
      </c>
      <c r="I553" s="13">
        <f>H553*G553</f>
        <v>7524.34</v>
      </c>
    </row>
    <row r="554" spans="1:9">
      <c r="A554" s="34" t="s">
        <v>18</v>
      </c>
      <c r="B554" s="45">
        <v>102188</v>
      </c>
      <c r="C554" s="26" t="s">
        <v>34</v>
      </c>
      <c r="D554" s="34" t="s">
        <v>433</v>
      </c>
      <c r="E554" s="34" t="s">
        <v>387</v>
      </c>
      <c r="F554" s="29" t="s">
        <v>11</v>
      </c>
      <c r="G554" s="31">
        <v>2</v>
      </c>
      <c r="H554" s="32">
        <v>804.07</v>
      </c>
      <c r="I554" s="32">
        <f t="shared" ref="I554:I556" si="48">ROUND(G554*H554,2)</f>
        <v>1608.14</v>
      </c>
    </row>
    <row r="555" spans="1:9" ht="26.4">
      <c r="A555" s="26" t="s">
        <v>16</v>
      </c>
      <c r="B555" s="45">
        <v>102189</v>
      </c>
      <c r="C555" s="26" t="s">
        <v>34</v>
      </c>
      <c r="D555" s="34" t="s">
        <v>434</v>
      </c>
      <c r="E555" s="26" t="s">
        <v>92</v>
      </c>
      <c r="F555" s="29" t="s">
        <v>11</v>
      </c>
      <c r="G555" s="31">
        <v>2</v>
      </c>
      <c r="H555" s="32">
        <v>211.63</v>
      </c>
      <c r="I555" s="32">
        <f t="shared" si="48"/>
        <v>423.26</v>
      </c>
    </row>
    <row r="556" spans="1:9">
      <c r="A556" s="34" t="s">
        <v>18</v>
      </c>
      <c r="B556" s="45">
        <v>102181</v>
      </c>
      <c r="C556" s="26" t="s">
        <v>34</v>
      </c>
      <c r="D556" s="34" t="s">
        <v>435</v>
      </c>
      <c r="E556" s="34" t="s">
        <v>387</v>
      </c>
      <c r="F556" s="29" t="s">
        <v>30</v>
      </c>
      <c r="G556" s="31">
        <v>13.055999999999999</v>
      </c>
      <c r="H556" s="32">
        <v>420.72153184052439</v>
      </c>
      <c r="I556" s="32">
        <f t="shared" si="48"/>
        <v>5492.94</v>
      </c>
    </row>
    <row r="557" spans="1:9" ht="12.75" customHeight="1">
      <c r="A557" s="97"/>
      <c r="B557" s="97"/>
      <c r="C557" s="97"/>
      <c r="D557" s="97"/>
      <c r="E557" s="97"/>
      <c r="F557" s="97"/>
      <c r="G557" s="97"/>
      <c r="H557" s="108" t="s">
        <v>1320</v>
      </c>
      <c r="I557" s="108">
        <f>ROUND(I553*(1+0.2607),2)</f>
        <v>9485.94</v>
      </c>
    </row>
    <row r="558" spans="1:9" ht="12.75" customHeight="1">
      <c r="A558" s="107"/>
      <c r="B558" s="107"/>
      <c r="C558" s="107"/>
      <c r="D558" s="107"/>
      <c r="E558" s="107"/>
      <c r="F558" s="109" t="s">
        <v>1321</v>
      </c>
      <c r="G558" s="144">
        <f>Planilha!F70</f>
        <v>1</v>
      </c>
      <c r="H558" s="109" t="s">
        <v>1319</v>
      </c>
      <c r="I558" s="109">
        <f>G558*I557</f>
        <v>9485.94</v>
      </c>
    </row>
    <row r="559" spans="1:9">
      <c r="A559" s="35" t="s">
        <v>436</v>
      </c>
      <c r="B559" s="36" t="s">
        <v>0</v>
      </c>
      <c r="C559" s="35" t="s">
        <v>1</v>
      </c>
      <c r="D559" s="35" t="s">
        <v>2</v>
      </c>
      <c r="E559" s="35" t="s">
        <v>3</v>
      </c>
      <c r="F559" s="38" t="s">
        <v>4</v>
      </c>
      <c r="G559" s="102" t="s">
        <v>5</v>
      </c>
      <c r="H559" s="36" t="s">
        <v>6</v>
      </c>
      <c r="I559" s="36" t="s">
        <v>7</v>
      </c>
    </row>
    <row r="560" spans="1:9">
      <c r="A560" s="7" t="s">
        <v>8</v>
      </c>
      <c r="B560" s="8" t="s">
        <v>437</v>
      </c>
      <c r="C560" s="7" t="s">
        <v>9</v>
      </c>
      <c r="D560" s="7" t="s">
        <v>438</v>
      </c>
      <c r="E560" s="25" t="s">
        <v>387</v>
      </c>
      <c r="F560" s="10" t="s">
        <v>11</v>
      </c>
      <c r="G560" s="94">
        <v>1</v>
      </c>
      <c r="H560" s="13">
        <f>ROUND(SUM(I561:I563),2)</f>
        <v>10999.52</v>
      </c>
      <c r="I560" s="13">
        <f>H560*G560</f>
        <v>10999.52</v>
      </c>
    </row>
    <row r="561" spans="1:9">
      <c r="A561" s="34" t="s">
        <v>18</v>
      </c>
      <c r="B561" s="45">
        <v>102188</v>
      </c>
      <c r="C561" s="26" t="s">
        <v>34</v>
      </c>
      <c r="D561" s="34" t="s">
        <v>433</v>
      </c>
      <c r="E561" s="34" t="s">
        <v>387</v>
      </c>
      <c r="F561" s="29" t="s">
        <v>11</v>
      </c>
      <c r="G561" s="101">
        <v>2</v>
      </c>
      <c r="H561" s="32">
        <v>804.07</v>
      </c>
      <c r="I561" s="32">
        <f t="shared" ref="I561:I563" si="49">ROUND(G561*H561,2)</f>
        <v>1608.14</v>
      </c>
    </row>
    <row r="562" spans="1:9" ht="26.4">
      <c r="A562" s="26" t="s">
        <v>16</v>
      </c>
      <c r="B562" s="45">
        <v>102189</v>
      </c>
      <c r="C562" s="26" t="s">
        <v>34</v>
      </c>
      <c r="D562" s="34" t="s">
        <v>434</v>
      </c>
      <c r="E562" s="26" t="s">
        <v>92</v>
      </c>
      <c r="F562" s="29" t="s">
        <v>11</v>
      </c>
      <c r="G562" s="101">
        <v>2</v>
      </c>
      <c r="H562" s="32">
        <v>211.66</v>
      </c>
      <c r="I562" s="32">
        <f t="shared" si="49"/>
        <v>423.32</v>
      </c>
    </row>
    <row r="563" spans="1:9">
      <c r="A563" s="34" t="s">
        <v>18</v>
      </c>
      <c r="B563" s="45">
        <v>102181</v>
      </c>
      <c r="C563" s="26" t="s">
        <v>34</v>
      </c>
      <c r="D563" s="34" t="s">
        <v>435</v>
      </c>
      <c r="E563" s="34" t="s">
        <v>387</v>
      </c>
      <c r="F563" s="29" t="s">
        <v>30</v>
      </c>
      <c r="G563" s="101">
        <v>21.31597623104371</v>
      </c>
      <c r="H563" s="32">
        <v>420.72</v>
      </c>
      <c r="I563" s="32">
        <f t="shared" si="49"/>
        <v>8968.06</v>
      </c>
    </row>
    <row r="564" spans="1:9" ht="12.75" customHeight="1">
      <c r="A564" s="97"/>
      <c r="B564" s="97"/>
      <c r="C564" s="97"/>
      <c r="D564" s="97"/>
      <c r="E564" s="97"/>
      <c r="F564" s="97"/>
      <c r="G564" s="97"/>
      <c r="H564" s="108" t="s">
        <v>1320</v>
      </c>
      <c r="I564" s="108">
        <f>ROUND(I560*(1+0.2607),2)</f>
        <v>13867.09</v>
      </c>
    </row>
    <row r="565" spans="1:9" ht="12.75" customHeight="1">
      <c r="A565" s="107"/>
      <c r="B565" s="107"/>
      <c r="C565" s="107"/>
      <c r="D565" s="107"/>
      <c r="E565" s="107"/>
      <c r="F565" s="109" t="s">
        <v>1321</v>
      </c>
      <c r="G565" s="144">
        <f>Planilha!F71</f>
        <v>1</v>
      </c>
      <c r="H565" s="109" t="s">
        <v>1319</v>
      </c>
      <c r="I565" s="109">
        <f>G565*I564</f>
        <v>13867.09</v>
      </c>
    </row>
    <row r="566" spans="1:9">
      <c r="A566" s="68">
        <v>40392</v>
      </c>
      <c r="B566" s="36" t="s">
        <v>0</v>
      </c>
      <c r="C566" s="35" t="s">
        <v>1</v>
      </c>
      <c r="D566" s="35" t="s">
        <v>2</v>
      </c>
      <c r="E566" s="35" t="s">
        <v>3</v>
      </c>
      <c r="F566" s="38" t="s">
        <v>4</v>
      </c>
      <c r="G566" s="102" t="s">
        <v>5</v>
      </c>
      <c r="H566" s="36" t="s">
        <v>6</v>
      </c>
      <c r="I566" s="36" t="s">
        <v>7</v>
      </c>
    </row>
    <row r="567" spans="1:9">
      <c r="A567" s="7" t="s">
        <v>8</v>
      </c>
      <c r="B567" s="8" t="s">
        <v>439</v>
      </c>
      <c r="C567" s="7" t="s">
        <v>9</v>
      </c>
      <c r="D567" s="7" t="s">
        <v>440</v>
      </c>
      <c r="E567" s="25" t="s">
        <v>387</v>
      </c>
      <c r="F567" s="10" t="s">
        <v>11</v>
      </c>
      <c r="G567" s="94">
        <v>1</v>
      </c>
      <c r="H567" s="13">
        <f>SUM(I568:I570)</f>
        <v>3621.7200000000003</v>
      </c>
      <c r="I567" s="13">
        <f>H567*G567</f>
        <v>3621.7200000000003</v>
      </c>
    </row>
    <row r="568" spans="1:9">
      <c r="A568" s="34" t="s">
        <v>18</v>
      </c>
      <c r="B568" s="45">
        <v>102181</v>
      </c>
      <c r="C568" s="26" t="s">
        <v>34</v>
      </c>
      <c r="D568" s="34" t="s">
        <v>435</v>
      </c>
      <c r="E568" s="34" t="s">
        <v>387</v>
      </c>
      <c r="F568" s="29" t="s">
        <v>30</v>
      </c>
      <c r="G568" s="101">
        <v>3.78</v>
      </c>
      <c r="H568" s="32">
        <v>420.72</v>
      </c>
      <c r="I568" s="32">
        <f t="shared" ref="I568:I570" si="50">ROUND(G568*H568,2)</f>
        <v>1590.32</v>
      </c>
    </row>
    <row r="569" spans="1:9">
      <c r="A569" s="34" t="s">
        <v>18</v>
      </c>
      <c r="B569" s="45">
        <v>102188</v>
      </c>
      <c r="C569" s="26" t="s">
        <v>34</v>
      </c>
      <c r="D569" s="34" t="s">
        <v>433</v>
      </c>
      <c r="E569" s="34" t="s">
        <v>387</v>
      </c>
      <c r="F569" s="29" t="s">
        <v>11</v>
      </c>
      <c r="G569" s="101">
        <v>2</v>
      </c>
      <c r="H569" s="32">
        <v>804.07</v>
      </c>
      <c r="I569" s="32">
        <f t="shared" si="50"/>
        <v>1608.14</v>
      </c>
    </row>
    <row r="570" spans="1:9" ht="26.4">
      <c r="A570" s="26" t="s">
        <v>16</v>
      </c>
      <c r="B570" s="45">
        <v>102189</v>
      </c>
      <c r="C570" s="26" t="s">
        <v>34</v>
      </c>
      <c r="D570" s="34" t="s">
        <v>434</v>
      </c>
      <c r="E570" s="26" t="s">
        <v>92</v>
      </c>
      <c r="F570" s="29" t="s">
        <v>11</v>
      </c>
      <c r="G570" s="101">
        <v>2</v>
      </c>
      <c r="H570" s="32">
        <v>211.63</v>
      </c>
      <c r="I570" s="32">
        <f t="shared" si="50"/>
        <v>423.26</v>
      </c>
    </row>
    <row r="571" spans="1:9" ht="12.75" customHeight="1">
      <c r="A571" s="97"/>
      <c r="B571" s="97"/>
      <c r="C571" s="97"/>
      <c r="D571" s="97"/>
      <c r="E571" s="97"/>
      <c r="F571" s="97"/>
      <c r="G571" s="97"/>
      <c r="H571" s="108" t="s">
        <v>1320</v>
      </c>
      <c r="I571" s="108">
        <f>ROUND(I567*(1+0.2607),2)</f>
        <v>4565.8999999999996</v>
      </c>
    </row>
    <row r="572" spans="1:9" ht="12.75" customHeight="1">
      <c r="A572" s="107"/>
      <c r="B572" s="107"/>
      <c r="C572" s="107"/>
      <c r="D572" s="107"/>
      <c r="E572" s="107"/>
      <c r="F572" s="109" t="s">
        <v>1321</v>
      </c>
      <c r="G572" s="144">
        <f>Planilha!F72</f>
        <v>1</v>
      </c>
      <c r="H572" s="109" t="s">
        <v>1319</v>
      </c>
      <c r="I572" s="109">
        <f>G572*I571</f>
        <v>4565.8999999999996</v>
      </c>
    </row>
    <row r="573" spans="1:9">
      <c r="A573" s="68">
        <v>40757</v>
      </c>
      <c r="B573" s="36" t="s">
        <v>0</v>
      </c>
      <c r="C573" s="35" t="s">
        <v>1</v>
      </c>
      <c r="D573" s="35" t="s">
        <v>2</v>
      </c>
      <c r="E573" s="35" t="s">
        <v>3</v>
      </c>
      <c r="F573" s="38" t="s">
        <v>4</v>
      </c>
      <c r="G573" s="102" t="s">
        <v>5</v>
      </c>
      <c r="H573" s="36" t="s">
        <v>6</v>
      </c>
      <c r="I573" s="36" t="s">
        <v>7</v>
      </c>
    </row>
    <row r="574" spans="1:9">
      <c r="A574" s="7" t="s">
        <v>8</v>
      </c>
      <c r="B574" s="46">
        <v>102219</v>
      </c>
      <c r="C574" s="7" t="s">
        <v>34</v>
      </c>
      <c r="D574" s="7" t="s">
        <v>441</v>
      </c>
      <c r="E574" s="7" t="s">
        <v>65</v>
      </c>
      <c r="F574" s="10" t="s">
        <v>30</v>
      </c>
      <c r="G574" s="94">
        <v>1</v>
      </c>
      <c r="H574" s="13">
        <f>SUM(I575:I577)</f>
        <v>15.760000000000002</v>
      </c>
      <c r="I574" s="13">
        <f>H574*G574</f>
        <v>15.760000000000002</v>
      </c>
    </row>
    <row r="575" spans="1:9">
      <c r="A575" s="34" t="s">
        <v>18</v>
      </c>
      <c r="B575" s="45">
        <v>88310</v>
      </c>
      <c r="C575" s="26" t="s">
        <v>34</v>
      </c>
      <c r="D575" s="26" t="s">
        <v>282</v>
      </c>
      <c r="E575" s="26" t="s">
        <v>36</v>
      </c>
      <c r="F575" s="29" t="s">
        <v>37</v>
      </c>
      <c r="G575" s="101">
        <v>0.3805</v>
      </c>
      <c r="H575" s="32">
        <v>25.79</v>
      </c>
      <c r="I575" s="32">
        <f t="shared" ref="I575:I577" si="51">ROUND(G575*H575,2)</f>
        <v>9.81</v>
      </c>
    </row>
    <row r="576" spans="1:9">
      <c r="A576" s="14" t="s">
        <v>12</v>
      </c>
      <c r="B576" s="15">
        <v>7311</v>
      </c>
      <c r="C576" s="14" t="s">
        <v>34</v>
      </c>
      <c r="D576" s="14" t="s">
        <v>308</v>
      </c>
      <c r="E576" s="14" t="s">
        <v>25</v>
      </c>
      <c r="F576" s="17" t="s">
        <v>187</v>
      </c>
      <c r="G576" s="96">
        <v>0.14030000000000001</v>
      </c>
      <c r="H576" s="43">
        <v>39.96</v>
      </c>
      <c r="I576" s="43">
        <f t="shared" si="51"/>
        <v>5.61</v>
      </c>
    </row>
    <row r="577" spans="1:9">
      <c r="A577" s="14" t="s">
        <v>12</v>
      </c>
      <c r="B577" s="15">
        <v>5318</v>
      </c>
      <c r="C577" s="14" t="s">
        <v>34</v>
      </c>
      <c r="D577" s="14" t="s">
        <v>442</v>
      </c>
      <c r="E577" s="14" t="s">
        <v>25</v>
      </c>
      <c r="F577" s="17" t="s">
        <v>187</v>
      </c>
      <c r="G577" s="96">
        <v>1.4E-2</v>
      </c>
      <c r="H577" s="43">
        <v>24.08</v>
      </c>
      <c r="I577" s="43">
        <f t="shared" si="51"/>
        <v>0.34</v>
      </c>
    </row>
    <row r="578" spans="1:9" ht="12.75" customHeight="1">
      <c r="A578" s="97"/>
      <c r="B578" s="97"/>
      <c r="C578" s="97"/>
      <c r="D578" s="97"/>
      <c r="E578" s="97"/>
      <c r="F578" s="97"/>
      <c r="G578" s="97"/>
      <c r="H578" s="108" t="s">
        <v>1320</v>
      </c>
      <c r="I578" s="108">
        <f>ROUND(I574*(1+0.2607),2)</f>
        <v>19.87</v>
      </c>
    </row>
    <row r="579" spans="1:9" ht="12.75" customHeight="1">
      <c r="A579" s="107"/>
      <c r="B579" s="107"/>
      <c r="C579" s="107"/>
      <c r="D579" s="107"/>
      <c r="E579" s="107"/>
      <c r="F579" s="109" t="s">
        <v>1321</v>
      </c>
      <c r="G579" s="143">
        <f>Planilha!F73</f>
        <v>45.99</v>
      </c>
      <c r="H579" s="109" t="s">
        <v>1319</v>
      </c>
      <c r="I579" s="109">
        <f>G579*I578</f>
        <v>913.82130000000006</v>
      </c>
    </row>
    <row r="580" spans="1:9">
      <c r="A580" s="68">
        <v>41123</v>
      </c>
      <c r="B580" s="36" t="s">
        <v>0</v>
      </c>
      <c r="C580" s="35" t="s">
        <v>1</v>
      </c>
      <c r="D580" s="35" t="s">
        <v>2</v>
      </c>
      <c r="E580" s="35" t="s">
        <v>3</v>
      </c>
      <c r="F580" s="38" t="s">
        <v>4</v>
      </c>
      <c r="G580" s="102" t="s">
        <v>5</v>
      </c>
      <c r="H580" s="36" t="s">
        <v>6</v>
      </c>
      <c r="I580" s="36" t="s">
        <v>7</v>
      </c>
    </row>
    <row r="581" spans="1:9" ht="19.8">
      <c r="A581" s="7" t="s">
        <v>8</v>
      </c>
      <c r="B581" s="8" t="s">
        <v>443</v>
      </c>
      <c r="C581" s="7" t="s">
        <v>9</v>
      </c>
      <c r="D581" s="25" t="s">
        <v>444</v>
      </c>
      <c r="E581" s="25" t="s">
        <v>90</v>
      </c>
      <c r="F581" s="10" t="s">
        <v>11</v>
      </c>
      <c r="G581" s="94">
        <v>1</v>
      </c>
      <c r="H581" s="13">
        <f>SUM(I582)</f>
        <v>839.44</v>
      </c>
      <c r="I581" s="13">
        <f>H581*G581</f>
        <v>839.44</v>
      </c>
    </row>
    <row r="582" spans="1:9" ht="19.8">
      <c r="A582" s="26" t="s">
        <v>16</v>
      </c>
      <c r="B582" s="45">
        <v>91341</v>
      </c>
      <c r="C582" s="26" t="s">
        <v>34</v>
      </c>
      <c r="D582" s="34" t="s">
        <v>445</v>
      </c>
      <c r="E582" s="34" t="s">
        <v>90</v>
      </c>
      <c r="F582" s="29" t="s">
        <v>30</v>
      </c>
      <c r="G582" s="101">
        <v>1.47</v>
      </c>
      <c r="H582" s="32">
        <v>571.04999999999995</v>
      </c>
      <c r="I582" s="32">
        <f t="shared" ref="I582" si="52">ROUND(G582*H582,2)</f>
        <v>839.44</v>
      </c>
    </row>
    <row r="583" spans="1:9" ht="12.75" customHeight="1">
      <c r="A583" s="97"/>
      <c r="B583" s="97"/>
      <c r="C583" s="97"/>
      <c r="D583" s="97"/>
      <c r="E583" s="97"/>
      <c r="F583" s="97"/>
      <c r="G583" s="97"/>
      <c r="H583" s="108" t="s">
        <v>1320</v>
      </c>
      <c r="I583" s="108">
        <f>ROUND(I581*(1+0.2607),2)</f>
        <v>1058.28</v>
      </c>
    </row>
    <row r="584" spans="1:9" ht="12.75" customHeight="1">
      <c r="A584" s="107"/>
      <c r="B584" s="107"/>
      <c r="C584" s="107"/>
      <c r="D584" s="107"/>
      <c r="E584" s="107"/>
      <c r="F584" s="109" t="s">
        <v>1321</v>
      </c>
      <c r="G584" s="143">
        <f>Planilha!F74</f>
        <v>3</v>
      </c>
      <c r="H584" s="109" t="s">
        <v>1319</v>
      </c>
      <c r="I584" s="109">
        <f>G584*I583</f>
        <v>3174.84</v>
      </c>
    </row>
    <row r="585" spans="1:9">
      <c r="A585" s="68">
        <v>41488</v>
      </c>
      <c r="B585" s="36" t="s">
        <v>0</v>
      </c>
      <c r="C585" s="35" t="s">
        <v>1</v>
      </c>
      <c r="D585" s="35" t="s">
        <v>2</v>
      </c>
      <c r="E585" s="35" t="s">
        <v>3</v>
      </c>
      <c r="F585" s="38" t="s">
        <v>4</v>
      </c>
      <c r="G585" s="102" t="s">
        <v>5</v>
      </c>
      <c r="H585" s="36" t="s">
        <v>6</v>
      </c>
      <c r="I585" s="36" t="s">
        <v>7</v>
      </c>
    </row>
    <row r="586" spans="1:9" ht="19.8">
      <c r="A586" s="7" t="s">
        <v>8</v>
      </c>
      <c r="B586" s="8" t="s">
        <v>446</v>
      </c>
      <c r="C586" s="7" t="s">
        <v>9</v>
      </c>
      <c r="D586" s="25" t="s">
        <v>447</v>
      </c>
      <c r="E586" s="25" t="s">
        <v>90</v>
      </c>
      <c r="F586" s="10" t="s">
        <v>11</v>
      </c>
      <c r="G586" s="94">
        <v>1</v>
      </c>
      <c r="H586" s="13">
        <f>SUM(I587)</f>
        <v>1079.28</v>
      </c>
      <c r="I586" s="13">
        <f>H586*G586</f>
        <v>1079.28</v>
      </c>
    </row>
    <row r="587" spans="1:9">
      <c r="A587" s="26" t="s">
        <v>16</v>
      </c>
      <c r="B587" s="45">
        <v>91341</v>
      </c>
      <c r="C587" s="26" t="s">
        <v>34</v>
      </c>
      <c r="D587" s="34" t="s">
        <v>448</v>
      </c>
      <c r="E587" s="34" t="s">
        <v>378</v>
      </c>
      <c r="F587" s="29" t="s">
        <v>30</v>
      </c>
      <c r="G587" s="101">
        <v>1.89</v>
      </c>
      <c r="H587" s="32">
        <v>571.04999999999995</v>
      </c>
      <c r="I587" s="32">
        <f t="shared" ref="I587" si="53">ROUND(G587*H587,2)</f>
        <v>1079.28</v>
      </c>
    </row>
    <row r="588" spans="1:9" ht="12.75" customHeight="1">
      <c r="A588" s="97"/>
      <c r="B588" s="97"/>
      <c r="C588" s="97"/>
      <c r="D588" s="97"/>
      <c r="E588" s="97"/>
      <c r="F588" s="97"/>
      <c r="G588" s="97"/>
      <c r="H588" s="108" t="s">
        <v>1320</v>
      </c>
      <c r="I588" s="108">
        <f>ROUND(I586*(1+0.2607),2)</f>
        <v>1360.65</v>
      </c>
    </row>
    <row r="589" spans="1:9" ht="12.75" customHeight="1">
      <c r="A589" s="107"/>
      <c r="B589" s="107"/>
      <c r="C589" s="107"/>
      <c r="D589" s="107"/>
      <c r="E589" s="107"/>
      <c r="F589" s="109" t="s">
        <v>1321</v>
      </c>
      <c r="G589" s="144">
        <f>Planilha!F75</f>
        <v>2</v>
      </c>
      <c r="H589" s="109" t="s">
        <v>1319</v>
      </c>
      <c r="I589" s="109">
        <f>G589*I588</f>
        <v>2721.3</v>
      </c>
    </row>
    <row r="590" spans="1:9">
      <c r="A590" s="68">
        <v>41853</v>
      </c>
      <c r="B590" s="36" t="s">
        <v>0</v>
      </c>
      <c r="C590" s="35" t="s">
        <v>1</v>
      </c>
      <c r="D590" s="35" t="s">
        <v>2</v>
      </c>
      <c r="E590" s="35" t="s">
        <v>3</v>
      </c>
      <c r="F590" s="38" t="s">
        <v>4</v>
      </c>
      <c r="G590" s="102" t="s">
        <v>5</v>
      </c>
      <c r="H590" s="36" t="s">
        <v>6</v>
      </c>
      <c r="I590" s="36" t="s">
        <v>7</v>
      </c>
    </row>
    <row r="591" spans="1:9" ht="19.8">
      <c r="A591" s="7" t="s">
        <v>8</v>
      </c>
      <c r="B591" s="8" t="s">
        <v>449</v>
      </c>
      <c r="C591" s="7" t="s">
        <v>9</v>
      </c>
      <c r="D591" s="25" t="s">
        <v>450</v>
      </c>
      <c r="E591" s="25" t="s">
        <v>90</v>
      </c>
      <c r="F591" s="10" t="s">
        <v>11</v>
      </c>
      <c r="G591" s="94">
        <v>1</v>
      </c>
      <c r="H591" s="13">
        <f>SUM(I592)</f>
        <v>685.26</v>
      </c>
      <c r="I591" s="13">
        <f>H591*G591</f>
        <v>685.26</v>
      </c>
    </row>
    <row r="592" spans="1:9" ht="19.8">
      <c r="A592" s="26" t="s">
        <v>16</v>
      </c>
      <c r="B592" s="45">
        <v>91341</v>
      </c>
      <c r="C592" s="26" t="s">
        <v>34</v>
      </c>
      <c r="D592" s="34" t="s">
        <v>445</v>
      </c>
      <c r="E592" s="34" t="s">
        <v>90</v>
      </c>
      <c r="F592" s="29" t="s">
        <v>30</v>
      </c>
      <c r="G592" s="101">
        <v>1.2</v>
      </c>
      <c r="H592" s="32">
        <v>571.04999999999995</v>
      </c>
      <c r="I592" s="32">
        <f t="shared" ref="I592" si="54">ROUND(G592*H592,2)</f>
        <v>685.26</v>
      </c>
    </row>
    <row r="593" spans="1:9" ht="12.75" customHeight="1">
      <c r="A593" s="97"/>
      <c r="B593" s="97"/>
      <c r="C593" s="97"/>
      <c r="D593" s="97"/>
      <c r="E593" s="97"/>
      <c r="F593" s="97"/>
      <c r="G593" s="97"/>
      <c r="H593" s="108" t="s">
        <v>1320</v>
      </c>
      <c r="I593" s="108">
        <f>ROUND(I591*(1+0.2607),2)</f>
        <v>863.91</v>
      </c>
    </row>
    <row r="594" spans="1:9" ht="12.75" customHeight="1">
      <c r="A594" s="107"/>
      <c r="B594" s="107"/>
      <c r="C594" s="107"/>
      <c r="D594" s="107"/>
      <c r="E594" s="107"/>
      <c r="F594" s="109" t="s">
        <v>1321</v>
      </c>
      <c r="G594" s="144">
        <f>Planilha!F76</f>
        <v>1</v>
      </c>
      <c r="H594" s="109" t="s">
        <v>1319</v>
      </c>
      <c r="I594" s="109">
        <f>G594*I593</f>
        <v>863.91</v>
      </c>
    </row>
    <row r="595" spans="1:9">
      <c r="A595" s="68">
        <v>42218</v>
      </c>
      <c r="B595" s="36" t="s">
        <v>0</v>
      </c>
      <c r="C595" s="35" t="s">
        <v>1</v>
      </c>
      <c r="D595" s="35" t="s">
        <v>2</v>
      </c>
      <c r="E595" s="35" t="s">
        <v>3</v>
      </c>
      <c r="F595" s="38" t="s">
        <v>4</v>
      </c>
      <c r="G595" s="102" t="s">
        <v>5</v>
      </c>
      <c r="H595" s="36" t="s">
        <v>6</v>
      </c>
      <c r="I595" s="36" t="s">
        <v>7</v>
      </c>
    </row>
    <row r="596" spans="1:9" ht="19.8">
      <c r="A596" s="7" t="s">
        <v>8</v>
      </c>
      <c r="B596" s="8" t="s">
        <v>451</v>
      </c>
      <c r="C596" s="7" t="s">
        <v>9</v>
      </c>
      <c r="D596" s="25" t="s">
        <v>452</v>
      </c>
      <c r="E596" s="25" t="s">
        <v>90</v>
      </c>
      <c r="F596" s="10" t="s">
        <v>11</v>
      </c>
      <c r="G596" s="94">
        <v>1</v>
      </c>
      <c r="H596" s="13">
        <f>SUM(I597)</f>
        <v>1319.12</v>
      </c>
      <c r="I596" s="13">
        <f>H596*G596</f>
        <v>1319.12</v>
      </c>
    </row>
    <row r="597" spans="1:9" ht="19.8">
      <c r="A597" s="26" t="s">
        <v>16</v>
      </c>
      <c r="B597" s="45">
        <v>91341</v>
      </c>
      <c r="C597" s="26" t="s">
        <v>34</v>
      </c>
      <c r="D597" s="34" t="s">
        <v>445</v>
      </c>
      <c r="E597" s="34" t="s">
        <v>90</v>
      </c>
      <c r="F597" s="29" t="s">
        <v>30</v>
      </c>
      <c r="G597" s="101">
        <v>2.3100350265352541</v>
      </c>
      <c r="H597" s="32">
        <v>571.04</v>
      </c>
      <c r="I597" s="32">
        <f t="shared" ref="I597" si="55">ROUND(G597*H597,2)</f>
        <v>1319.12</v>
      </c>
    </row>
    <row r="598" spans="1:9" ht="12.75" customHeight="1">
      <c r="A598" s="97"/>
      <c r="B598" s="97"/>
      <c r="C598" s="97"/>
      <c r="D598" s="97"/>
      <c r="E598" s="97"/>
      <c r="F598" s="97"/>
      <c r="G598" s="97"/>
      <c r="H598" s="108" t="s">
        <v>1320</v>
      </c>
      <c r="I598" s="108">
        <f>ROUND(I596*(1+0.2607),2)</f>
        <v>1663.01</v>
      </c>
    </row>
    <row r="599" spans="1:9" ht="12.75" customHeight="1">
      <c r="A599" s="107"/>
      <c r="B599" s="107"/>
      <c r="C599" s="107"/>
      <c r="D599" s="107"/>
      <c r="E599" s="107"/>
      <c r="F599" s="109" t="s">
        <v>1321</v>
      </c>
      <c r="G599" s="144">
        <f>Planilha!F77</f>
        <v>1</v>
      </c>
      <c r="H599" s="109" t="s">
        <v>1319</v>
      </c>
      <c r="I599" s="109">
        <f>G599*I598</f>
        <v>1663.01</v>
      </c>
    </row>
    <row r="600" spans="1:9">
      <c r="A600" s="68">
        <v>42584</v>
      </c>
      <c r="B600" s="36" t="s">
        <v>0</v>
      </c>
      <c r="C600" s="35" t="s">
        <v>1</v>
      </c>
      <c r="D600" s="35" t="s">
        <v>2</v>
      </c>
      <c r="E600" s="35" t="s">
        <v>3</v>
      </c>
      <c r="F600" s="38" t="s">
        <v>4</v>
      </c>
      <c r="G600" s="102" t="s">
        <v>5</v>
      </c>
      <c r="H600" s="36" t="s">
        <v>6</v>
      </c>
      <c r="I600" s="36" t="s">
        <v>7</v>
      </c>
    </row>
    <row r="601" spans="1:9" ht="19.8">
      <c r="A601" s="7" t="s">
        <v>8</v>
      </c>
      <c r="B601" s="8" t="s">
        <v>453</v>
      </c>
      <c r="C601" s="7" t="s">
        <v>9</v>
      </c>
      <c r="D601" s="25" t="s">
        <v>454</v>
      </c>
      <c r="E601" s="25" t="s">
        <v>90</v>
      </c>
      <c r="F601" s="10" t="s">
        <v>11</v>
      </c>
      <c r="G601" s="94">
        <v>1</v>
      </c>
      <c r="H601" s="13">
        <f>SUM(I602)</f>
        <v>685.26</v>
      </c>
      <c r="I601" s="13">
        <f>H601*G601</f>
        <v>685.26</v>
      </c>
    </row>
    <row r="602" spans="1:9" ht="19.8">
      <c r="A602" s="26" t="s">
        <v>16</v>
      </c>
      <c r="B602" s="64">
        <v>91341</v>
      </c>
      <c r="C602" s="26" t="s">
        <v>34</v>
      </c>
      <c r="D602" s="34" t="s">
        <v>445</v>
      </c>
      <c r="E602" s="34" t="s">
        <v>90</v>
      </c>
      <c r="F602" s="29" t="s">
        <v>30</v>
      </c>
      <c r="G602" s="101">
        <v>1.2</v>
      </c>
      <c r="H602" s="66">
        <v>571.04999999999995</v>
      </c>
      <c r="I602" s="66">
        <f t="shared" ref="I602" si="56">ROUND(G602*H602,2)</f>
        <v>685.26</v>
      </c>
    </row>
    <row r="603" spans="1:9" ht="12.75" customHeight="1">
      <c r="A603" s="97"/>
      <c r="B603" s="97"/>
      <c r="C603" s="97"/>
      <c r="D603" s="97"/>
      <c r="E603" s="97"/>
      <c r="F603" s="97"/>
      <c r="G603" s="97"/>
      <c r="H603" s="108" t="s">
        <v>1320</v>
      </c>
      <c r="I603" s="108">
        <f>ROUND(I601*(1+0.2607),2)</f>
        <v>863.91</v>
      </c>
    </row>
    <row r="604" spans="1:9" ht="12.75" customHeight="1">
      <c r="A604" s="107"/>
      <c r="B604" s="107"/>
      <c r="C604" s="107"/>
      <c r="D604" s="107"/>
      <c r="E604" s="107"/>
      <c r="F604" s="109" t="s">
        <v>1321</v>
      </c>
      <c r="G604" s="144">
        <f>Planilha!F78</f>
        <v>1</v>
      </c>
      <c r="H604" s="109" t="s">
        <v>1319</v>
      </c>
      <c r="I604" s="109">
        <f>G604*I603</f>
        <v>863.91</v>
      </c>
    </row>
    <row r="605" spans="1:9">
      <c r="A605" s="68">
        <v>42949</v>
      </c>
      <c r="B605" s="36" t="s">
        <v>0</v>
      </c>
      <c r="C605" s="35" t="s">
        <v>1</v>
      </c>
      <c r="D605" s="35" t="s">
        <v>2</v>
      </c>
      <c r="E605" s="37" t="s">
        <v>3</v>
      </c>
      <c r="F605" s="38" t="s">
        <v>4</v>
      </c>
      <c r="G605" s="40" t="s">
        <v>5</v>
      </c>
      <c r="H605" s="36" t="s">
        <v>6</v>
      </c>
      <c r="I605" s="36" t="s">
        <v>7</v>
      </c>
    </row>
    <row r="606" spans="1:9" ht="19.8">
      <c r="A606" s="7" t="s">
        <v>8</v>
      </c>
      <c r="B606" s="8" t="s">
        <v>455</v>
      </c>
      <c r="C606" s="7" t="s">
        <v>9</v>
      </c>
      <c r="D606" s="7" t="s">
        <v>456</v>
      </c>
      <c r="E606" s="9" t="s">
        <v>14</v>
      </c>
      <c r="F606" s="10" t="s">
        <v>15</v>
      </c>
      <c r="G606" s="12">
        <v>1</v>
      </c>
      <c r="H606" s="13">
        <f>SUM(I607:I610)</f>
        <v>2633.5499999999997</v>
      </c>
      <c r="I606" s="13">
        <f>H606*G606</f>
        <v>2633.5499999999997</v>
      </c>
    </row>
    <row r="607" spans="1:9">
      <c r="A607" s="26" t="s">
        <v>16</v>
      </c>
      <c r="B607" s="27" t="s">
        <v>457</v>
      </c>
      <c r="C607" s="26" t="s">
        <v>13</v>
      </c>
      <c r="D607" s="26" t="s">
        <v>458</v>
      </c>
      <c r="E607" s="28" t="s">
        <v>14</v>
      </c>
      <c r="F607" s="29" t="s">
        <v>30</v>
      </c>
      <c r="G607" s="31">
        <v>2.52</v>
      </c>
      <c r="H607" s="32">
        <v>72.77</v>
      </c>
      <c r="I607" s="32">
        <f t="shared" ref="I607:I610" si="57">ROUND(G607*H607,2)</f>
        <v>183.38</v>
      </c>
    </row>
    <row r="608" spans="1:9" ht="19.8">
      <c r="A608" s="26" t="s">
        <v>16</v>
      </c>
      <c r="B608" s="27" t="s">
        <v>459</v>
      </c>
      <c r="C608" s="26" t="s">
        <v>13</v>
      </c>
      <c r="D608" s="26" t="s">
        <v>460</v>
      </c>
      <c r="E608" s="28" t="s">
        <v>14</v>
      </c>
      <c r="F608" s="29" t="s">
        <v>15</v>
      </c>
      <c r="G608" s="31">
        <v>1</v>
      </c>
      <c r="H608" s="67">
        <v>1173.32</v>
      </c>
      <c r="I608" s="67">
        <f t="shared" si="57"/>
        <v>1173.32</v>
      </c>
    </row>
    <row r="609" spans="1:9">
      <c r="A609" s="26" t="s">
        <v>16</v>
      </c>
      <c r="B609" s="27" t="s">
        <v>461</v>
      </c>
      <c r="C609" s="26" t="s">
        <v>13</v>
      </c>
      <c r="D609" s="26" t="s">
        <v>462</v>
      </c>
      <c r="E609" s="28" t="s">
        <v>14</v>
      </c>
      <c r="F609" s="29" t="s">
        <v>15</v>
      </c>
      <c r="G609" s="31">
        <v>1</v>
      </c>
      <c r="H609" s="32">
        <v>175.89</v>
      </c>
      <c r="I609" s="32">
        <f t="shared" si="57"/>
        <v>175.89</v>
      </c>
    </row>
    <row r="610" spans="1:9">
      <c r="A610" s="14" t="s">
        <v>12</v>
      </c>
      <c r="B610" s="69" t="s">
        <v>463</v>
      </c>
      <c r="C610" s="42" t="s">
        <v>464</v>
      </c>
      <c r="D610" s="14" t="s">
        <v>465</v>
      </c>
      <c r="E610" s="16" t="s">
        <v>25</v>
      </c>
      <c r="F610" s="17" t="s">
        <v>30</v>
      </c>
      <c r="G610" s="19">
        <v>2.52</v>
      </c>
      <c r="H610" s="43">
        <v>436.89</v>
      </c>
      <c r="I610" s="43">
        <f t="shared" si="57"/>
        <v>1100.96</v>
      </c>
    </row>
    <row r="611" spans="1:9" ht="12.75" customHeight="1">
      <c r="A611" s="97"/>
      <c r="B611" s="97"/>
      <c r="C611" s="97"/>
      <c r="D611" s="97"/>
      <c r="E611" s="97"/>
      <c r="F611" s="97"/>
      <c r="G611" s="97"/>
      <c r="H611" s="108" t="s">
        <v>1320</v>
      </c>
      <c r="I611" s="108">
        <f>ROUND(I606*(1+0.2607),2)</f>
        <v>3320.12</v>
      </c>
    </row>
    <row r="612" spans="1:9" ht="12.75" customHeight="1">
      <c r="A612" s="107"/>
      <c r="B612" s="107"/>
      <c r="C612" s="107"/>
      <c r="D612" s="107"/>
      <c r="E612" s="107"/>
      <c r="F612" s="109" t="s">
        <v>1321</v>
      </c>
      <c r="G612" s="144">
        <f>Planilha!F79</f>
        <v>1</v>
      </c>
      <c r="H612" s="109" t="s">
        <v>1319</v>
      </c>
      <c r="I612" s="109">
        <f>G612*I611</f>
        <v>3320.12</v>
      </c>
    </row>
    <row r="613" spans="1:9">
      <c r="A613" s="68">
        <v>43314</v>
      </c>
      <c r="B613" s="36" t="s">
        <v>0</v>
      </c>
      <c r="C613" s="35" t="s">
        <v>1</v>
      </c>
      <c r="D613" s="35" t="s">
        <v>2</v>
      </c>
      <c r="E613" s="37" t="s">
        <v>3</v>
      </c>
      <c r="F613" s="38" t="s">
        <v>4</v>
      </c>
      <c r="G613" s="40" t="s">
        <v>5</v>
      </c>
      <c r="H613" s="36" t="s">
        <v>6</v>
      </c>
      <c r="I613" s="36" t="s">
        <v>7</v>
      </c>
    </row>
    <row r="614" spans="1:9">
      <c r="A614" s="7" t="s">
        <v>8</v>
      </c>
      <c r="B614" s="46">
        <v>11944</v>
      </c>
      <c r="C614" s="7" t="s">
        <v>466</v>
      </c>
      <c r="D614" s="25" t="s">
        <v>467</v>
      </c>
      <c r="E614" s="9" t="s">
        <v>468</v>
      </c>
      <c r="F614" s="10" t="s">
        <v>30</v>
      </c>
      <c r="G614" s="12">
        <v>1</v>
      </c>
      <c r="H614" s="13">
        <f>SUM(I615:I621)</f>
        <v>473.6</v>
      </c>
      <c r="I614" s="13">
        <f>H614*G614</f>
        <v>473.6</v>
      </c>
    </row>
    <row r="615" spans="1:9">
      <c r="A615" s="34" t="s">
        <v>18</v>
      </c>
      <c r="B615" s="45">
        <v>88309</v>
      </c>
      <c r="C615" s="26" t="s">
        <v>34</v>
      </c>
      <c r="D615" s="26" t="s">
        <v>177</v>
      </c>
      <c r="E615" s="28" t="s">
        <v>36</v>
      </c>
      <c r="F615" s="29" t="s">
        <v>37</v>
      </c>
      <c r="G615" s="31">
        <v>1</v>
      </c>
      <c r="H615" s="32">
        <v>24.71</v>
      </c>
      <c r="I615" s="32">
        <f t="shared" ref="I615:I621" si="58">ROUND(G615*H615,2)</f>
        <v>24.71</v>
      </c>
    </row>
    <row r="616" spans="1:9">
      <c r="A616" s="34" t="s">
        <v>18</v>
      </c>
      <c r="B616" s="45">
        <v>88316</v>
      </c>
      <c r="C616" s="26" t="s">
        <v>34</v>
      </c>
      <c r="D616" s="26" t="s">
        <v>35</v>
      </c>
      <c r="E616" s="28" t="s">
        <v>36</v>
      </c>
      <c r="F616" s="29" t="s">
        <v>37</v>
      </c>
      <c r="G616" s="31">
        <v>1</v>
      </c>
      <c r="H616" s="32">
        <v>17.78</v>
      </c>
      <c r="I616" s="32">
        <f t="shared" si="58"/>
        <v>17.78</v>
      </c>
    </row>
    <row r="617" spans="1:9">
      <c r="A617" s="26" t="s">
        <v>16</v>
      </c>
      <c r="B617" s="45">
        <v>1903</v>
      </c>
      <c r="C617" s="26" t="s">
        <v>466</v>
      </c>
      <c r="D617" s="26" t="s">
        <v>469</v>
      </c>
      <c r="E617" s="28" t="s">
        <v>470</v>
      </c>
      <c r="F617" s="29" t="s">
        <v>74</v>
      </c>
      <c r="G617" s="31">
        <v>3.0000000000000001E-3</v>
      </c>
      <c r="H617" s="32">
        <v>475.89</v>
      </c>
      <c r="I617" s="32">
        <f t="shared" si="58"/>
        <v>1.43</v>
      </c>
    </row>
    <row r="618" spans="1:9">
      <c r="A618" s="14" t="s">
        <v>12</v>
      </c>
      <c r="B618" s="15">
        <v>6111</v>
      </c>
      <c r="C618" s="14" t="s">
        <v>34</v>
      </c>
      <c r="D618" s="14" t="s">
        <v>471</v>
      </c>
      <c r="E618" s="16" t="s">
        <v>316</v>
      </c>
      <c r="F618" s="17" t="s">
        <v>37</v>
      </c>
      <c r="G618" s="19">
        <v>1</v>
      </c>
      <c r="H618" s="43">
        <v>12.59</v>
      </c>
      <c r="I618" s="43">
        <f t="shared" si="58"/>
        <v>12.59</v>
      </c>
    </row>
    <row r="619" spans="1:9">
      <c r="A619" s="14" t="s">
        <v>12</v>
      </c>
      <c r="B619" s="70">
        <v>12793</v>
      </c>
      <c r="C619" s="14" t="s">
        <v>466</v>
      </c>
      <c r="D619" s="14" t="s">
        <v>472</v>
      </c>
      <c r="E619" s="16" t="s">
        <v>25</v>
      </c>
      <c r="F619" s="17" t="s">
        <v>30</v>
      </c>
      <c r="G619" s="19">
        <v>1</v>
      </c>
      <c r="H619" s="43">
        <v>225</v>
      </c>
      <c r="I619" s="43">
        <f t="shared" si="58"/>
        <v>225</v>
      </c>
    </row>
    <row r="620" spans="1:9">
      <c r="A620" s="14" t="s">
        <v>12</v>
      </c>
      <c r="B620" s="70">
        <v>9496</v>
      </c>
      <c r="C620" s="14" t="s">
        <v>466</v>
      </c>
      <c r="D620" s="14" t="s">
        <v>473</v>
      </c>
      <c r="E620" s="16" t="s">
        <v>25</v>
      </c>
      <c r="F620" s="17" t="s">
        <v>30</v>
      </c>
      <c r="G620" s="19">
        <v>1</v>
      </c>
      <c r="H620" s="43">
        <v>172.87</v>
      </c>
      <c r="I620" s="43">
        <f t="shared" si="58"/>
        <v>172.87</v>
      </c>
    </row>
    <row r="621" spans="1:9">
      <c r="A621" s="14" t="s">
        <v>12</v>
      </c>
      <c r="B621" s="15">
        <v>4750</v>
      </c>
      <c r="C621" s="14" t="s">
        <v>34</v>
      </c>
      <c r="D621" s="14" t="s">
        <v>474</v>
      </c>
      <c r="E621" s="16" t="s">
        <v>316</v>
      </c>
      <c r="F621" s="17" t="s">
        <v>37</v>
      </c>
      <c r="G621" s="19">
        <v>1</v>
      </c>
      <c r="H621" s="43">
        <v>19.22</v>
      </c>
      <c r="I621" s="43">
        <f t="shared" si="58"/>
        <v>19.22</v>
      </c>
    </row>
    <row r="622" spans="1:9" ht="12.75" customHeight="1">
      <c r="A622" s="97"/>
      <c r="B622" s="97"/>
      <c r="C622" s="97"/>
      <c r="D622" s="97"/>
      <c r="E622" s="97"/>
      <c r="F622" s="97"/>
      <c r="G622" s="97"/>
      <c r="H622" s="108" t="s">
        <v>1320</v>
      </c>
      <c r="I622" s="108">
        <f>ROUND(I614*(1+0.2607),2)</f>
        <v>597.07000000000005</v>
      </c>
    </row>
    <row r="623" spans="1:9" ht="12.75" customHeight="1">
      <c r="A623" s="107"/>
      <c r="B623" s="107"/>
      <c r="C623" s="107"/>
      <c r="D623" s="107"/>
      <c r="E623" s="107"/>
      <c r="F623" s="109" t="s">
        <v>1321</v>
      </c>
      <c r="G623" s="143">
        <f>Planilha!F80</f>
        <v>0.66</v>
      </c>
      <c r="H623" s="109" t="s">
        <v>1319</v>
      </c>
      <c r="I623" s="109">
        <f>G623*I622</f>
        <v>394.06620000000004</v>
      </c>
    </row>
    <row r="624" spans="1:9">
      <c r="A624" s="21">
        <v>9</v>
      </c>
      <c r="B624" s="22"/>
      <c r="C624" s="22"/>
      <c r="D624" s="23" t="s">
        <v>475</v>
      </c>
      <c r="E624" s="22"/>
      <c r="F624" s="111"/>
      <c r="G624" s="110"/>
      <c r="H624" s="22"/>
      <c r="I624" s="22"/>
    </row>
    <row r="625" spans="1:9">
      <c r="A625" s="50" t="s">
        <v>476</v>
      </c>
      <c r="B625" s="51"/>
      <c r="C625" s="51"/>
      <c r="D625" s="50" t="s">
        <v>477</v>
      </c>
      <c r="E625" s="51"/>
      <c r="F625" s="53"/>
      <c r="G625" s="52"/>
      <c r="H625" s="51"/>
      <c r="I625" s="51"/>
    </row>
    <row r="626" spans="1:9">
      <c r="A626" s="1" t="s">
        <v>478</v>
      </c>
      <c r="B626" s="2" t="s">
        <v>0</v>
      </c>
      <c r="C626" s="1" t="s">
        <v>1</v>
      </c>
      <c r="D626" s="1" t="s">
        <v>2</v>
      </c>
      <c r="E626" s="3" t="s">
        <v>3</v>
      </c>
      <c r="F626" s="4" t="s">
        <v>4</v>
      </c>
      <c r="G626" s="6" t="s">
        <v>5</v>
      </c>
      <c r="H626" s="2" t="s">
        <v>6</v>
      </c>
      <c r="I626" s="2" t="s">
        <v>7</v>
      </c>
    </row>
    <row r="627" spans="1:9">
      <c r="A627" s="7" t="s">
        <v>8</v>
      </c>
      <c r="B627" s="46">
        <v>94489</v>
      </c>
      <c r="C627" s="7" t="s">
        <v>34</v>
      </c>
      <c r="D627" s="25" t="s">
        <v>479</v>
      </c>
      <c r="E627" s="54" t="s">
        <v>62</v>
      </c>
      <c r="F627" s="10" t="s">
        <v>11</v>
      </c>
      <c r="G627" s="12">
        <v>1</v>
      </c>
      <c r="H627" s="13">
        <f>SUM(I628:I633)</f>
        <v>20.74</v>
      </c>
      <c r="I627" s="13">
        <f>H627*G627</f>
        <v>20.74</v>
      </c>
    </row>
    <row r="628" spans="1:9">
      <c r="A628" s="34" t="s">
        <v>18</v>
      </c>
      <c r="B628" s="45">
        <v>88267</v>
      </c>
      <c r="C628" s="26" t="s">
        <v>34</v>
      </c>
      <c r="D628" s="34" t="s">
        <v>480</v>
      </c>
      <c r="E628" s="28" t="s">
        <v>36</v>
      </c>
      <c r="F628" s="29" t="s">
        <v>37</v>
      </c>
      <c r="G628" s="31">
        <v>7.9500000000000001E-2</v>
      </c>
      <c r="H628" s="32">
        <v>24.03</v>
      </c>
      <c r="I628" s="32">
        <f t="shared" ref="I628:I633" si="59">ROUND(G628*H628,2)</f>
        <v>1.91</v>
      </c>
    </row>
    <row r="629" spans="1:9">
      <c r="A629" s="34" t="s">
        <v>18</v>
      </c>
      <c r="B629" s="45">
        <v>88248</v>
      </c>
      <c r="C629" s="26" t="s">
        <v>34</v>
      </c>
      <c r="D629" s="34" t="s">
        <v>481</v>
      </c>
      <c r="E629" s="28" t="s">
        <v>36</v>
      </c>
      <c r="F629" s="29" t="s">
        <v>37</v>
      </c>
      <c r="G629" s="31">
        <v>7.9500000000000001E-2</v>
      </c>
      <c r="H629" s="32">
        <v>19.21</v>
      </c>
      <c r="I629" s="32">
        <f t="shared" si="59"/>
        <v>1.53</v>
      </c>
    </row>
    <row r="630" spans="1:9">
      <c r="A630" s="14" t="s">
        <v>12</v>
      </c>
      <c r="B630" s="15">
        <v>38383</v>
      </c>
      <c r="C630" s="14" t="s">
        <v>34</v>
      </c>
      <c r="D630" s="14" t="s">
        <v>314</v>
      </c>
      <c r="E630" s="16" t="s">
        <v>25</v>
      </c>
      <c r="F630" s="17" t="s">
        <v>11</v>
      </c>
      <c r="G630" s="19">
        <v>8.0000000000000002E-3</v>
      </c>
      <c r="H630" s="43">
        <v>2.17</v>
      </c>
      <c r="I630" s="43">
        <f t="shared" si="59"/>
        <v>0.02</v>
      </c>
    </row>
    <row r="631" spans="1:9">
      <c r="A631" s="14" t="s">
        <v>12</v>
      </c>
      <c r="B631" s="15">
        <v>20080</v>
      </c>
      <c r="C631" s="14" t="s">
        <v>34</v>
      </c>
      <c r="D631" s="14" t="s">
        <v>482</v>
      </c>
      <c r="E631" s="16" t="s">
        <v>25</v>
      </c>
      <c r="F631" s="17" t="s">
        <v>11</v>
      </c>
      <c r="G631" s="19">
        <v>0.04</v>
      </c>
      <c r="H631" s="43">
        <v>16.95</v>
      </c>
      <c r="I631" s="43">
        <f t="shared" si="59"/>
        <v>0.68</v>
      </c>
    </row>
    <row r="632" spans="1:9">
      <c r="A632" s="14" t="s">
        <v>12</v>
      </c>
      <c r="B632" s="15">
        <v>11674</v>
      </c>
      <c r="C632" s="14" t="s">
        <v>34</v>
      </c>
      <c r="D632" s="42" t="s">
        <v>483</v>
      </c>
      <c r="E632" s="16" t="s">
        <v>25</v>
      </c>
      <c r="F632" s="17" t="s">
        <v>11</v>
      </c>
      <c r="G632" s="19">
        <v>1</v>
      </c>
      <c r="H632" s="43">
        <v>16.04</v>
      </c>
      <c r="I632" s="43">
        <f t="shared" si="59"/>
        <v>16.04</v>
      </c>
    </row>
    <row r="633" spans="1:9">
      <c r="A633" s="14" t="s">
        <v>12</v>
      </c>
      <c r="B633" s="15">
        <v>20083</v>
      </c>
      <c r="C633" s="14" t="s">
        <v>34</v>
      </c>
      <c r="D633" s="42" t="s">
        <v>484</v>
      </c>
      <c r="E633" s="16" t="s">
        <v>25</v>
      </c>
      <c r="F633" s="17" t="s">
        <v>11</v>
      </c>
      <c r="G633" s="19">
        <v>9.4999999999999998E-3</v>
      </c>
      <c r="H633" s="43">
        <v>58.84</v>
      </c>
      <c r="I633" s="43">
        <f t="shared" si="59"/>
        <v>0.56000000000000005</v>
      </c>
    </row>
    <row r="634" spans="1:9" ht="12.75" customHeight="1">
      <c r="A634" s="97"/>
      <c r="B634" s="97"/>
      <c r="C634" s="97"/>
      <c r="D634" s="97"/>
      <c r="E634" s="97"/>
      <c r="F634" s="97"/>
      <c r="G634" s="97"/>
      <c r="H634" s="108" t="s">
        <v>1320</v>
      </c>
      <c r="I634" s="108">
        <f>ROUND(I627*(1+0.2607),2)</f>
        <v>26.15</v>
      </c>
    </row>
    <row r="635" spans="1:9" ht="12.75" customHeight="1">
      <c r="A635" s="107"/>
      <c r="B635" s="107"/>
      <c r="C635" s="107"/>
      <c r="D635" s="107"/>
      <c r="E635" s="107"/>
      <c r="F635" s="109" t="s">
        <v>1321</v>
      </c>
      <c r="G635" s="144">
        <f>Planilha!F83</f>
        <v>2</v>
      </c>
      <c r="H635" s="109" t="s">
        <v>1319</v>
      </c>
      <c r="I635" s="109">
        <f>ROUND(I634*G635,2)</f>
        <v>52.3</v>
      </c>
    </row>
    <row r="636" spans="1:9">
      <c r="A636" s="35" t="s">
        <v>485</v>
      </c>
      <c r="B636" s="36" t="s">
        <v>0</v>
      </c>
      <c r="C636" s="35" t="s">
        <v>1</v>
      </c>
      <c r="D636" s="35" t="s">
        <v>2</v>
      </c>
      <c r="E636" s="37" t="s">
        <v>3</v>
      </c>
      <c r="F636" s="38" t="s">
        <v>4</v>
      </c>
      <c r="G636" s="40" t="s">
        <v>5</v>
      </c>
      <c r="H636" s="36" t="s">
        <v>6</v>
      </c>
      <c r="I636" s="36" t="s">
        <v>7</v>
      </c>
    </row>
    <row r="637" spans="1:9">
      <c r="A637" s="7" t="s">
        <v>8</v>
      </c>
      <c r="B637" s="46">
        <v>89362</v>
      </c>
      <c r="C637" s="7" t="s">
        <v>34</v>
      </c>
      <c r="D637" s="7" t="s">
        <v>486</v>
      </c>
      <c r="E637" s="9" t="s">
        <v>41</v>
      </c>
      <c r="F637" s="10" t="s">
        <v>11</v>
      </c>
      <c r="G637" s="12">
        <v>1</v>
      </c>
      <c r="H637" s="13">
        <f>SUM(I638:I643)</f>
        <v>8.17</v>
      </c>
      <c r="I637" s="13">
        <f>H637*G637</f>
        <v>8.17</v>
      </c>
    </row>
    <row r="638" spans="1:9">
      <c r="A638" s="34" t="s">
        <v>18</v>
      </c>
      <c r="B638" s="45">
        <v>88267</v>
      </c>
      <c r="C638" s="26" t="s">
        <v>34</v>
      </c>
      <c r="D638" s="34" t="s">
        <v>480</v>
      </c>
      <c r="E638" s="28" t="s">
        <v>36</v>
      </c>
      <c r="F638" s="29" t="s">
        <v>37</v>
      </c>
      <c r="G638" s="31">
        <v>0.152</v>
      </c>
      <c r="H638" s="32">
        <v>24.03</v>
      </c>
      <c r="I638" s="32">
        <f t="shared" ref="I638:I643" si="60">ROUND(G638*H638,2)</f>
        <v>3.65</v>
      </c>
    </row>
    <row r="639" spans="1:9">
      <c r="A639" s="34" t="s">
        <v>18</v>
      </c>
      <c r="B639" s="45">
        <v>88248</v>
      </c>
      <c r="C639" s="26" t="s">
        <v>34</v>
      </c>
      <c r="D639" s="34" t="s">
        <v>481</v>
      </c>
      <c r="E639" s="28" t="s">
        <v>36</v>
      </c>
      <c r="F639" s="29" t="s">
        <v>37</v>
      </c>
      <c r="G639" s="31">
        <v>0.152</v>
      </c>
      <c r="H639" s="32">
        <v>19.21</v>
      </c>
      <c r="I639" s="32">
        <f t="shared" si="60"/>
        <v>2.92</v>
      </c>
    </row>
    <row r="640" spans="1:9">
      <c r="A640" s="14" t="s">
        <v>12</v>
      </c>
      <c r="B640" s="15">
        <v>38383</v>
      </c>
      <c r="C640" s="14" t="s">
        <v>34</v>
      </c>
      <c r="D640" s="14" t="s">
        <v>314</v>
      </c>
      <c r="E640" s="16" t="s">
        <v>25</v>
      </c>
      <c r="F640" s="17" t="s">
        <v>11</v>
      </c>
      <c r="G640" s="19">
        <v>3.3799999999999997E-2</v>
      </c>
      <c r="H640" s="43">
        <v>2.17</v>
      </c>
      <c r="I640" s="43">
        <f t="shared" si="60"/>
        <v>7.0000000000000007E-2</v>
      </c>
    </row>
    <row r="641" spans="1:9">
      <c r="A641" s="14" t="s">
        <v>12</v>
      </c>
      <c r="B641" s="15">
        <v>20083</v>
      </c>
      <c r="C641" s="14" t="s">
        <v>34</v>
      </c>
      <c r="D641" s="42" t="s">
        <v>484</v>
      </c>
      <c r="E641" s="16" t="s">
        <v>25</v>
      </c>
      <c r="F641" s="17" t="s">
        <v>11</v>
      </c>
      <c r="G641" s="19">
        <v>8.0000000000000002E-3</v>
      </c>
      <c r="H641" s="43">
        <v>58.84</v>
      </c>
      <c r="I641" s="43">
        <f t="shared" si="60"/>
        <v>0.47</v>
      </c>
    </row>
    <row r="642" spans="1:9">
      <c r="A642" s="14" t="s">
        <v>12</v>
      </c>
      <c r="B642" s="15">
        <v>122</v>
      </c>
      <c r="C642" s="14" t="s">
        <v>34</v>
      </c>
      <c r="D642" s="14" t="s">
        <v>487</v>
      </c>
      <c r="E642" s="16" t="s">
        <v>25</v>
      </c>
      <c r="F642" s="17" t="s">
        <v>11</v>
      </c>
      <c r="G642" s="19">
        <v>7.1000000000000004E-3</v>
      </c>
      <c r="H642" s="43">
        <v>51.93</v>
      </c>
      <c r="I642" s="43">
        <f t="shared" si="60"/>
        <v>0.37</v>
      </c>
    </row>
    <row r="643" spans="1:9">
      <c r="A643" s="14" t="s">
        <v>12</v>
      </c>
      <c r="B643" s="15">
        <v>3529</v>
      </c>
      <c r="C643" s="14" t="s">
        <v>34</v>
      </c>
      <c r="D643" s="42" t="s">
        <v>488</v>
      </c>
      <c r="E643" s="16" t="s">
        <v>25</v>
      </c>
      <c r="F643" s="17" t="s">
        <v>11</v>
      </c>
      <c r="G643" s="19">
        <v>1</v>
      </c>
      <c r="H643" s="43">
        <v>0.69</v>
      </c>
      <c r="I643" s="43">
        <f t="shared" si="60"/>
        <v>0.69</v>
      </c>
    </row>
    <row r="644" spans="1:9" ht="12.75" customHeight="1">
      <c r="A644" s="97"/>
      <c r="B644" s="97"/>
      <c r="C644" s="97"/>
      <c r="D644" s="97"/>
      <c r="E644" s="97"/>
      <c r="F644" s="97"/>
      <c r="G644" s="97"/>
      <c r="H644" s="108" t="s">
        <v>1320</v>
      </c>
      <c r="I644" s="108">
        <f>ROUND(I637*(1+0.2607),2)</f>
        <v>10.3</v>
      </c>
    </row>
    <row r="645" spans="1:9" ht="12.75" customHeight="1">
      <c r="A645" s="107"/>
      <c r="B645" s="107"/>
      <c r="C645" s="107"/>
      <c r="D645" s="107"/>
      <c r="E645" s="107"/>
      <c r="F645" s="109" t="s">
        <v>1321</v>
      </c>
      <c r="G645" s="144">
        <f>Planilha!F84</f>
        <v>18</v>
      </c>
      <c r="H645" s="109" t="s">
        <v>1319</v>
      </c>
      <c r="I645" s="109">
        <f>ROUND(I644*G645,2)</f>
        <v>185.4</v>
      </c>
    </row>
    <row r="646" spans="1:9">
      <c r="A646" s="35" t="s">
        <v>489</v>
      </c>
      <c r="B646" s="36" t="s">
        <v>0</v>
      </c>
      <c r="C646" s="35" t="s">
        <v>1</v>
      </c>
      <c r="D646" s="35" t="s">
        <v>2</v>
      </c>
      <c r="E646" s="37" t="s">
        <v>3</v>
      </c>
      <c r="F646" s="38" t="s">
        <v>4</v>
      </c>
      <c r="G646" s="40" t="s">
        <v>5</v>
      </c>
      <c r="H646" s="36" t="s">
        <v>6</v>
      </c>
      <c r="I646" s="36" t="s">
        <v>7</v>
      </c>
    </row>
    <row r="647" spans="1:9">
      <c r="A647" s="7" t="s">
        <v>8</v>
      </c>
      <c r="B647" s="46">
        <v>89402</v>
      </c>
      <c r="C647" s="7" t="s">
        <v>34</v>
      </c>
      <c r="D647" s="7" t="s">
        <v>490</v>
      </c>
      <c r="E647" s="9" t="s">
        <v>41</v>
      </c>
      <c r="F647" s="10" t="s">
        <v>53</v>
      </c>
      <c r="G647" s="12">
        <v>1</v>
      </c>
      <c r="H647" s="13">
        <f>SUM(I648:I651)</f>
        <v>11.17</v>
      </c>
      <c r="I647" s="13">
        <f>H647*G647</f>
        <v>11.17</v>
      </c>
    </row>
    <row r="648" spans="1:9">
      <c r="A648" s="34" t="s">
        <v>18</v>
      </c>
      <c r="B648" s="45">
        <v>88267</v>
      </c>
      <c r="C648" s="26" t="s">
        <v>34</v>
      </c>
      <c r="D648" s="34" t="s">
        <v>480</v>
      </c>
      <c r="E648" s="28" t="s">
        <v>36</v>
      </c>
      <c r="F648" s="29" t="s">
        <v>37</v>
      </c>
      <c r="G648" s="31">
        <v>0.15859999999999999</v>
      </c>
      <c r="H648" s="32">
        <v>24.03</v>
      </c>
      <c r="I648" s="32">
        <f t="shared" ref="I648:I651" si="61">ROUND(G648*H648,2)</f>
        <v>3.81</v>
      </c>
    </row>
    <row r="649" spans="1:9">
      <c r="A649" s="34" t="s">
        <v>18</v>
      </c>
      <c r="B649" s="45">
        <v>88248</v>
      </c>
      <c r="C649" s="26" t="s">
        <v>34</v>
      </c>
      <c r="D649" s="34" t="s">
        <v>481</v>
      </c>
      <c r="E649" s="28" t="s">
        <v>36</v>
      </c>
      <c r="F649" s="29" t="s">
        <v>37</v>
      </c>
      <c r="G649" s="31">
        <v>0.15859999999999999</v>
      </c>
      <c r="H649" s="32">
        <v>19.21</v>
      </c>
      <c r="I649" s="32">
        <f t="shared" si="61"/>
        <v>3.05</v>
      </c>
    </row>
    <row r="650" spans="1:9">
      <c r="A650" s="14" t="s">
        <v>12</v>
      </c>
      <c r="B650" s="15">
        <v>9868</v>
      </c>
      <c r="C650" s="14" t="s">
        <v>34</v>
      </c>
      <c r="D650" s="14" t="s">
        <v>491</v>
      </c>
      <c r="E650" s="16" t="s">
        <v>25</v>
      </c>
      <c r="F650" s="17" t="s">
        <v>53</v>
      </c>
      <c r="G650" s="19">
        <v>1.0440535</v>
      </c>
      <c r="H650" s="43">
        <v>4.05</v>
      </c>
      <c r="I650" s="43">
        <f t="shared" si="61"/>
        <v>4.2300000000000004</v>
      </c>
    </row>
    <row r="651" spans="1:9">
      <c r="A651" s="14" t="s">
        <v>12</v>
      </c>
      <c r="B651" s="15">
        <v>38383</v>
      </c>
      <c r="C651" s="14" t="s">
        <v>34</v>
      </c>
      <c r="D651" s="14" t="s">
        <v>314</v>
      </c>
      <c r="E651" s="16" t="s">
        <v>25</v>
      </c>
      <c r="F651" s="17" t="s">
        <v>11</v>
      </c>
      <c r="G651" s="19">
        <v>3.6999999999999998E-2</v>
      </c>
      <c r="H651" s="43">
        <v>2.17</v>
      </c>
      <c r="I651" s="43">
        <f t="shared" si="61"/>
        <v>0.08</v>
      </c>
    </row>
    <row r="652" spans="1:9" ht="12.75" customHeight="1">
      <c r="A652" s="97"/>
      <c r="B652" s="97"/>
      <c r="C652" s="97"/>
      <c r="D652" s="97"/>
      <c r="E652" s="97"/>
      <c r="F652" s="97"/>
      <c r="G652" s="97"/>
      <c r="H652" s="108" t="s">
        <v>1320</v>
      </c>
      <c r="I652" s="108">
        <f>ROUND(I647*(1+0.2607),2)</f>
        <v>14.08</v>
      </c>
    </row>
    <row r="653" spans="1:9" ht="12.75" customHeight="1">
      <c r="A653" s="107"/>
      <c r="B653" s="107"/>
      <c r="C653" s="107"/>
      <c r="D653" s="107"/>
      <c r="E653" s="107"/>
      <c r="F653" s="109" t="s">
        <v>1321</v>
      </c>
      <c r="G653" s="109">
        <f>Planilha!F85</f>
        <v>90.7</v>
      </c>
      <c r="H653" s="109" t="s">
        <v>1319</v>
      </c>
      <c r="I653" s="109">
        <f>ROUND(I652*G653,2)</f>
        <v>1277.06</v>
      </c>
    </row>
    <row r="654" spans="1:9">
      <c r="A654" s="35" t="s">
        <v>492</v>
      </c>
      <c r="B654" s="36" t="s">
        <v>0</v>
      </c>
      <c r="C654" s="35" t="s">
        <v>1</v>
      </c>
      <c r="D654" s="35" t="s">
        <v>2</v>
      </c>
      <c r="E654" s="37" t="s">
        <v>3</v>
      </c>
      <c r="F654" s="38" t="s">
        <v>4</v>
      </c>
      <c r="G654" s="40" t="s">
        <v>5</v>
      </c>
      <c r="H654" s="36" t="s">
        <v>6</v>
      </c>
      <c r="I654" s="36" t="s">
        <v>7</v>
      </c>
    </row>
    <row r="655" spans="1:9">
      <c r="A655" s="7" t="s">
        <v>8</v>
      </c>
      <c r="B655" s="46">
        <v>89395</v>
      </c>
      <c r="C655" s="7" t="s">
        <v>34</v>
      </c>
      <c r="D655" s="7" t="s">
        <v>493</v>
      </c>
      <c r="E655" s="9" t="s">
        <v>41</v>
      </c>
      <c r="F655" s="10" t="s">
        <v>11</v>
      </c>
      <c r="G655" s="12">
        <v>1</v>
      </c>
      <c r="H655" s="13">
        <f>SUM(I656:I661)</f>
        <v>11.28</v>
      </c>
      <c r="I655" s="13">
        <f>H655*G655</f>
        <v>11.28</v>
      </c>
    </row>
    <row r="656" spans="1:9">
      <c r="A656" s="34" t="s">
        <v>18</v>
      </c>
      <c r="B656" s="45">
        <v>88267</v>
      </c>
      <c r="C656" s="26" t="s">
        <v>34</v>
      </c>
      <c r="D656" s="34" t="s">
        <v>480</v>
      </c>
      <c r="E656" s="28" t="s">
        <v>36</v>
      </c>
      <c r="F656" s="29" t="s">
        <v>37</v>
      </c>
      <c r="G656" s="31">
        <v>0.2026</v>
      </c>
      <c r="H656" s="32">
        <v>24.03</v>
      </c>
      <c r="I656" s="32">
        <f t="shared" ref="I656:I661" si="62">ROUND(G656*H656,2)</f>
        <v>4.87</v>
      </c>
    </row>
    <row r="657" spans="1:9">
      <c r="A657" s="34" t="s">
        <v>18</v>
      </c>
      <c r="B657" s="45">
        <v>88248</v>
      </c>
      <c r="C657" s="26" t="s">
        <v>34</v>
      </c>
      <c r="D657" s="34" t="s">
        <v>481</v>
      </c>
      <c r="E657" s="28" t="s">
        <v>36</v>
      </c>
      <c r="F657" s="29" t="s">
        <v>37</v>
      </c>
      <c r="G657" s="31">
        <v>0.2026</v>
      </c>
      <c r="H657" s="32">
        <v>19.21</v>
      </c>
      <c r="I657" s="32">
        <f t="shared" si="62"/>
        <v>3.89</v>
      </c>
    </row>
    <row r="658" spans="1:9">
      <c r="A658" s="14" t="s">
        <v>12</v>
      </c>
      <c r="B658" s="15">
        <v>122</v>
      </c>
      <c r="C658" s="14" t="s">
        <v>34</v>
      </c>
      <c r="D658" s="14" t="s">
        <v>487</v>
      </c>
      <c r="E658" s="16" t="s">
        <v>25</v>
      </c>
      <c r="F658" s="17" t="s">
        <v>11</v>
      </c>
      <c r="G658" s="19">
        <v>1.06E-2</v>
      </c>
      <c r="H658" s="43">
        <v>51.93</v>
      </c>
      <c r="I658" s="43">
        <f t="shared" si="62"/>
        <v>0.55000000000000004</v>
      </c>
    </row>
    <row r="659" spans="1:9">
      <c r="A659" s="14" t="s">
        <v>12</v>
      </c>
      <c r="B659" s="15">
        <v>20083</v>
      </c>
      <c r="C659" s="14" t="s">
        <v>34</v>
      </c>
      <c r="D659" s="42" t="s">
        <v>484</v>
      </c>
      <c r="E659" s="16" t="s">
        <v>25</v>
      </c>
      <c r="F659" s="17" t="s">
        <v>11</v>
      </c>
      <c r="G659" s="19">
        <v>1.2E-2</v>
      </c>
      <c r="H659" s="43">
        <v>58.84</v>
      </c>
      <c r="I659" s="43">
        <f t="shared" si="62"/>
        <v>0.71</v>
      </c>
    </row>
    <row r="660" spans="1:9">
      <c r="A660" s="14" t="s">
        <v>12</v>
      </c>
      <c r="B660" s="15">
        <v>7139</v>
      </c>
      <c r="C660" s="14" t="s">
        <v>34</v>
      </c>
      <c r="D660" s="42" t="s">
        <v>494</v>
      </c>
      <c r="E660" s="16" t="s">
        <v>25</v>
      </c>
      <c r="F660" s="17" t="s">
        <v>11</v>
      </c>
      <c r="G660" s="19">
        <v>1</v>
      </c>
      <c r="H660" s="43">
        <v>1.1499999999999999</v>
      </c>
      <c r="I660" s="43">
        <f t="shared" si="62"/>
        <v>1.1499999999999999</v>
      </c>
    </row>
    <row r="661" spans="1:9">
      <c r="A661" s="14" t="s">
        <v>12</v>
      </c>
      <c r="B661" s="15">
        <v>38383</v>
      </c>
      <c r="C661" s="14" t="s">
        <v>34</v>
      </c>
      <c r="D661" s="14" t="s">
        <v>314</v>
      </c>
      <c r="E661" s="16" t="s">
        <v>25</v>
      </c>
      <c r="F661" s="17" t="s">
        <v>11</v>
      </c>
      <c r="G661" s="19">
        <v>5.0700000000000002E-2</v>
      </c>
      <c r="H661" s="43">
        <v>2.17</v>
      </c>
      <c r="I661" s="43">
        <f t="shared" si="62"/>
        <v>0.11</v>
      </c>
    </row>
    <row r="662" spans="1:9" ht="12.75" customHeight="1">
      <c r="A662" s="97"/>
      <c r="B662" s="97"/>
      <c r="C662" s="97"/>
      <c r="D662" s="97"/>
      <c r="E662" s="97"/>
      <c r="F662" s="97"/>
      <c r="G662" s="97"/>
      <c r="H662" s="108" t="s">
        <v>1320</v>
      </c>
      <c r="I662" s="108">
        <f>ROUND(I655*(1+0.2607),2)</f>
        <v>14.22</v>
      </c>
    </row>
    <row r="663" spans="1:9" ht="12.75" customHeight="1">
      <c r="A663" s="107"/>
      <c r="B663" s="107"/>
      <c r="C663" s="107"/>
      <c r="D663" s="107"/>
      <c r="E663" s="107"/>
      <c r="F663" s="109" t="s">
        <v>1321</v>
      </c>
      <c r="G663" s="144">
        <f>Planilha!F86</f>
        <v>2</v>
      </c>
      <c r="H663" s="109" t="s">
        <v>1319</v>
      </c>
      <c r="I663" s="109">
        <f>ROUND(I662*G663,2)</f>
        <v>28.44</v>
      </c>
    </row>
    <row r="664" spans="1:9">
      <c r="A664" s="35" t="s">
        <v>495</v>
      </c>
      <c r="B664" s="36" t="s">
        <v>0</v>
      </c>
      <c r="C664" s="35" t="s">
        <v>1</v>
      </c>
      <c r="D664" s="35" t="s">
        <v>2</v>
      </c>
      <c r="E664" s="37" t="s">
        <v>3</v>
      </c>
      <c r="F664" s="38" t="s">
        <v>4</v>
      </c>
      <c r="G664" s="40" t="s">
        <v>5</v>
      </c>
      <c r="H664" s="36" t="s">
        <v>6</v>
      </c>
      <c r="I664" s="36" t="s">
        <v>7</v>
      </c>
    </row>
    <row r="665" spans="1:9">
      <c r="A665" s="7" t="s">
        <v>8</v>
      </c>
      <c r="B665" s="46">
        <v>89395</v>
      </c>
      <c r="C665" s="7" t="s">
        <v>34</v>
      </c>
      <c r="D665" s="7" t="s">
        <v>493</v>
      </c>
      <c r="E665" s="9" t="s">
        <v>41</v>
      </c>
      <c r="F665" s="10" t="s">
        <v>11</v>
      </c>
      <c r="G665" s="12">
        <v>1</v>
      </c>
      <c r="H665" s="13">
        <f>SUM(I666:I671)</f>
        <v>11.28</v>
      </c>
      <c r="I665" s="13">
        <f>H665*G665</f>
        <v>11.28</v>
      </c>
    </row>
    <row r="666" spans="1:9">
      <c r="A666" s="34" t="s">
        <v>18</v>
      </c>
      <c r="B666" s="45">
        <v>88267</v>
      </c>
      <c r="C666" s="26" t="s">
        <v>34</v>
      </c>
      <c r="D666" s="34" t="s">
        <v>480</v>
      </c>
      <c r="E666" s="28" t="s">
        <v>36</v>
      </c>
      <c r="F666" s="29" t="s">
        <v>37</v>
      </c>
      <c r="G666" s="31">
        <v>0.2026</v>
      </c>
      <c r="H666" s="32">
        <v>24.03</v>
      </c>
      <c r="I666" s="32">
        <f t="shared" ref="I666:I671" si="63">ROUND(G666*H666,2)</f>
        <v>4.87</v>
      </c>
    </row>
    <row r="667" spans="1:9">
      <c r="A667" s="34" t="s">
        <v>18</v>
      </c>
      <c r="B667" s="45">
        <v>88248</v>
      </c>
      <c r="C667" s="26" t="s">
        <v>34</v>
      </c>
      <c r="D667" s="34" t="s">
        <v>481</v>
      </c>
      <c r="E667" s="28" t="s">
        <v>36</v>
      </c>
      <c r="F667" s="29" t="s">
        <v>37</v>
      </c>
      <c r="G667" s="31">
        <v>0.2026</v>
      </c>
      <c r="H667" s="32">
        <v>19.21</v>
      </c>
      <c r="I667" s="32">
        <f t="shared" si="63"/>
        <v>3.89</v>
      </c>
    </row>
    <row r="668" spans="1:9">
      <c r="A668" s="14" t="s">
        <v>12</v>
      </c>
      <c r="B668" s="15">
        <v>122</v>
      </c>
      <c r="C668" s="14" t="s">
        <v>34</v>
      </c>
      <c r="D668" s="14" t="s">
        <v>487</v>
      </c>
      <c r="E668" s="16" t="s">
        <v>25</v>
      </c>
      <c r="F668" s="17" t="s">
        <v>11</v>
      </c>
      <c r="G668" s="19">
        <v>1.06E-2</v>
      </c>
      <c r="H668" s="43">
        <v>51.93</v>
      </c>
      <c r="I668" s="43">
        <f t="shared" si="63"/>
        <v>0.55000000000000004</v>
      </c>
    </row>
    <row r="669" spans="1:9">
      <c r="A669" s="14" t="s">
        <v>12</v>
      </c>
      <c r="B669" s="15">
        <v>20083</v>
      </c>
      <c r="C669" s="14" t="s">
        <v>34</v>
      </c>
      <c r="D669" s="42" t="s">
        <v>484</v>
      </c>
      <c r="E669" s="16" t="s">
        <v>25</v>
      </c>
      <c r="F669" s="17" t="s">
        <v>11</v>
      </c>
      <c r="G669" s="19">
        <v>1.2E-2</v>
      </c>
      <c r="H669" s="43">
        <v>58.84</v>
      </c>
      <c r="I669" s="43">
        <f t="shared" si="63"/>
        <v>0.71</v>
      </c>
    </row>
    <row r="670" spans="1:9">
      <c r="A670" s="14" t="s">
        <v>12</v>
      </c>
      <c r="B670" s="15">
        <v>7139</v>
      </c>
      <c r="C670" s="14" t="s">
        <v>34</v>
      </c>
      <c r="D670" s="42" t="s">
        <v>494</v>
      </c>
      <c r="E670" s="16" t="s">
        <v>25</v>
      </c>
      <c r="F670" s="17" t="s">
        <v>11</v>
      </c>
      <c r="G670" s="19">
        <v>1</v>
      </c>
      <c r="H670" s="43">
        <v>1.1499999999999999</v>
      </c>
      <c r="I670" s="43">
        <f t="shared" si="63"/>
        <v>1.1499999999999999</v>
      </c>
    </row>
    <row r="671" spans="1:9">
      <c r="A671" s="14" t="s">
        <v>12</v>
      </c>
      <c r="B671" s="15">
        <v>38383</v>
      </c>
      <c r="C671" s="14" t="s">
        <v>34</v>
      </c>
      <c r="D671" s="14" t="s">
        <v>314</v>
      </c>
      <c r="E671" s="16" t="s">
        <v>25</v>
      </c>
      <c r="F671" s="17" t="s">
        <v>11</v>
      </c>
      <c r="G671" s="19">
        <v>5.0700000000000002E-2</v>
      </c>
      <c r="H671" s="43">
        <v>2.17</v>
      </c>
      <c r="I671" s="43">
        <f t="shared" si="63"/>
        <v>0.11</v>
      </c>
    </row>
    <row r="672" spans="1:9" ht="12.75" customHeight="1">
      <c r="A672" s="97"/>
      <c r="B672" s="97"/>
      <c r="C672" s="97"/>
      <c r="D672" s="97"/>
      <c r="E672" s="97"/>
      <c r="F672" s="97"/>
      <c r="G672" s="97"/>
      <c r="H672" s="108" t="s">
        <v>1320</v>
      </c>
      <c r="I672" s="108">
        <f>ROUND(I665*(1+0.2607),2)</f>
        <v>14.22</v>
      </c>
    </row>
    <row r="673" spans="1:9" ht="12.75" customHeight="1">
      <c r="A673" s="107"/>
      <c r="B673" s="107"/>
      <c r="C673" s="107"/>
      <c r="D673" s="107"/>
      <c r="E673" s="107"/>
      <c r="F673" s="109" t="s">
        <v>1321</v>
      </c>
      <c r="G673" s="144">
        <f>Planilha!F87</f>
        <v>2</v>
      </c>
      <c r="H673" s="109" t="s">
        <v>1319</v>
      </c>
      <c r="I673" s="109">
        <f>ROUND(I672*G673,2)</f>
        <v>28.44</v>
      </c>
    </row>
    <row r="674" spans="1:9">
      <c r="A674" s="23" t="s">
        <v>496</v>
      </c>
      <c r="B674" s="22"/>
      <c r="C674" s="22"/>
      <c r="D674" s="23" t="s">
        <v>497</v>
      </c>
      <c r="E674" s="22"/>
      <c r="F674" s="111"/>
      <c r="G674" s="110"/>
      <c r="H674" s="22"/>
      <c r="I674" s="22"/>
    </row>
    <row r="675" spans="1:9">
      <c r="A675" s="1" t="s">
        <v>498</v>
      </c>
      <c r="B675" s="2" t="s">
        <v>0</v>
      </c>
      <c r="C675" s="1" t="s">
        <v>1</v>
      </c>
      <c r="D675" s="1" t="s">
        <v>2</v>
      </c>
      <c r="E675" s="3" t="s">
        <v>3</v>
      </c>
      <c r="F675" s="4" t="s">
        <v>4</v>
      </c>
      <c r="G675" s="6" t="s">
        <v>5</v>
      </c>
      <c r="H675" s="2" t="s">
        <v>6</v>
      </c>
      <c r="I675" s="2" t="s">
        <v>7</v>
      </c>
    </row>
    <row r="676" spans="1:9" ht="19.8">
      <c r="A676" s="7" t="s">
        <v>8</v>
      </c>
      <c r="B676" s="46">
        <v>89707</v>
      </c>
      <c r="C676" s="7" t="s">
        <v>34</v>
      </c>
      <c r="D676" s="25" t="s">
        <v>499</v>
      </c>
      <c r="E676" s="9" t="s">
        <v>41</v>
      </c>
      <c r="F676" s="10" t="s">
        <v>11</v>
      </c>
      <c r="G676" s="12">
        <v>1</v>
      </c>
      <c r="H676" s="13">
        <f>SUM(I677:I682)</f>
        <v>39.340000000000003</v>
      </c>
      <c r="I676" s="13">
        <f>H676*G676</f>
        <v>39.340000000000003</v>
      </c>
    </row>
    <row r="677" spans="1:9">
      <c r="A677" s="34" t="s">
        <v>18</v>
      </c>
      <c r="B677" s="45">
        <v>88267</v>
      </c>
      <c r="C677" s="26" t="s">
        <v>34</v>
      </c>
      <c r="D677" s="34" t="s">
        <v>480</v>
      </c>
      <c r="E677" s="28" t="s">
        <v>36</v>
      </c>
      <c r="F677" s="29" t="s">
        <v>37</v>
      </c>
      <c r="G677" s="31">
        <v>0.3987</v>
      </c>
      <c r="H677" s="32">
        <v>24.03</v>
      </c>
      <c r="I677" s="32">
        <f t="shared" ref="I677:I682" si="64">ROUND(G677*H677,2)</f>
        <v>9.58</v>
      </c>
    </row>
    <row r="678" spans="1:9">
      <c r="A678" s="34" t="s">
        <v>18</v>
      </c>
      <c r="B678" s="45">
        <v>88248</v>
      </c>
      <c r="C678" s="26" t="s">
        <v>34</v>
      </c>
      <c r="D678" s="34" t="s">
        <v>481</v>
      </c>
      <c r="E678" s="28" t="s">
        <v>36</v>
      </c>
      <c r="F678" s="29" t="s">
        <v>37</v>
      </c>
      <c r="G678" s="31">
        <v>0.3987</v>
      </c>
      <c r="H678" s="32">
        <v>19.21</v>
      </c>
      <c r="I678" s="32">
        <f t="shared" si="64"/>
        <v>7.66</v>
      </c>
    </row>
    <row r="679" spans="1:9">
      <c r="A679" s="14" t="s">
        <v>12</v>
      </c>
      <c r="B679" s="15">
        <v>38383</v>
      </c>
      <c r="C679" s="14" t="s">
        <v>34</v>
      </c>
      <c r="D679" s="14" t="s">
        <v>314</v>
      </c>
      <c r="E679" s="16" t="s">
        <v>25</v>
      </c>
      <c r="F679" s="17" t="s">
        <v>11</v>
      </c>
      <c r="G679" s="19">
        <v>1.54E-2</v>
      </c>
      <c r="H679" s="43">
        <v>2.17</v>
      </c>
      <c r="I679" s="43">
        <f t="shared" si="64"/>
        <v>0.03</v>
      </c>
    </row>
    <row r="680" spans="1:9">
      <c r="A680" s="14" t="s">
        <v>12</v>
      </c>
      <c r="B680" s="15">
        <v>122</v>
      </c>
      <c r="C680" s="14" t="s">
        <v>34</v>
      </c>
      <c r="D680" s="14" t="s">
        <v>487</v>
      </c>
      <c r="E680" s="16" t="s">
        <v>25</v>
      </c>
      <c r="F680" s="17" t="s">
        <v>11</v>
      </c>
      <c r="G680" s="19">
        <v>2.92E-2</v>
      </c>
      <c r="H680" s="43">
        <v>51.93</v>
      </c>
      <c r="I680" s="43">
        <f t="shared" si="64"/>
        <v>1.52</v>
      </c>
    </row>
    <row r="681" spans="1:9">
      <c r="A681" s="14" t="s">
        <v>12</v>
      </c>
      <c r="B681" s="15">
        <v>5103</v>
      </c>
      <c r="C681" s="14" t="s">
        <v>34</v>
      </c>
      <c r="D681" s="42" t="s">
        <v>500</v>
      </c>
      <c r="E681" s="16" t="s">
        <v>25</v>
      </c>
      <c r="F681" s="17" t="s">
        <v>11</v>
      </c>
      <c r="G681" s="19">
        <v>1</v>
      </c>
      <c r="H681" s="43">
        <v>17.96</v>
      </c>
      <c r="I681" s="43">
        <f t="shared" si="64"/>
        <v>17.96</v>
      </c>
    </row>
    <row r="682" spans="1:9">
      <c r="A682" s="14" t="s">
        <v>12</v>
      </c>
      <c r="B682" s="15">
        <v>20083</v>
      </c>
      <c r="C682" s="14" t="s">
        <v>34</v>
      </c>
      <c r="D682" s="42" t="s">
        <v>484</v>
      </c>
      <c r="E682" s="16" t="s">
        <v>25</v>
      </c>
      <c r="F682" s="17" t="s">
        <v>11</v>
      </c>
      <c r="G682" s="19">
        <v>4.3999999999999997E-2</v>
      </c>
      <c r="H682" s="43">
        <v>58.84</v>
      </c>
      <c r="I682" s="43">
        <f t="shared" si="64"/>
        <v>2.59</v>
      </c>
    </row>
    <row r="683" spans="1:9" ht="12.75" customHeight="1">
      <c r="A683" s="97"/>
      <c r="B683" s="97"/>
      <c r="C683" s="97"/>
      <c r="D683" s="97"/>
      <c r="E683" s="97"/>
      <c r="F683" s="97"/>
      <c r="G683" s="97"/>
      <c r="H683" s="108" t="s">
        <v>1320</v>
      </c>
      <c r="I683" s="108">
        <f>ROUND(I676*(1+0.2607),2)</f>
        <v>49.6</v>
      </c>
    </row>
    <row r="684" spans="1:9" ht="12.75" customHeight="1">
      <c r="A684" s="107"/>
      <c r="B684" s="107"/>
      <c r="C684" s="107"/>
      <c r="D684" s="107"/>
      <c r="E684" s="107"/>
      <c r="F684" s="109" t="s">
        <v>1321</v>
      </c>
      <c r="G684" s="144">
        <f>Planilha!F89</f>
        <v>24</v>
      </c>
      <c r="H684" s="109" t="s">
        <v>1319</v>
      </c>
      <c r="I684" s="109">
        <f>ROUND(I683*G684,2)</f>
        <v>1190.4000000000001</v>
      </c>
    </row>
    <row r="685" spans="1:9">
      <c r="A685" s="35" t="s">
        <v>501</v>
      </c>
      <c r="B685" s="36" t="s">
        <v>0</v>
      </c>
      <c r="C685" s="35" t="s">
        <v>1</v>
      </c>
      <c r="D685" s="35" t="s">
        <v>2</v>
      </c>
      <c r="E685" s="37" t="s">
        <v>3</v>
      </c>
      <c r="F685" s="38" t="s">
        <v>4</v>
      </c>
      <c r="G685" s="40" t="s">
        <v>5</v>
      </c>
      <c r="H685" s="36" t="s">
        <v>6</v>
      </c>
      <c r="I685" s="36" t="s">
        <v>7</v>
      </c>
    </row>
    <row r="686" spans="1:9">
      <c r="A686" s="7" t="s">
        <v>8</v>
      </c>
      <c r="B686" s="71">
        <v>41572</v>
      </c>
      <c r="C686" s="7" t="s">
        <v>305</v>
      </c>
      <c r="D686" s="7" t="s">
        <v>502</v>
      </c>
      <c r="E686" s="9" t="s">
        <v>503</v>
      </c>
      <c r="F686" s="10" t="s">
        <v>11</v>
      </c>
      <c r="G686" s="12">
        <v>1</v>
      </c>
      <c r="H686" s="13">
        <f>SUM(I687:I690)</f>
        <v>45.51</v>
      </c>
      <c r="I686" s="13">
        <f>H686*G686</f>
        <v>45.51</v>
      </c>
    </row>
    <row r="687" spans="1:9">
      <c r="A687" s="34" t="s">
        <v>18</v>
      </c>
      <c r="B687" s="45">
        <v>88267</v>
      </c>
      <c r="C687" s="26" t="s">
        <v>34</v>
      </c>
      <c r="D687" s="34" t="s">
        <v>480</v>
      </c>
      <c r="E687" s="28" t="s">
        <v>36</v>
      </c>
      <c r="F687" s="29" t="s">
        <v>37</v>
      </c>
      <c r="G687" s="31">
        <v>0.2</v>
      </c>
      <c r="H687" s="32">
        <v>24.03</v>
      </c>
      <c r="I687" s="32">
        <f t="shared" ref="I687:I690" si="65">ROUND(G687*H687,2)</f>
        <v>4.8099999999999996</v>
      </c>
    </row>
    <row r="688" spans="1:9">
      <c r="A688" s="34" t="s">
        <v>18</v>
      </c>
      <c r="B688" s="45">
        <v>88248</v>
      </c>
      <c r="C688" s="26" t="s">
        <v>34</v>
      </c>
      <c r="D688" s="34" t="s">
        <v>481</v>
      </c>
      <c r="E688" s="28" t="s">
        <v>36</v>
      </c>
      <c r="F688" s="29" t="s">
        <v>37</v>
      </c>
      <c r="G688" s="31">
        <v>0.2</v>
      </c>
      <c r="H688" s="32">
        <v>19.21</v>
      </c>
      <c r="I688" s="32">
        <f t="shared" si="65"/>
        <v>3.84</v>
      </c>
    </row>
    <row r="689" spans="1:9">
      <c r="A689" s="14" t="s">
        <v>12</v>
      </c>
      <c r="B689" s="41" t="s">
        <v>504</v>
      </c>
      <c r="C689" s="14" t="s">
        <v>305</v>
      </c>
      <c r="D689" s="14" t="s">
        <v>505</v>
      </c>
      <c r="E689" s="16" t="s">
        <v>25</v>
      </c>
      <c r="F689" s="17" t="s">
        <v>11</v>
      </c>
      <c r="G689" s="19">
        <v>1</v>
      </c>
      <c r="H689" s="43">
        <v>36.79</v>
      </c>
      <c r="I689" s="43">
        <f t="shared" si="65"/>
        <v>36.79</v>
      </c>
    </row>
    <row r="690" spans="1:9">
      <c r="A690" s="14" t="s">
        <v>12</v>
      </c>
      <c r="B690" s="41" t="s">
        <v>506</v>
      </c>
      <c r="C690" s="14" t="s">
        <v>305</v>
      </c>
      <c r="D690" s="14" t="s">
        <v>507</v>
      </c>
      <c r="E690" s="16" t="s">
        <v>25</v>
      </c>
      <c r="F690" s="17" t="s">
        <v>11</v>
      </c>
      <c r="G690" s="19">
        <v>6.6E-3</v>
      </c>
      <c r="H690" s="43">
        <v>10.38</v>
      </c>
      <c r="I690" s="43">
        <f t="shared" si="65"/>
        <v>7.0000000000000007E-2</v>
      </c>
    </row>
    <row r="691" spans="1:9" ht="12.75" customHeight="1">
      <c r="A691" s="97"/>
      <c r="B691" s="97"/>
      <c r="C691" s="97"/>
      <c r="D691" s="97"/>
      <c r="E691" s="97"/>
      <c r="F691" s="97"/>
      <c r="G691" s="97"/>
      <c r="H691" s="108" t="s">
        <v>1320</v>
      </c>
      <c r="I691" s="108">
        <f>ROUND(I686*(1+0.2607),2)</f>
        <v>57.37</v>
      </c>
    </row>
    <row r="692" spans="1:9" ht="12.75" customHeight="1">
      <c r="A692" s="107"/>
      <c r="B692" s="107"/>
      <c r="C692" s="107"/>
      <c r="D692" s="107"/>
      <c r="E692" s="107"/>
      <c r="F692" s="109" t="s">
        <v>1321</v>
      </c>
      <c r="G692" s="144">
        <f>Planilha!F90</f>
        <v>21</v>
      </c>
      <c r="H692" s="109" t="s">
        <v>1319</v>
      </c>
      <c r="I692" s="109">
        <f>ROUND(I691*G692,2)</f>
        <v>1204.77</v>
      </c>
    </row>
    <row r="693" spans="1:9">
      <c r="A693" s="35" t="s">
        <v>508</v>
      </c>
      <c r="B693" s="36" t="s">
        <v>0</v>
      </c>
      <c r="C693" s="35" t="s">
        <v>1</v>
      </c>
      <c r="D693" s="35" t="s">
        <v>2</v>
      </c>
      <c r="E693" s="37" t="s">
        <v>3</v>
      </c>
      <c r="F693" s="38" t="s">
        <v>4</v>
      </c>
      <c r="G693" s="40" t="s">
        <v>5</v>
      </c>
      <c r="H693" s="36" t="s">
        <v>6</v>
      </c>
      <c r="I693" s="36" t="s">
        <v>7</v>
      </c>
    </row>
    <row r="694" spans="1:9" ht="19.8">
      <c r="A694" s="7" t="s">
        <v>8</v>
      </c>
      <c r="B694" s="46">
        <v>86877</v>
      </c>
      <c r="C694" s="7" t="s">
        <v>34</v>
      </c>
      <c r="D694" s="25" t="s">
        <v>509</v>
      </c>
      <c r="E694" s="9" t="s">
        <v>41</v>
      </c>
      <c r="F694" s="10" t="s">
        <v>11</v>
      </c>
      <c r="G694" s="12">
        <v>1</v>
      </c>
      <c r="H694" s="13">
        <f>SUM(I695:I698)</f>
        <v>74.34</v>
      </c>
      <c r="I694" s="13">
        <f>H694*G694</f>
        <v>74.34</v>
      </c>
    </row>
    <row r="695" spans="1:9">
      <c r="A695" s="34" t="s">
        <v>18</v>
      </c>
      <c r="B695" s="45">
        <v>88316</v>
      </c>
      <c r="C695" s="26" t="s">
        <v>34</v>
      </c>
      <c r="D695" s="26" t="s">
        <v>35</v>
      </c>
      <c r="E695" s="28" t="s">
        <v>36</v>
      </c>
      <c r="F695" s="29" t="s">
        <v>37</v>
      </c>
      <c r="G695" s="31">
        <v>5.4800000000000001E-2</v>
      </c>
      <c r="H695" s="32">
        <v>17.78</v>
      </c>
      <c r="I695" s="32">
        <f t="shared" ref="I695:I698" si="66">ROUND(G695*H695,2)</f>
        <v>0.97</v>
      </c>
    </row>
    <row r="696" spans="1:9">
      <c r="A696" s="34" t="s">
        <v>18</v>
      </c>
      <c r="B696" s="45">
        <v>88267</v>
      </c>
      <c r="C696" s="26" t="s">
        <v>34</v>
      </c>
      <c r="D696" s="34" t="s">
        <v>480</v>
      </c>
      <c r="E696" s="28" t="s">
        <v>36</v>
      </c>
      <c r="F696" s="29" t="s">
        <v>37</v>
      </c>
      <c r="G696" s="31">
        <v>0.17399999999999999</v>
      </c>
      <c r="H696" s="32">
        <v>24.03</v>
      </c>
      <c r="I696" s="32">
        <f t="shared" si="66"/>
        <v>4.18</v>
      </c>
    </row>
    <row r="697" spans="1:9">
      <c r="A697" s="14" t="s">
        <v>12</v>
      </c>
      <c r="B697" s="15">
        <v>37588</v>
      </c>
      <c r="C697" s="14" t="s">
        <v>34</v>
      </c>
      <c r="D697" s="42" t="s">
        <v>510</v>
      </c>
      <c r="E697" s="16" t="s">
        <v>25</v>
      </c>
      <c r="F697" s="17" t="s">
        <v>11</v>
      </c>
      <c r="G697" s="19">
        <v>1</v>
      </c>
      <c r="H697" s="43">
        <v>69.03</v>
      </c>
      <c r="I697" s="43">
        <f t="shared" si="66"/>
        <v>69.03</v>
      </c>
    </row>
    <row r="698" spans="1:9">
      <c r="A698" s="14" t="s">
        <v>12</v>
      </c>
      <c r="B698" s="15">
        <v>3146</v>
      </c>
      <c r="C698" s="14" t="s">
        <v>34</v>
      </c>
      <c r="D698" s="14" t="s">
        <v>511</v>
      </c>
      <c r="E698" s="16" t="s">
        <v>25</v>
      </c>
      <c r="F698" s="17" t="s">
        <v>11</v>
      </c>
      <c r="G698" s="19">
        <v>4.8000000000000001E-2</v>
      </c>
      <c r="H698" s="43">
        <v>3.33</v>
      </c>
      <c r="I698" s="43">
        <f t="shared" si="66"/>
        <v>0.16</v>
      </c>
    </row>
    <row r="699" spans="1:9" ht="12.75" customHeight="1">
      <c r="A699" s="97"/>
      <c r="B699" s="97"/>
      <c r="C699" s="97"/>
      <c r="D699" s="97"/>
      <c r="E699" s="97"/>
      <c r="F699" s="97"/>
      <c r="G699" s="97"/>
      <c r="H699" s="108" t="s">
        <v>1320</v>
      </c>
      <c r="I699" s="108">
        <f>ROUND(I694*(1+0.2607),2)</f>
        <v>93.72</v>
      </c>
    </row>
    <row r="700" spans="1:9" ht="12.75" customHeight="1">
      <c r="A700" s="107"/>
      <c r="B700" s="107"/>
      <c r="C700" s="107"/>
      <c r="D700" s="107"/>
      <c r="E700" s="107"/>
      <c r="F700" s="109" t="s">
        <v>1321</v>
      </c>
      <c r="G700" s="144">
        <f>Planilha!F91</f>
        <v>7</v>
      </c>
      <c r="H700" s="109" t="s">
        <v>1319</v>
      </c>
      <c r="I700" s="109">
        <f>ROUND(I699*G700,2)</f>
        <v>656.04</v>
      </c>
    </row>
    <row r="701" spans="1:9">
      <c r="A701" s="35" t="s">
        <v>512</v>
      </c>
      <c r="B701" s="36" t="s">
        <v>0</v>
      </c>
      <c r="C701" s="35" t="s">
        <v>1</v>
      </c>
      <c r="D701" s="35" t="s">
        <v>2</v>
      </c>
      <c r="E701" s="37" t="s">
        <v>3</v>
      </c>
      <c r="F701" s="38" t="s">
        <v>4</v>
      </c>
      <c r="G701" s="40" t="s">
        <v>5</v>
      </c>
      <c r="H701" s="36" t="s">
        <v>6</v>
      </c>
      <c r="I701" s="36" t="s">
        <v>7</v>
      </c>
    </row>
    <row r="702" spans="1:9" ht="19.8">
      <c r="A702" s="7" t="s">
        <v>8</v>
      </c>
      <c r="B702" s="46">
        <v>89739</v>
      </c>
      <c r="C702" s="7" t="s">
        <v>34</v>
      </c>
      <c r="D702" s="7" t="s">
        <v>513</v>
      </c>
      <c r="E702" s="9" t="s">
        <v>41</v>
      </c>
      <c r="F702" s="10" t="s">
        <v>11</v>
      </c>
      <c r="G702" s="12">
        <v>1</v>
      </c>
      <c r="H702" s="13">
        <f>SUM(I703:I707)</f>
        <v>20.46</v>
      </c>
      <c r="I702" s="13">
        <f>H702*G702</f>
        <v>20.46</v>
      </c>
    </row>
    <row r="703" spans="1:9">
      <c r="A703" s="34" t="s">
        <v>18</v>
      </c>
      <c r="B703" s="45">
        <v>88267</v>
      </c>
      <c r="C703" s="26" t="s">
        <v>34</v>
      </c>
      <c r="D703" s="34" t="s">
        <v>480</v>
      </c>
      <c r="E703" s="28" t="s">
        <v>36</v>
      </c>
      <c r="F703" s="29" t="s">
        <v>37</v>
      </c>
      <c r="G703" s="31">
        <v>0.16520000000000001</v>
      </c>
      <c r="H703" s="32">
        <v>24.03</v>
      </c>
      <c r="I703" s="32">
        <f t="shared" ref="I703:I707" si="67">ROUND(G703*H703,2)</f>
        <v>3.97</v>
      </c>
    </row>
    <row r="704" spans="1:9">
      <c r="A704" s="34" t="s">
        <v>18</v>
      </c>
      <c r="B704" s="45">
        <v>88248</v>
      </c>
      <c r="C704" s="26" t="s">
        <v>34</v>
      </c>
      <c r="D704" s="34" t="s">
        <v>481</v>
      </c>
      <c r="E704" s="28" t="s">
        <v>36</v>
      </c>
      <c r="F704" s="29" t="s">
        <v>37</v>
      </c>
      <c r="G704" s="31">
        <v>0.16520000000000001</v>
      </c>
      <c r="H704" s="32">
        <v>19.21</v>
      </c>
      <c r="I704" s="32">
        <f t="shared" si="67"/>
        <v>3.17</v>
      </c>
    </row>
    <row r="705" spans="1:9">
      <c r="A705" s="14" t="s">
        <v>12</v>
      </c>
      <c r="B705" s="15">
        <v>3519</v>
      </c>
      <c r="C705" s="14" t="s">
        <v>34</v>
      </c>
      <c r="D705" s="42" t="s">
        <v>514</v>
      </c>
      <c r="E705" s="16" t="s">
        <v>25</v>
      </c>
      <c r="F705" s="17" t="s">
        <v>11</v>
      </c>
      <c r="G705" s="19">
        <v>1</v>
      </c>
      <c r="H705" s="43">
        <v>7.55</v>
      </c>
      <c r="I705" s="43">
        <f t="shared" si="67"/>
        <v>7.55</v>
      </c>
    </row>
    <row r="706" spans="1:9">
      <c r="A706" s="14" t="s">
        <v>12</v>
      </c>
      <c r="B706" s="15">
        <v>297</v>
      </c>
      <c r="C706" s="14" t="s">
        <v>34</v>
      </c>
      <c r="D706" s="14" t="s">
        <v>515</v>
      </c>
      <c r="E706" s="16" t="s">
        <v>25</v>
      </c>
      <c r="F706" s="17" t="s">
        <v>11</v>
      </c>
      <c r="G706" s="19">
        <v>2</v>
      </c>
      <c r="H706" s="43">
        <v>2.08</v>
      </c>
      <c r="I706" s="43">
        <f t="shared" si="67"/>
        <v>4.16</v>
      </c>
    </row>
    <row r="707" spans="1:9">
      <c r="A707" s="14" t="s">
        <v>12</v>
      </c>
      <c r="B707" s="15">
        <v>20078</v>
      </c>
      <c r="C707" s="14" t="s">
        <v>34</v>
      </c>
      <c r="D707" s="14" t="s">
        <v>516</v>
      </c>
      <c r="E707" s="16" t="s">
        <v>25</v>
      </c>
      <c r="F707" s="17" t="s">
        <v>11</v>
      </c>
      <c r="G707" s="19">
        <v>7.4999999999999997E-2</v>
      </c>
      <c r="H707" s="43">
        <v>21.43</v>
      </c>
      <c r="I707" s="43">
        <f t="shared" si="67"/>
        <v>1.61</v>
      </c>
    </row>
    <row r="708" spans="1:9" ht="12.75" customHeight="1">
      <c r="A708" s="97"/>
      <c r="B708" s="97"/>
      <c r="C708" s="97"/>
      <c r="D708" s="97"/>
      <c r="E708" s="97"/>
      <c r="F708" s="97"/>
      <c r="G708" s="97"/>
      <c r="H708" s="108" t="s">
        <v>1320</v>
      </c>
      <c r="I708" s="108">
        <f>ROUND(I702*(1+0.2607),2)</f>
        <v>25.79</v>
      </c>
    </row>
    <row r="709" spans="1:9" ht="12.75" customHeight="1">
      <c r="A709" s="107"/>
      <c r="B709" s="107"/>
      <c r="C709" s="107"/>
      <c r="D709" s="107"/>
      <c r="E709" s="107"/>
      <c r="F709" s="109" t="s">
        <v>1321</v>
      </c>
      <c r="G709" s="144">
        <f>Planilha!F92</f>
        <v>1</v>
      </c>
      <c r="H709" s="109" t="s">
        <v>1319</v>
      </c>
      <c r="I709" s="109">
        <f>ROUND(I708*G709,2)</f>
        <v>25.79</v>
      </c>
    </row>
    <row r="710" spans="1:9">
      <c r="A710" s="35" t="s">
        <v>517</v>
      </c>
      <c r="B710" s="36" t="s">
        <v>0</v>
      </c>
      <c r="C710" s="35" t="s">
        <v>1</v>
      </c>
      <c r="D710" s="35" t="s">
        <v>2</v>
      </c>
      <c r="E710" s="37" t="s">
        <v>3</v>
      </c>
      <c r="F710" s="38" t="s">
        <v>4</v>
      </c>
      <c r="G710" s="40" t="s">
        <v>5</v>
      </c>
      <c r="H710" s="36" t="s">
        <v>6</v>
      </c>
      <c r="I710" s="36" t="s">
        <v>7</v>
      </c>
    </row>
    <row r="711" spans="1:9" ht="19.8">
      <c r="A711" s="7" t="s">
        <v>8</v>
      </c>
      <c r="B711" s="46">
        <v>89785</v>
      </c>
      <c r="C711" s="7" t="s">
        <v>34</v>
      </c>
      <c r="D711" s="7" t="s">
        <v>518</v>
      </c>
      <c r="E711" s="9" t="s">
        <v>41</v>
      </c>
      <c r="F711" s="10" t="s">
        <v>11</v>
      </c>
      <c r="G711" s="12">
        <v>1</v>
      </c>
      <c r="H711" s="13">
        <f>SUM(I712:I716)</f>
        <v>23.189999999999998</v>
      </c>
      <c r="I711" s="13">
        <f>H711*G711</f>
        <v>23.189999999999998</v>
      </c>
    </row>
    <row r="712" spans="1:9">
      <c r="A712" s="34" t="s">
        <v>18</v>
      </c>
      <c r="B712" s="45">
        <v>88267</v>
      </c>
      <c r="C712" s="26" t="s">
        <v>34</v>
      </c>
      <c r="D712" s="34" t="s">
        <v>480</v>
      </c>
      <c r="E712" s="28" t="s">
        <v>36</v>
      </c>
      <c r="F712" s="29" t="s">
        <v>37</v>
      </c>
      <c r="G712" s="31">
        <v>0.18390000000000001</v>
      </c>
      <c r="H712" s="32">
        <v>24.03</v>
      </c>
      <c r="I712" s="32">
        <f t="shared" ref="I712:I716" si="68">ROUND(G712*H712,2)</f>
        <v>4.42</v>
      </c>
    </row>
    <row r="713" spans="1:9">
      <c r="A713" s="34" t="s">
        <v>18</v>
      </c>
      <c r="B713" s="45">
        <v>88248</v>
      </c>
      <c r="C713" s="26" t="s">
        <v>34</v>
      </c>
      <c r="D713" s="34" t="s">
        <v>481</v>
      </c>
      <c r="E713" s="28" t="s">
        <v>36</v>
      </c>
      <c r="F713" s="29" t="s">
        <v>37</v>
      </c>
      <c r="G713" s="31">
        <v>0.18390000000000001</v>
      </c>
      <c r="H713" s="32">
        <v>19.21</v>
      </c>
      <c r="I713" s="32">
        <f t="shared" si="68"/>
        <v>3.53</v>
      </c>
    </row>
    <row r="714" spans="1:9">
      <c r="A714" s="14" t="s">
        <v>12</v>
      </c>
      <c r="B714" s="15">
        <v>20078</v>
      </c>
      <c r="C714" s="14" t="s">
        <v>34</v>
      </c>
      <c r="D714" s="14" t="s">
        <v>516</v>
      </c>
      <c r="E714" s="16" t="s">
        <v>25</v>
      </c>
      <c r="F714" s="17" t="s">
        <v>11</v>
      </c>
      <c r="G714" s="19">
        <v>7.4999999999999997E-2</v>
      </c>
      <c r="H714" s="43">
        <v>21.43</v>
      </c>
      <c r="I714" s="43">
        <f t="shared" si="68"/>
        <v>1.61</v>
      </c>
    </row>
    <row r="715" spans="1:9">
      <c r="A715" s="14" t="s">
        <v>12</v>
      </c>
      <c r="B715" s="15">
        <v>296</v>
      </c>
      <c r="C715" s="14" t="s">
        <v>34</v>
      </c>
      <c r="D715" s="14" t="s">
        <v>519</v>
      </c>
      <c r="E715" s="16" t="s">
        <v>25</v>
      </c>
      <c r="F715" s="17" t="s">
        <v>11</v>
      </c>
      <c r="G715" s="19">
        <v>3</v>
      </c>
      <c r="H715" s="43">
        <v>1.41</v>
      </c>
      <c r="I715" s="43">
        <f t="shared" si="68"/>
        <v>4.2300000000000004</v>
      </c>
    </row>
    <row r="716" spans="1:9">
      <c r="A716" s="14" t="s">
        <v>12</v>
      </c>
      <c r="B716" s="15">
        <v>3662</v>
      </c>
      <c r="C716" s="14" t="s">
        <v>34</v>
      </c>
      <c r="D716" s="42" t="s">
        <v>520</v>
      </c>
      <c r="E716" s="16" t="s">
        <v>25</v>
      </c>
      <c r="F716" s="17" t="s">
        <v>11</v>
      </c>
      <c r="G716" s="19">
        <v>1</v>
      </c>
      <c r="H716" s="43">
        <v>9.4</v>
      </c>
      <c r="I716" s="43">
        <f t="shared" si="68"/>
        <v>9.4</v>
      </c>
    </row>
    <row r="717" spans="1:9" ht="12.75" customHeight="1">
      <c r="A717" s="97"/>
      <c r="B717" s="97"/>
      <c r="C717" s="97"/>
      <c r="D717" s="97"/>
      <c r="E717" s="97"/>
      <c r="F717" s="97"/>
      <c r="G717" s="97"/>
      <c r="H717" s="108" t="s">
        <v>1320</v>
      </c>
      <c r="I717" s="108">
        <f>ROUND(I711*(1+0.2607),2)</f>
        <v>29.24</v>
      </c>
    </row>
    <row r="718" spans="1:9" ht="12.75" customHeight="1">
      <c r="A718" s="107"/>
      <c r="B718" s="107"/>
      <c r="C718" s="107"/>
      <c r="D718" s="107"/>
      <c r="E718" s="107"/>
      <c r="F718" s="109" t="s">
        <v>1321</v>
      </c>
      <c r="G718" s="144">
        <f>Planilha!F93</f>
        <v>1</v>
      </c>
      <c r="H718" s="109" t="s">
        <v>1319</v>
      </c>
      <c r="I718" s="109">
        <f>ROUND(I717*G718,2)</f>
        <v>29.24</v>
      </c>
    </row>
    <row r="719" spans="1:9">
      <c r="A719" s="35" t="s">
        <v>521</v>
      </c>
      <c r="B719" s="36" t="s">
        <v>0</v>
      </c>
      <c r="C719" s="35" t="s">
        <v>1</v>
      </c>
      <c r="D719" s="35" t="s">
        <v>2</v>
      </c>
      <c r="E719" s="37" t="s">
        <v>3</v>
      </c>
      <c r="F719" s="38" t="s">
        <v>4</v>
      </c>
      <c r="G719" s="40" t="s">
        <v>5</v>
      </c>
      <c r="H719" s="36" t="s">
        <v>6</v>
      </c>
      <c r="I719" s="36" t="s">
        <v>7</v>
      </c>
    </row>
    <row r="720" spans="1:9" ht="19.8">
      <c r="A720" s="7" t="s">
        <v>8</v>
      </c>
      <c r="B720" s="46">
        <v>89754</v>
      </c>
      <c r="C720" s="7" t="s">
        <v>34</v>
      </c>
      <c r="D720" s="7" t="s">
        <v>522</v>
      </c>
      <c r="E720" s="9" t="s">
        <v>41</v>
      </c>
      <c r="F720" s="10" t="s">
        <v>11</v>
      </c>
      <c r="G720" s="12">
        <v>1</v>
      </c>
      <c r="H720" s="13">
        <f>SUM(I721:I725)</f>
        <v>18.600000000000001</v>
      </c>
      <c r="I720" s="13">
        <f>H720*G720</f>
        <v>18.600000000000001</v>
      </c>
    </row>
    <row r="721" spans="1:9">
      <c r="A721" s="34" t="s">
        <v>18</v>
      </c>
      <c r="B721" s="45">
        <v>88267</v>
      </c>
      <c r="C721" s="26" t="s">
        <v>34</v>
      </c>
      <c r="D721" s="34" t="s">
        <v>480</v>
      </c>
      <c r="E721" s="28" t="s">
        <v>36</v>
      </c>
      <c r="F721" s="29" t="s">
        <v>37</v>
      </c>
      <c r="G721" s="31">
        <v>9.1899999999999996E-2</v>
      </c>
      <c r="H721" s="32">
        <v>24.03</v>
      </c>
      <c r="I721" s="32">
        <f t="shared" ref="I721:I725" si="69">ROUND(G721*H721,2)</f>
        <v>2.21</v>
      </c>
    </row>
    <row r="722" spans="1:9">
      <c r="A722" s="34" t="s">
        <v>18</v>
      </c>
      <c r="B722" s="45">
        <v>88248</v>
      </c>
      <c r="C722" s="26" t="s">
        <v>34</v>
      </c>
      <c r="D722" s="34" t="s">
        <v>481</v>
      </c>
      <c r="E722" s="28" t="s">
        <v>36</v>
      </c>
      <c r="F722" s="29" t="s">
        <v>37</v>
      </c>
      <c r="G722" s="31">
        <v>9.1899999999999996E-2</v>
      </c>
      <c r="H722" s="32">
        <v>19.21</v>
      </c>
      <c r="I722" s="32">
        <f t="shared" si="69"/>
        <v>1.77</v>
      </c>
    </row>
    <row r="723" spans="1:9">
      <c r="A723" s="14" t="s">
        <v>12</v>
      </c>
      <c r="B723" s="15">
        <v>3848</v>
      </c>
      <c r="C723" s="14" t="s">
        <v>34</v>
      </c>
      <c r="D723" s="14" t="s">
        <v>523</v>
      </c>
      <c r="E723" s="16" t="s">
        <v>25</v>
      </c>
      <c r="F723" s="17" t="s">
        <v>11</v>
      </c>
      <c r="G723" s="19">
        <v>1</v>
      </c>
      <c r="H723" s="43">
        <v>10.73</v>
      </c>
      <c r="I723" s="43">
        <f t="shared" si="69"/>
        <v>10.73</v>
      </c>
    </row>
    <row r="724" spans="1:9">
      <c r="A724" s="14" t="s">
        <v>12</v>
      </c>
      <c r="B724" s="15">
        <v>20078</v>
      </c>
      <c r="C724" s="14" t="s">
        <v>34</v>
      </c>
      <c r="D724" s="14" t="s">
        <v>516</v>
      </c>
      <c r="E724" s="16" t="s">
        <v>25</v>
      </c>
      <c r="F724" s="17" t="s">
        <v>11</v>
      </c>
      <c r="G724" s="19">
        <v>0.05</v>
      </c>
      <c r="H724" s="43">
        <v>21.43</v>
      </c>
      <c r="I724" s="43">
        <f t="shared" si="69"/>
        <v>1.07</v>
      </c>
    </row>
    <row r="725" spans="1:9">
      <c r="A725" s="14" t="s">
        <v>12</v>
      </c>
      <c r="B725" s="15">
        <v>296</v>
      </c>
      <c r="C725" s="14" t="s">
        <v>34</v>
      </c>
      <c r="D725" s="14" t="s">
        <v>519</v>
      </c>
      <c r="E725" s="16" t="s">
        <v>25</v>
      </c>
      <c r="F725" s="17" t="s">
        <v>11</v>
      </c>
      <c r="G725" s="19">
        <v>2</v>
      </c>
      <c r="H725" s="43">
        <v>1.41</v>
      </c>
      <c r="I725" s="43">
        <f t="shared" si="69"/>
        <v>2.82</v>
      </c>
    </row>
    <row r="726" spans="1:9" ht="12.75" customHeight="1">
      <c r="A726" s="97"/>
      <c r="B726" s="97"/>
      <c r="C726" s="97"/>
      <c r="D726" s="97"/>
      <c r="E726" s="97"/>
      <c r="F726" s="97"/>
      <c r="G726" s="97"/>
      <c r="H726" s="108" t="s">
        <v>1320</v>
      </c>
      <c r="I726" s="108">
        <f>ROUND(I721*(1+0.2607),2)</f>
        <v>2.79</v>
      </c>
    </row>
    <row r="727" spans="1:9" ht="12.75" customHeight="1">
      <c r="A727" s="107"/>
      <c r="B727" s="107"/>
      <c r="C727" s="107"/>
      <c r="D727" s="107"/>
      <c r="E727" s="107"/>
      <c r="F727" s="109" t="s">
        <v>1321</v>
      </c>
      <c r="G727" s="144">
        <f>Planilha!F94</f>
        <v>2</v>
      </c>
      <c r="H727" s="109" t="s">
        <v>1319</v>
      </c>
      <c r="I727" s="109">
        <f>ROUND(I726*G727,2)</f>
        <v>5.58</v>
      </c>
    </row>
    <row r="728" spans="1:9">
      <c r="A728" s="35" t="s">
        <v>524</v>
      </c>
      <c r="B728" s="36" t="s">
        <v>0</v>
      </c>
      <c r="C728" s="35" t="s">
        <v>1</v>
      </c>
      <c r="D728" s="35" t="s">
        <v>2</v>
      </c>
      <c r="E728" s="37" t="s">
        <v>3</v>
      </c>
      <c r="F728" s="38" t="s">
        <v>4</v>
      </c>
      <c r="G728" s="40" t="s">
        <v>5</v>
      </c>
      <c r="H728" s="36" t="s">
        <v>6</v>
      </c>
      <c r="I728" s="36" t="s">
        <v>7</v>
      </c>
    </row>
    <row r="729" spans="1:9" ht="19.8">
      <c r="A729" s="7" t="s">
        <v>8</v>
      </c>
      <c r="B729" s="46">
        <v>89713</v>
      </c>
      <c r="C729" s="7" t="s">
        <v>34</v>
      </c>
      <c r="D729" s="25" t="s">
        <v>525</v>
      </c>
      <c r="E729" s="9" t="s">
        <v>41</v>
      </c>
      <c r="F729" s="10" t="s">
        <v>53</v>
      </c>
      <c r="G729" s="12">
        <v>1</v>
      </c>
      <c r="H729" s="13">
        <f>SUM(I730:I733)</f>
        <v>30.73</v>
      </c>
      <c r="I729" s="13">
        <f>H729*G729</f>
        <v>30.73</v>
      </c>
    </row>
    <row r="730" spans="1:9">
      <c r="A730" s="34" t="s">
        <v>18</v>
      </c>
      <c r="B730" s="45">
        <v>88248</v>
      </c>
      <c r="C730" s="26" t="s">
        <v>34</v>
      </c>
      <c r="D730" s="34" t="s">
        <v>481</v>
      </c>
      <c r="E730" s="28" t="s">
        <v>36</v>
      </c>
      <c r="F730" s="29" t="s">
        <v>37</v>
      </c>
      <c r="G730" s="31">
        <v>0.38129999999999997</v>
      </c>
      <c r="H730" s="32">
        <v>19.21</v>
      </c>
      <c r="I730" s="32">
        <f t="shared" ref="I730:I733" si="70">ROUND(G730*H730,2)</f>
        <v>7.32</v>
      </c>
    </row>
    <row r="731" spans="1:9">
      <c r="A731" s="34" t="s">
        <v>18</v>
      </c>
      <c r="B731" s="45">
        <v>88267</v>
      </c>
      <c r="C731" s="26" t="s">
        <v>34</v>
      </c>
      <c r="D731" s="34" t="s">
        <v>480</v>
      </c>
      <c r="E731" s="28" t="s">
        <v>36</v>
      </c>
      <c r="F731" s="29" t="s">
        <v>37</v>
      </c>
      <c r="G731" s="31">
        <v>0.38129999999999997</v>
      </c>
      <c r="H731" s="32">
        <v>24.03</v>
      </c>
      <c r="I731" s="32">
        <f t="shared" si="70"/>
        <v>9.16</v>
      </c>
    </row>
    <row r="732" spans="1:9">
      <c r="A732" s="14" t="s">
        <v>12</v>
      </c>
      <c r="B732" s="15">
        <v>38383</v>
      </c>
      <c r="C732" s="14" t="s">
        <v>34</v>
      </c>
      <c r="D732" s="14" t="s">
        <v>314</v>
      </c>
      <c r="E732" s="16" t="s">
        <v>25</v>
      </c>
      <c r="F732" s="17" t="s">
        <v>11</v>
      </c>
      <c r="G732" s="19">
        <v>2.12E-2</v>
      </c>
      <c r="H732" s="43">
        <v>2.17</v>
      </c>
      <c r="I732" s="43">
        <f t="shared" si="70"/>
        <v>0.05</v>
      </c>
    </row>
    <row r="733" spans="1:9">
      <c r="A733" s="14" t="s">
        <v>12</v>
      </c>
      <c r="B733" s="15">
        <v>9837</v>
      </c>
      <c r="C733" s="14" t="s">
        <v>34</v>
      </c>
      <c r="D733" s="42" t="s">
        <v>526</v>
      </c>
      <c r="E733" s="16" t="s">
        <v>25</v>
      </c>
      <c r="F733" s="17" t="s">
        <v>53</v>
      </c>
      <c r="G733" s="19">
        <v>1.0548999999999999</v>
      </c>
      <c r="H733" s="43">
        <v>13.46</v>
      </c>
      <c r="I733" s="43">
        <f t="shared" si="70"/>
        <v>14.2</v>
      </c>
    </row>
    <row r="734" spans="1:9" ht="12.75" customHeight="1">
      <c r="A734" s="97"/>
      <c r="B734" s="97"/>
      <c r="C734" s="97"/>
      <c r="D734" s="97"/>
      <c r="E734" s="97"/>
      <c r="F734" s="97"/>
      <c r="G734" s="97"/>
      <c r="H734" s="108" t="s">
        <v>1320</v>
      </c>
      <c r="I734" s="108">
        <f>ROUND(I729*(1+0.2607),2)</f>
        <v>38.74</v>
      </c>
    </row>
    <row r="735" spans="1:9" ht="12.75" customHeight="1">
      <c r="A735" s="107"/>
      <c r="B735" s="107"/>
      <c r="C735" s="107"/>
      <c r="D735" s="107"/>
      <c r="E735" s="107"/>
      <c r="F735" s="109" t="s">
        <v>1321</v>
      </c>
      <c r="G735" s="143">
        <f>Planilha!F95</f>
        <v>0.56999999999999995</v>
      </c>
      <c r="H735" s="109" t="s">
        <v>1319</v>
      </c>
      <c r="I735" s="109">
        <f>ROUND(I734*G735,2)</f>
        <v>22.08</v>
      </c>
    </row>
    <row r="736" spans="1:9">
      <c r="A736" s="23" t="s">
        <v>527</v>
      </c>
      <c r="B736" s="22"/>
      <c r="C736" s="22"/>
      <c r="D736" s="23" t="s">
        <v>528</v>
      </c>
      <c r="E736" s="22"/>
      <c r="F736" s="111"/>
      <c r="G736" s="110"/>
      <c r="H736" s="22"/>
      <c r="I736" s="22"/>
    </row>
    <row r="737" spans="1:9">
      <c r="A737" s="1" t="s">
        <v>529</v>
      </c>
      <c r="B737" s="2" t="s">
        <v>0</v>
      </c>
      <c r="C737" s="1" t="s">
        <v>1</v>
      </c>
      <c r="D737" s="1" t="s">
        <v>2</v>
      </c>
      <c r="E737" s="3" t="s">
        <v>3</v>
      </c>
      <c r="F737" s="4" t="s">
        <v>4</v>
      </c>
      <c r="G737" s="6" t="s">
        <v>5</v>
      </c>
      <c r="H737" s="2" t="s">
        <v>6</v>
      </c>
      <c r="I737" s="2" t="s">
        <v>7</v>
      </c>
    </row>
    <row r="738" spans="1:9" ht="33">
      <c r="A738" s="7" t="s">
        <v>8</v>
      </c>
      <c r="B738" s="8" t="s">
        <v>530</v>
      </c>
      <c r="C738" s="7" t="s">
        <v>13</v>
      </c>
      <c r="D738" s="25" t="s">
        <v>531</v>
      </c>
      <c r="E738" s="9" t="s">
        <v>14</v>
      </c>
      <c r="F738" s="10" t="s">
        <v>15</v>
      </c>
      <c r="G738" s="12">
        <v>1</v>
      </c>
      <c r="H738" s="13">
        <f>SUM(I739:I747)</f>
        <v>665.78000000000009</v>
      </c>
      <c r="I738" s="13">
        <f>H738*G738</f>
        <v>665.78000000000009</v>
      </c>
    </row>
    <row r="739" spans="1:9">
      <c r="A739" s="34" t="s">
        <v>18</v>
      </c>
      <c r="B739" s="27" t="s">
        <v>532</v>
      </c>
      <c r="C739" s="26" t="s">
        <v>13</v>
      </c>
      <c r="D739" s="34" t="s">
        <v>533</v>
      </c>
      <c r="E739" s="28" t="s">
        <v>14</v>
      </c>
      <c r="F739" s="29" t="s">
        <v>30</v>
      </c>
      <c r="G739" s="31">
        <v>0.81</v>
      </c>
      <c r="H739" s="32">
        <v>20.45</v>
      </c>
      <c r="I739" s="32">
        <f t="shared" ref="I739:I747" si="71">ROUND(G739*H739,2)</f>
        <v>16.559999999999999</v>
      </c>
    </row>
    <row r="740" spans="1:9">
      <c r="A740" s="34" t="s">
        <v>18</v>
      </c>
      <c r="B740" s="27" t="s">
        <v>534</v>
      </c>
      <c r="C740" s="26" t="s">
        <v>13</v>
      </c>
      <c r="D740" s="34" t="s">
        <v>535</v>
      </c>
      <c r="E740" s="28" t="s">
        <v>14</v>
      </c>
      <c r="F740" s="29" t="s">
        <v>74</v>
      </c>
      <c r="G740" s="31">
        <v>0.1258</v>
      </c>
      <c r="H740" s="32">
        <v>60.66</v>
      </c>
      <c r="I740" s="32">
        <f t="shared" si="71"/>
        <v>7.63</v>
      </c>
    </row>
    <row r="741" spans="1:9" ht="26.4">
      <c r="A741" s="26" t="s">
        <v>16</v>
      </c>
      <c r="B741" s="27" t="s">
        <v>536</v>
      </c>
      <c r="C741" s="26" t="s">
        <v>13</v>
      </c>
      <c r="D741" s="34" t="s">
        <v>537</v>
      </c>
      <c r="E741" s="28" t="s">
        <v>14</v>
      </c>
      <c r="F741" s="29" t="s">
        <v>30</v>
      </c>
      <c r="G741" s="31">
        <v>1.8</v>
      </c>
      <c r="H741" s="32">
        <v>45.49</v>
      </c>
      <c r="I741" s="32">
        <f t="shared" si="71"/>
        <v>81.88</v>
      </c>
    </row>
    <row r="742" spans="1:9">
      <c r="A742" s="34" t="s">
        <v>18</v>
      </c>
      <c r="B742" s="27" t="s">
        <v>538</v>
      </c>
      <c r="C742" s="26" t="s">
        <v>13</v>
      </c>
      <c r="D742" s="34" t="s">
        <v>539</v>
      </c>
      <c r="E742" s="28" t="s">
        <v>14</v>
      </c>
      <c r="F742" s="29" t="s">
        <v>74</v>
      </c>
      <c r="G742" s="31">
        <v>0.47360000000000002</v>
      </c>
      <c r="H742" s="32">
        <v>45</v>
      </c>
      <c r="I742" s="32">
        <f t="shared" si="71"/>
        <v>21.31</v>
      </c>
    </row>
    <row r="743" spans="1:9" ht="19.8">
      <c r="A743" s="26" t="s">
        <v>16</v>
      </c>
      <c r="B743" s="27" t="s">
        <v>540</v>
      </c>
      <c r="C743" s="26" t="s">
        <v>13</v>
      </c>
      <c r="D743" s="34" t="s">
        <v>541</v>
      </c>
      <c r="E743" s="28" t="s">
        <v>14</v>
      </c>
      <c r="F743" s="29" t="s">
        <v>30</v>
      </c>
      <c r="G743" s="31">
        <v>1.68</v>
      </c>
      <c r="H743" s="32">
        <v>80.66</v>
      </c>
      <c r="I743" s="32">
        <f t="shared" si="71"/>
        <v>135.51</v>
      </c>
    </row>
    <row r="744" spans="1:9" ht="19.8">
      <c r="A744" s="26" t="s">
        <v>16</v>
      </c>
      <c r="B744" s="27" t="s">
        <v>542</v>
      </c>
      <c r="C744" s="26" t="s">
        <v>13</v>
      </c>
      <c r="D744" s="34" t="s">
        <v>543</v>
      </c>
      <c r="E744" s="28" t="s">
        <v>14</v>
      </c>
      <c r="F744" s="29" t="s">
        <v>74</v>
      </c>
      <c r="G744" s="31">
        <v>7.2423399999999999E-2</v>
      </c>
      <c r="H744" s="32">
        <v>466.9</v>
      </c>
      <c r="I744" s="32">
        <f t="shared" si="71"/>
        <v>33.81</v>
      </c>
    </row>
    <row r="745" spans="1:9">
      <c r="A745" s="34" t="s">
        <v>18</v>
      </c>
      <c r="B745" s="27" t="s">
        <v>544</v>
      </c>
      <c r="C745" s="26" t="s">
        <v>13</v>
      </c>
      <c r="D745" s="34" t="s">
        <v>545</v>
      </c>
      <c r="E745" s="28" t="s">
        <v>14</v>
      </c>
      <c r="F745" s="29" t="s">
        <v>74</v>
      </c>
      <c r="G745" s="31">
        <v>0.59940000000000004</v>
      </c>
      <c r="H745" s="32">
        <v>60.66</v>
      </c>
      <c r="I745" s="32">
        <f t="shared" si="71"/>
        <v>36.36</v>
      </c>
    </row>
    <row r="746" spans="1:9" ht="19.8">
      <c r="A746" s="26" t="s">
        <v>16</v>
      </c>
      <c r="B746" s="27" t="s">
        <v>546</v>
      </c>
      <c r="C746" s="26" t="s">
        <v>13</v>
      </c>
      <c r="D746" s="34" t="s">
        <v>547</v>
      </c>
      <c r="E746" s="28" t="s">
        <v>14</v>
      </c>
      <c r="F746" s="29" t="s">
        <v>30</v>
      </c>
      <c r="G746" s="31">
        <v>0.49</v>
      </c>
      <c r="H746" s="32">
        <v>663.98</v>
      </c>
      <c r="I746" s="32">
        <f t="shared" si="71"/>
        <v>325.35000000000002</v>
      </c>
    </row>
    <row r="747" spans="1:9">
      <c r="A747" s="26" t="s">
        <v>16</v>
      </c>
      <c r="B747" s="27" t="s">
        <v>548</v>
      </c>
      <c r="C747" s="26" t="s">
        <v>13</v>
      </c>
      <c r="D747" s="26" t="s">
        <v>549</v>
      </c>
      <c r="E747" s="28" t="s">
        <v>14</v>
      </c>
      <c r="F747" s="29" t="s">
        <v>74</v>
      </c>
      <c r="G747" s="31">
        <v>7.2423399999999999E-2</v>
      </c>
      <c r="H747" s="32">
        <v>101.74</v>
      </c>
      <c r="I747" s="32">
        <f t="shared" si="71"/>
        <v>7.37</v>
      </c>
    </row>
    <row r="748" spans="1:9" ht="12.75" customHeight="1">
      <c r="A748" s="97"/>
      <c r="B748" s="97"/>
      <c r="C748" s="97"/>
      <c r="D748" s="97"/>
      <c r="E748" s="97"/>
      <c r="F748" s="97"/>
      <c r="G748" s="97"/>
      <c r="H748" s="108" t="s">
        <v>1320</v>
      </c>
      <c r="I748" s="108">
        <f>ROUND(I738*(1+0.2607),2)</f>
        <v>839.35</v>
      </c>
    </row>
    <row r="749" spans="1:9" ht="12.75" customHeight="1">
      <c r="A749" s="107"/>
      <c r="B749" s="107"/>
      <c r="C749" s="107"/>
      <c r="D749" s="107"/>
      <c r="E749" s="107"/>
      <c r="F749" s="109" t="s">
        <v>1321</v>
      </c>
      <c r="G749" s="144">
        <f>Planilha!F97</f>
        <v>8</v>
      </c>
      <c r="H749" s="109" t="s">
        <v>1319</v>
      </c>
      <c r="I749" s="109">
        <f>ROUND(I748*G749,2)</f>
        <v>6714.8</v>
      </c>
    </row>
    <row r="750" spans="1:9">
      <c r="A750" s="35" t="s">
        <v>550</v>
      </c>
      <c r="B750" s="36" t="s">
        <v>0</v>
      </c>
      <c r="C750" s="35" t="s">
        <v>1</v>
      </c>
      <c r="D750" s="35" t="s">
        <v>2</v>
      </c>
      <c r="E750" s="37" t="s">
        <v>3</v>
      </c>
      <c r="F750" s="38" t="s">
        <v>4</v>
      </c>
      <c r="G750" s="40" t="s">
        <v>5</v>
      </c>
      <c r="H750" s="36" t="s">
        <v>6</v>
      </c>
      <c r="I750" s="36" t="s">
        <v>7</v>
      </c>
    </row>
    <row r="751" spans="1:9" ht="19.8">
      <c r="A751" s="7" t="s">
        <v>8</v>
      </c>
      <c r="B751" s="46">
        <v>89531</v>
      </c>
      <c r="C751" s="7" t="s">
        <v>34</v>
      </c>
      <c r="D751" s="25" t="s">
        <v>551</v>
      </c>
      <c r="E751" s="9" t="s">
        <v>41</v>
      </c>
      <c r="F751" s="10" t="s">
        <v>11</v>
      </c>
      <c r="G751" s="12">
        <v>1</v>
      </c>
      <c r="H751" s="13">
        <f>SUM(I752:I756)</f>
        <v>33.370000000000005</v>
      </c>
      <c r="I751" s="13">
        <f>H751*G751</f>
        <v>33.370000000000005</v>
      </c>
    </row>
    <row r="752" spans="1:9">
      <c r="A752" s="34" t="s">
        <v>18</v>
      </c>
      <c r="B752" s="45">
        <v>88267</v>
      </c>
      <c r="C752" s="26" t="s">
        <v>34</v>
      </c>
      <c r="D752" s="34" t="s">
        <v>480</v>
      </c>
      <c r="E752" s="28" t="s">
        <v>36</v>
      </c>
      <c r="F752" s="29" t="s">
        <v>37</v>
      </c>
      <c r="G752" s="31">
        <v>0.1288</v>
      </c>
      <c r="H752" s="32">
        <v>24.03</v>
      </c>
      <c r="I752" s="32">
        <f t="shared" ref="I752:I756" si="72">ROUND(G752*H752,2)</f>
        <v>3.1</v>
      </c>
    </row>
    <row r="753" spans="1:9">
      <c r="A753" s="34" t="s">
        <v>18</v>
      </c>
      <c r="B753" s="45">
        <v>88248</v>
      </c>
      <c r="C753" s="26" t="s">
        <v>34</v>
      </c>
      <c r="D753" s="34" t="s">
        <v>481</v>
      </c>
      <c r="E753" s="28" t="s">
        <v>36</v>
      </c>
      <c r="F753" s="48" t="s">
        <v>37</v>
      </c>
      <c r="G753" s="31">
        <v>0.1288</v>
      </c>
      <c r="H753" s="32">
        <v>19.21</v>
      </c>
      <c r="I753" s="32">
        <f t="shared" si="72"/>
        <v>2.4700000000000002</v>
      </c>
    </row>
    <row r="754" spans="1:9">
      <c r="A754" s="14" t="s">
        <v>12</v>
      </c>
      <c r="B754" s="15">
        <v>299</v>
      </c>
      <c r="C754" s="14" t="s">
        <v>34</v>
      </c>
      <c r="D754" s="42" t="s">
        <v>552</v>
      </c>
      <c r="E754" s="16" t="s">
        <v>25</v>
      </c>
      <c r="F754" s="49" t="s">
        <v>11</v>
      </c>
      <c r="G754" s="19">
        <v>2</v>
      </c>
      <c r="H754" s="43">
        <v>2.93</v>
      </c>
      <c r="I754" s="43">
        <f t="shared" si="72"/>
        <v>5.86</v>
      </c>
    </row>
    <row r="755" spans="1:9">
      <c r="A755" s="14" t="s">
        <v>12</v>
      </c>
      <c r="B755" s="15">
        <v>20078</v>
      </c>
      <c r="C755" s="14" t="s">
        <v>34</v>
      </c>
      <c r="D755" s="14" t="s">
        <v>516</v>
      </c>
      <c r="E755" s="16" t="s">
        <v>25</v>
      </c>
      <c r="F755" s="49" t="s">
        <v>11</v>
      </c>
      <c r="G755" s="19">
        <v>0.115</v>
      </c>
      <c r="H755" s="43">
        <v>21.43</v>
      </c>
      <c r="I755" s="43">
        <f t="shared" si="72"/>
        <v>2.46</v>
      </c>
    </row>
    <row r="756" spans="1:9">
      <c r="A756" s="14" t="s">
        <v>12</v>
      </c>
      <c r="B756" s="15">
        <v>20151</v>
      </c>
      <c r="C756" s="14" t="s">
        <v>34</v>
      </c>
      <c r="D756" s="14" t="s">
        <v>553</v>
      </c>
      <c r="E756" s="16" t="s">
        <v>25</v>
      </c>
      <c r="F756" s="49" t="s">
        <v>11</v>
      </c>
      <c r="G756" s="19">
        <v>1</v>
      </c>
      <c r="H756" s="43">
        <v>19.48</v>
      </c>
      <c r="I756" s="43">
        <f t="shared" si="72"/>
        <v>19.48</v>
      </c>
    </row>
    <row r="757" spans="1:9" ht="12.75" customHeight="1">
      <c r="A757" s="97"/>
      <c r="B757" s="97"/>
      <c r="C757" s="97"/>
      <c r="D757" s="97"/>
      <c r="E757" s="97"/>
      <c r="F757" s="97"/>
      <c r="G757" s="97"/>
      <c r="H757" s="108" t="s">
        <v>1320</v>
      </c>
      <c r="I757" s="108">
        <f>ROUND(I751*(1+0.2607),2)</f>
        <v>42.07</v>
      </c>
    </row>
    <row r="758" spans="1:9" ht="12.75" customHeight="1">
      <c r="A758" s="107"/>
      <c r="B758" s="107"/>
      <c r="C758" s="107"/>
      <c r="D758" s="107"/>
      <c r="E758" s="107"/>
      <c r="F758" s="109" t="s">
        <v>1321</v>
      </c>
      <c r="G758" s="144">
        <f>Planilha!F98</f>
        <v>2</v>
      </c>
      <c r="H758" s="109" t="s">
        <v>1319</v>
      </c>
      <c r="I758" s="109">
        <f>ROUND(I757*G758,2)</f>
        <v>84.14</v>
      </c>
    </row>
    <row r="759" spans="1:9">
      <c r="A759" s="35" t="s">
        <v>554</v>
      </c>
      <c r="B759" s="36" t="s">
        <v>0</v>
      </c>
      <c r="C759" s="35" t="s">
        <v>1</v>
      </c>
      <c r="D759" s="35" t="s">
        <v>2</v>
      </c>
      <c r="E759" s="37" t="s">
        <v>3</v>
      </c>
      <c r="F759" s="38" t="s">
        <v>4</v>
      </c>
      <c r="G759" s="40" t="s">
        <v>5</v>
      </c>
      <c r="H759" s="36" t="s">
        <v>6</v>
      </c>
      <c r="I759" s="36" t="s">
        <v>7</v>
      </c>
    </row>
    <row r="760" spans="1:9" ht="19.8">
      <c r="A760" s="7" t="s">
        <v>8</v>
      </c>
      <c r="B760" s="46">
        <v>89811</v>
      </c>
      <c r="C760" s="7" t="s">
        <v>34</v>
      </c>
      <c r="D760" s="7" t="s">
        <v>555</v>
      </c>
      <c r="E760" s="9" t="s">
        <v>41</v>
      </c>
      <c r="F760" s="10" t="s">
        <v>11</v>
      </c>
      <c r="G760" s="12">
        <v>1</v>
      </c>
      <c r="H760" s="13">
        <f>SUM(I761:I765)</f>
        <v>39.089999999999996</v>
      </c>
      <c r="I760" s="13">
        <f>H760*G760</f>
        <v>39.089999999999996</v>
      </c>
    </row>
    <row r="761" spans="1:9">
      <c r="A761" s="34" t="s">
        <v>18</v>
      </c>
      <c r="B761" s="45">
        <v>88267</v>
      </c>
      <c r="C761" s="26" t="s">
        <v>34</v>
      </c>
      <c r="D761" s="34" t="s">
        <v>480</v>
      </c>
      <c r="E761" s="28" t="s">
        <v>36</v>
      </c>
      <c r="F761" s="29" t="s">
        <v>37</v>
      </c>
      <c r="G761" s="31">
        <v>0.2172</v>
      </c>
      <c r="H761" s="32">
        <v>24.03</v>
      </c>
      <c r="I761" s="32">
        <f t="shared" ref="I761:I765" si="73">ROUND(G761*H761,2)</f>
        <v>5.22</v>
      </c>
    </row>
    <row r="762" spans="1:9">
      <c r="A762" s="34" t="s">
        <v>18</v>
      </c>
      <c r="B762" s="45">
        <v>88248</v>
      </c>
      <c r="C762" s="26" t="s">
        <v>34</v>
      </c>
      <c r="D762" s="34" t="s">
        <v>481</v>
      </c>
      <c r="E762" s="28" t="s">
        <v>36</v>
      </c>
      <c r="F762" s="29" t="s">
        <v>37</v>
      </c>
      <c r="G762" s="31">
        <v>0.2172</v>
      </c>
      <c r="H762" s="32">
        <v>19.21</v>
      </c>
      <c r="I762" s="32">
        <f t="shared" si="73"/>
        <v>4.17</v>
      </c>
    </row>
    <row r="763" spans="1:9">
      <c r="A763" s="14" t="s">
        <v>12</v>
      </c>
      <c r="B763" s="15">
        <v>301</v>
      </c>
      <c r="C763" s="14" t="s">
        <v>34</v>
      </c>
      <c r="D763" s="14" t="s">
        <v>556</v>
      </c>
      <c r="E763" s="16" t="s">
        <v>25</v>
      </c>
      <c r="F763" s="17" t="s">
        <v>11</v>
      </c>
      <c r="G763" s="19">
        <v>2</v>
      </c>
      <c r="H763" s="43">
        <v>2.5</v>
      </c>
      <c r="I763" s="43">
        <f t="shared" si="73"/>
        <v>5</v>
      </c>
    </row>
    <row r="764" spans="1:9">
      <c r="A764" s="14" t="s">
        <v>12</v>
      </c>
      <c r="B764" s="15">
        <v>1966</v>
      </c>
      <c r="C764" s="14" t="s">
        <v>34</v>
      </c>
      <c r="D764" s="14" t="s">
        <v>557</v>
      </c>
      <c r="E764" s="16" t="s">
        <v>25</v>
      </c>
      <c r="F764" s="17" t="s">
        <v>11</v>
      </c>
      <c r="G764" s="19">
        <v>1</v>
      </c>
      <c r="H764" s="43">
        <v>22.24</v>
      </c>
      <c r="I764" s="43">
        <f t="shared" si="73"/>
        <v>22.24</v>
      </c>
    </row>
    <row r="765" spans="1:9">
      <c r="A765" s="14" t="s">
        <v>12</v>
      </c>
      <c r="B765" s="15">
        <v>20078</v>
      </c>
      <c r="C765" s="14" t="s">
        <v>34</v>
      </c>
      <c r="D765" s="14" t="s">
        <v>516</v>
      </c>
      <c r="E765" s="16" t="s">
        <v>25</v>
      </c>
      <c r="F765" s="17" t="s">
        <v>11</v>
      </c>
      <c r="G765" s="19">
        <v>0.115</v>
      </c>
      <c r="H765" s="43">
        <v>21.43</v>
      </c>
      <c r="I765" s="43">
        <f t="shared" si="73"/>
        <v>2.46</v>
      </c>
    </row>
    <row r="766" spans="1:9" ht="12.75" customHeight="1">
      <c r="A766" s="97"/>
      <c r="B766" s="97"/>
      <c r="C766" s="97"/>
      <c r="D766" s="97"/>
      <c r="E766" s="97"/>
      <c r="F766" s="97"/>
      <c r="G766" s="97"/>
      <c r="H766" s="108" t="s">
        <v>1320</v>
      </c>
      <c r="I766" s="108">
        <f>ROUND(I760*(1+0.2607),2)</f>
        <v>49.28</v>
      </c>
    </row>
    <row r="767" spans="1:9" ht="12.75" customHeight="1">
      <c r="A767" s="107"/>
      <c r="B767" s="107"/>
      <c r="C767" s="107"/>
      <c r="D767" s="107"/>
      <c r="E767" s="107"/>
      <c r="F767" s="109" t="s">
        <v>1321</v>
      </c>
      <c r="G767" s="144">
        <f>Planilha!F99</f>
        <v>25</v>
      </c>
      <c r="H767" s="109" t="s">
        <v>1319</v>
      </c>
      <c r="I767" s="109">
        <f>ROUND(I766*G767,2)</f>
        <v>1232</v>
      </c>
    </row>
    <row r="768" spans="1:9">
      <c r="A768" s="35" t="s">
        <v>558</v>
      </c>
      <c r="B768" s="36" t="s">
        <v>0</v>
      </c>
      <c r="C768" s="35" t="s">
        <v>1</v>
      </c>
      <c r="D768" s="35" t="s">
        <v>2</v>
      </c>
      <c r="E768" s="37" t="s">
        <v>3</v>
      </c>
      <c r="F768" s="38" t="s">
        <v>4</v>
      </c>
      <c r="G768" s="40" t="s">
        <v>5</v>
      </c>
      <c r="H768" s="36" t="s">
        <v>6</v>
      </c>
      <c r="I768" s="36" t="s">
        <v>7</v>
      </c>
    </row>
    <row r="769" spans="1:9" ht="19.8">
      <c r="A769" s="7" t="s">
        <v>8</v>
      </c>
      <c r="B769" s="46">
        <v>89567</v>
      </c>
      <c r="C769" s="7" t="s">
        <v>34</v>
      </c>
      <c r="D769" s="25" t="s">
        <v>559</v>
      </c>
      <c r="E769" s="9" t="s">
        <v>41</v>
      </c>
      <c r="F769" s="10" t="s">
        <v>11</v>
      </c>
      <c r="G769" s="12">
        <v>1</v>
      </c>
      <c r="H769" s="13">
        <f>SUM(I770:I774)</f>
        <v>71.600000000000009</v>
      </c>
      <c r="I769" s="13">
        <f>H769*G769</f>
        <v>71.600000000000009</v>
      </c>
    </row>
    <row r="770" spans="1:9">
      <c r="A770" s="34" t="s">
        <v>18</v>
      </c>
      <c r="B770" s="45">
        <v>88267</v>
      </c>
      <c r="C770" s="26" t="s">
        <v>34</v>
      </c>
      <c r="D770" s="34" t="s">
        <v>480</v>
      </c>
      <c r="E770" s="28" t="s">
        <v>36</v>
      </c>
      <c r="F770" s="29" t="s">
        <v>37</v>
      </c>
      <c r="G770" s="31">
        <v>0.17169999999999999</v>
      </c>
      <c r="H770" s="32">
        <v>24.03</v>
      </c>
      <c r="I770" s="32">
        <f t="shared" ref="I770:I774" si="74">ROUND(G770*H770,2)</f>
        <v>4.13</v>
      </c>
    </row>
    <row r="771" spans="1:9">
      <c r="A771" s="34" t="s">
        <v>18</v>
      </c>
      <c r="B771" s="45">
        <v>88248</v>
      </c>
      <c r="C771" s="26" t="s">
        <v>34</v>
      </c>
      <c r="D771" s="34" t="s">
        <v>481</v>
      </c>
      <c r="E771" s="28" t="s">
        <v>36</v>
      </c>
      <c r="F771" s="29" t="s">
        <v>37</v>
      </c>
      <c r="G771" s="31">
        <v>0.17169999999999999</v>
      </c>
      <c r="H771" s="32">
        <v>19.21</v>
      </c>
      <c r="I771" s="32">
        <f t="shared" si="74"/>
        <v>3.3</v>
      </c>
    </row>
    <row r="772" spans="1:9">
      <c r="A772" s="14" t="s">
        <v>12</v>
      </c>
      <c r="B772" s="15">
        <v>20144</v>
      </c>
      <c r="C772" s="14" t="s">
        <v>34</v>
      </c>
      <c r="D772" s="42" t="s">
        <v>560</v>
      </c>
      <c r="E772" s="16" t="s">
        <v>25</v>
      </c>
      <c r="F772" s="17" t="s">
        <v>11</v>
      </c>
      <c r="G772" s="19">
        <v>1</v>
      </c>
      <c r="H772" s="43">
        <v>51.68</v>
      </c>
      <c r="I772" s="43">
        <f t="shared" si="74"/>
        <v>51.68</v>
      </c>
    </row>
    <row r="773" spans="1:9">
      <c r="A773" s="14" t="s">
        <v>12</v>
      </c>
      <c r="B773" s="15">
        <v>299</v>
      </c>
      <c r="C773" s="14" t="s">
        <v>34</v>
      </c>
      <c r="D773" s="42" t="s">
        <v>552</v>
      </c>
      <c r="E773" s="16" t="s">
        <v>25</v>
      </c>
      <c r="F773" s="17" t="s">
        <v>11</v>
      </c>
      <c r="G773" s="19">
        <v>3</v>
      </c>
      <c r="H773" s="43">
        <v>2.93</v>
      </c>
      <c r="I773" s="43">
        <f t="shared" si="74"/>
        <v>8.7899999999999991</v>
      </c>
    </row>
    <row r="774" spans="1:9">
      <c r="A774" s="14" t="s">
        <v>12</v>
      </c>
      <c r="B774" s="15">
        <v>20078</v>
      </c>
      <c r="C774" s="14" t="s">
        <v>34</v>
      </c>
      <c r="D774" s="14" t="s">
        <v>516</v>
      </c>
      <c r="E774" s="16" t="s">
        <v>25</v>
      </c>
      <c r="F774" s="17" t="s">
        <v>11</v>
      </c>
      <c r="G774" s="19">
        <v>0.17249999999999999</v>
      </c>
      <c r="H774" s="43">
        <v>21.43</v>
      </c>
      <c r="I774" s="43">
        <f t="shared" si="74"/>
        <v>3.7</v>
      </c>
    </row>
    <row r="775" spans="1:9" ht="12.75" customHeight="1">
      <c r="A775" s="97"/>
      <c r="B775" s="97"/>
      <c r="C775" s="97"/>
      <c r="D775" s="97"/>
      <c r="E775" s="97"/>
      <c r="F775" s="97"/>
      <c r="G775" s="97"/>
      <c r="H775" s="108" t="s">
        <v>1320</v>
      </c>
      <c r="I775" s="108">
        <f>ROUND(I769*(1+0.2607),2)</f>
        <v>90.27</v>
      </c>
    </row>
    <row r="776" spans="1:9" ht="12.75" customHeight="1">
      <c r="A776" s="107"/>
      <c r="B776" s="107"/>
      <c r="C776" s="107"/>
      <c r="D776" s="107"/>
      <c r="E776" s="107"/>
      <c r="F776" s="109" t="s">
        <v>1321</v>
      </c>
      <c r="G776" s="144">
        <f>Planilha!F100</f>
        <v>1</v>
      </c>
      <c r="H776" s="109" t="s">
        <v>1319</v>
      </c>
      <c r="I776" s="109">
        <f>ROUND(I775*G776,2)</f>
        <v>90.27</v>
      </c>
    </row>
    <row r="777" spans="1:9">
      <c r="A777" s="35" t="s">
        <v>561</v>
      </c>
      <c r="B777" s="36" t="s">
        <v>0</v>
      </c>
      <c r="C777" s="35" t="s">
        <v>1</v>
      </c>
      <c r="D777" s="35" t="s">
        <v>2</v>
      </c>
      <c r="E777" s="37" t="s">
        <v>3</v>
      </c>
      <c r="F777" s="38" t="s">
        <v>4</v>
      </c>
      <c r="G777" s="40" t="s">
        <v>5</v>
      </c>
      <c r="H777" s="36" t="s">
        <v>6</v>
      </c>
      <c r="I777" s="36" t="s">
        <v>7</v>
      </c>
    </row>
    <row r="778" spans="1:9">
      <c r="A778" s="7" t="s">
        <v>8</v>
      </c>
      <c r="B778" s="46">
        <v>89512</v>
      </c>
      <c r="C778" s="7" t="s">
        <v>34</v>
      </c>
      <c r="D778" s="7" t="s">
        <v>562</v>
      </c>
      <c r="E778" s="9" t="s">
        <v>41</v>
      </c>
      <c r="F778" s="10" t="s">
        <v>53</v>
      </c>
      <c r="G778" s="12">
        <v>1</v>
      </c>
      <c r="H778" s="13">
        <f>SUM(I779:I782)</f>
        <v>45.149999999999991</v>
      </c>
      <c r="I778" s="13">
        <f>H778*G778</f>
        <v>45.149999999999991</v>
      </c>
    </row>
    <row r="779" spans="1:9">
      <c r="A779" s="34" t="s">
        <v>18</v>
      </c>
      <c r="B779" s="45">
        <v>88267</v>
      </c>
      <c r="C779" s="26" t="s">
        <v>34</v>
      </c>
      <c r="D779" s="34" t="s">
        <v>480</v>
      </c>
      <c r="E779" s="28" t="s">
        <v>36</v>
      </c>
      <c r="F779" s="29" t="s">
        <v>37</v>
      </c>
      <c r="G779" s="31">
        <v>0.40239999999999998</v>
      </c>
      <c r="H779" s="32">
        <v>24.03</v>
      </c>
      <c r="I779" s="32">
        <f t="shared" ref="I779:I782" si="75">ROUND(G779*H779,2)</f>
        <v>9.67</v>
      </c>
    </row>
    <row r="780" spans="1:9">
      <c r="A780" s="34" t="s">
        <v>18</v>
      </c>
      <c r="B780" s="45">
        <v>88248</v>
      </c>
      <c r="C780" s="26" t="s">
        <v>34</v>
      </c>
      <c r="D780" s="34" t="s">
        <v>481</v>
      </c>
      <c r="E780" s="28" t="s">
        <v>36</v>
      </c>
      <c r="F780" s="29" t="s">
        <v>37</v>
      </c>
      <c r="G780" s="31">
        <v>0.40239999999999998</v>
      </c>
      <c r="H780" s="32">
        <v>19.21</v>
      </c>
      <c r="I780" s="32">
        <f t="shared" si="75"/>
        <v>7.73</v>
      </c>
    </row>
    <row r="781" spans="1:9">
      <c r="A781" s="14" t="s">
        <v>12</v>
      </c>
      <c r="B781" s="15">
        <v>9841</v>
      </c>
      <c r="C781" s="14" t="s">
        <v>34</v>
      </c>
      <c r="D781" s="42" t="s">
        <v>563</v>
      </c>
      <c r="E781" s="16" t="s">
        <v>25</v>
      </c>
      <c r="F781" s="17" t="s">
        <v>53</v>
      </c>
      <c r="G781" s="19">
        <v>1.0341907500000003</v>
      </c>
      <c r="H781" s="43">
        <v>26.78</v>
      </c>
      <c r="I781" s="43">
        <f t="shared" si="75"/>
        <v>27.7</v>
      </c>
    </row>
    <row r="782" spans="1:9">
      <c r="A782" s="14" t="s">
        <v>12</v>
      </c>
      <c r="B782" s="15">
        <v>38383</v>
      </c>
      <c r="C782" s="14" t="s">
        <v>34</v>
      </c>
      <c r="D782" s="14" t="s">
        <v>314</v>
      </c>
      <c r="E782" s="16" t="s">
        <v>25</v>
      </c>
      <c r="F782" s="17" t="s">
        <v>11</v>
      </c>
      <c r="G782" s="19">
        <v>2.24E-2</v>
      </c>
      <c r="H782" s="43">
        <v>2.17</v>
      </c>
      <c r="I782" s="43">
        <f t="shared" si="75"/>
        <v>0.05</v>
      </c>
    </row>
    <row r="783" spans="1:9" ht="12.75" customHeight="1">
      <c r="A783" s="97"/>
      <c r="B783" s="97"/>
      <c r="C783" s="97"/>
      <c r="D783" s="97"/>
      <c r="E783" s="97"/>
      <c r="F783" s="97"/>
      <c r="G783" s="97"/>
      <c r="H783" s="108" t="s">
        <v>1320</v>
      </c>
      <c r="I783" s="108">
        <f>ROUND(I778*(1+0.2607),2)</f>
        <v>56.92</v>
      </c>
    </row>
    <row r="784" spans="1:9" ht="12.75" customHeight="1">
      <c r="A784" s="107"/>
      <c r="B784" s="107"/>
      <c r="C784" s="107"/>
      <c r="D784" s="107"/>
      <c r="E784" s="107"/>
      <c r="F784" s="109" t="s">
        <v>1321</v>
      </c>
      <c r="G784" s="144">
        <f>Planilha!F101</f>
        <v>129</v>
      </c>
      <c r="H784" s="109" t="s">
        <v>1319</v>
      </c>
      <c r="I784" s="109">
        <f>ROUND(I783*G784,2)</f>
        <v>7342.68</v>
      </c>
    </row>
    <row r="785" spans="1:9">
      <c r="A785" s="35" t="s">
        <v>564</v>
      </c>
      <c r="B785" s="36" t="s">
        <v>0</v>
      </c>
      <c r="C785" s="35" t="s">
        <v>1</v>
      </c>
      <c r="D785" s="35" t="s">
        <v>2</v>
      </c>
      <c r="E785" s="37" t="s">
        <v>3</v>
      </c>
      <c r="F785" s="38" t="s">
        <v>4</v>
      </c>
      <c r="G785" s="40" t="s">
        <v>5</v>
      </c>
      <c r="H785" s="36" t="s">
        <v>6</v>
      </c>
      <c r="I785" s="36" t="s">
        <v>7</v>
      </c>
    </row>
    <row r="786" spans="1:9" ht="19.8">
      <c r="A786" s="7" t="s">
        <v>8</v>
      </c>
      <c r="B786" s="46">
        <v>89580</v>
      </c>
      <c r="C786" s="7" t="s">
        <v>34</v>
      </c>
      <c r="D786" s="25" t="s">
        <v>565</v>
      </c>
      <c r="E786" s="9" t="s">
        <v>41</v>
      </c>
      <c r="F786" s="10" t="s">
        <v>53</v>
      </c>
      <c r="G786" s="12">
        <v>1</v>
      </c>
      <c r="H786" s="13">
        <f>SUM(I787:I790)</f>
        <v>64.36</v>
      </c>
      <c r="I786" s="13">
        <f>H786*G786</f>
        <v>64.36</v>
      </c>
    </row>
    <row r="787" spans="1:9">
      <c r="A787" s="34" t="s">
        <v>18</v>
      </c>
      <c r="B787" s="45">
        <v>88248</v>
      </c>
      <c r="C787" s="26" t="s">
        <v>34</v>
      </c>
      <c r="D787" s="34" t="s">
        <v>481</v>
      </c>
      <c r="E787" s="28" t="s">
        <v>36</v>
      </c>
      <c r="F787" s="29" t="s">
        <v>37</v>
      </c>
      <c r="G787" s="31">
        <v>0.13089999999999999</v>
      </c>
      <c r="H787" s="32">
        <v>19.21</v>
      </c>
      <c r="I787" s="32">
        <f t="shared" ref="I787:I790" si="76">ROUND(G787*H787,2)</f>
        <v>2.5099999999999998</v>
      </c>
    </row>
    <row r="788" spans="1:9">
      <c r="A788" s="34" t="s">
        <v>18</v>
      </c>
      <c r="B788" s="45">
        <v>88267</v>
      </c>
      <c r="C788" s="26" t="s">
        <v>34</v>
      </c>
      <c r="D788" s="34" t="s">
        <v>480</v>
      </c>
      <c r="E788" s="28" t="s">
        <v>36</v>
      </c>
      <c r="F788" s="29" t="s">
        <v>37</v>
      </c>
      <c r="G788" s="31">
        <v>0.13089999999999999</v>
      </c>
      <c r="H788" s="32">
        <v>24.03</v>
      </c>
      <c r="I788" s="32">
        <f t="shared" si="76"/>
        <v>3.15</v>
      </c>
    </row>
    <row r="789" spans="1:9">
      <c r="A789" s="14" t="s">
        <v>12</v>
      </c>
      <c r="B789" s="15">
        <v>38383</v>
      </c>
      <c r="C789" s="14" t="s">
        <v>34</v>
      </c>
      <c r="D789" s="14" t="s">
        <v>314</v>
      </c>
      <c r="E789" s="16" t="s">
        <v>25</v>
      </c>
      <c r="F789" s="17" t="s">
        <v>11</v>
      </c>
      <c r="G789" s="19">
        <v>7.2999999999999995E-2</v>
      </c>
      <c r="H789" s="43">
        <v>2.17</v>
      </c>
      <c r="I789" s="43">
        <f t="shared" si="76"/>
        <v>0.16</v>
      </c>
    </row>
    <row r="790" spans="1:9">
      <c r="A790" s="14" t="s">
        <v>12</v>
      </c>
      <c r="B790" s="15">
        <v>9840</v>
      </c>
      <c r="C790" s="14" t="s">
        <v>34</v>
      </c>
      <c r="D790" s="42" t="s">
        <v>566</v>
      </c>
      <c r="E790" s="16" t="s">
        <v>25</v>
      </c>
      <c r="F790" s="17" t="s">
        <v>53</v>
      </c>
      <c r="G790" s="19">
        <v>1.0347735762711865</v>
      </c>
      <c r="H790" s="43">
        <v>56.57</v>
      </c>
      <c r="I790" s="43">
        <f t="shared" si="76"/>
        <v>58.54</v>
      </c>
    </row>
    <row r="791" spans="1:9" ht="12.75" customHeight="1">
      <c r="A791" s="97"/>
      <c r="B791" s="97"/>
      <c r="C791" s="97"/>
      <c r="D791" s="97"/>
      <c r="E791" s="97"/>
      <c r="F791" s="97"/>
      <c r="G791" s="97"/>
      <c r="H791" s="108" t="s">
        <v>1320</v>
      </c>
      <c r="I791" s="108">
        <f>ROUND(I786*(1+0.2607),2)</f>
        <v>81.14</v>
      </c>
    </row>
    <row r="792" spans="1:9" ht="12.75" customHeight="1">
      <c r="A792" s="107"/>
      <c r="B792" s="107"/>
      <c r="C792" s="107"/>
      <c r="D792" s="107"/>
      <c r="E792" s="107"/>
      <c r="F792" s="109" t="s">
        <v>1321</v>
      </c>
      <c r="G792" s="143">
        <f>Planilha!F102</f>
        <v>22.06</v>
      </c>
      <c r="H792" s="109" t="s">
        <v>1319</v>
      </c>
      <c r="I792" s="109">
        <f>ROUND(I791*G792,2)</f>
        <v>1789.95</v>
      </c>
    </row>
    <row r="793" spans="1:9">
      <c r="A793" s="23" t="s">
        <v>567</v>
      </c>
      <c r="B793" s="22"/>
      <c r="C793" s="22"/>
      <c r="D793" s="23" t="s">
        <v>568</v>
      </c>
      <c r="E793" s="22"/>
      <c r="F793" s="111"/>
      <c r="G793" s="110"/>
      <c r="H793" s="22"/>
      <c r="I793" s="22"/>
    </row>
    <row r="794" spans="1:9">
      <c r="A794" s="1" t="s">
        <v>569</v>
      </c>
      <c r="B794" s="2" t="s">
        <v>0</v>
      </c>
      <c r="C794" s="1" t="s">
        <v>1</v>
      </c>
      <c r="D794" s="1" t="s">
        <v>2</v>
      </c>
      <c r="E794" s="3" t="s">
        <v>3</v>
      </c>
      <c r="F794" s="4" t="s">
        <v>4</v>
      </c>
      <c r="G794" s="6" t="s">
        <v>5</v>
      </c>
      <c r="H794" s="2" t="s">
        <v>6</v>
      </c>
      <c r="I794" s="2" t="s">
        <v>7</v>
      </c>
    </row>
    <row r="795" spans="1:9" ht="19.8">
      <c r="A795" s="7" t="s">
        <v>8</v>
      </c>
      <c r="B795" s="46">
        <v>89827</v>
      </c>
      <c r="C795" s="7" t="s">
        <v>34</v>
      </c>
      <c r="D795" s="7" t="s">
        <v>570</v>
      </c>
      <c r="E795" s="9" t="s">
        <v>41</v>
      </c>
      <c r="F795" s="10" t="s">
        <v>11</v>
      </c>
      <c r="G795" s="12">
        <v>1</v>
      </c>
      <c r="H795" s="13">
        <f>SUM(I796:I800)</f>
        <v>17.22</v>
      </c>
      <c r="I795" s="13">
        <f>H795*G795</f>
        <v>17.22</v>
      </c>
    </row>
    <row r="796" spans="1:9">
      <c r="A796" s="34" t="s">
        <v>18</v>
      </c>
      <c r="B796" s="45">
        <v>88248</v>
      </c>
      <c r="C796" s="26" t="s">
        <v>34</v>
      </c>
      <c r="D796" s="34" t="s">
        <v>481</v>
      </c>
      <c r="E796" s="28" t="s">
        <v>36</v>
      </c>
      <c r="F796" s="29" t="s">
        <v>37</v>
      </c>
      <c r="G796" s="31">
        <v>4.5699999999999998E-2</v>
      </c>
      <c r="H796" s="32">
        <v>19.21</v>
      </c>
      <c r="I796" s="32">
        <f t="shared" ref="I796:I800" si="77">ROUND(G796*H796,2)</f>
        <v>0.88</v>
      </c>
    </row>
    <row r="797" spans="1:9">
      <c r="A797" s="34" t="s">
        <v>18</v>
      </c>
      <c r="B797" s="45">
        <v>88267</v>
      </c>
      <c r="C797" s="26" t="s">
        <v>34</v>
      </c>
      <c r="D797" s="34" t="s">
        <v>480</v>
      </c>
      <c r="E797" s="28" t="s">
        <v>36</v>
      </c>
      <c r="F797" s="29" t="s">
        <v>37</v>
      </c>
      <c r="G797" s="31">
        <v>4.5699999999999998E-2</v>
      </c>
      <c r="H797" s="32">
        <v>24.03</v>
      </c>
      <c r="I797" s="32">
        <f t="shared" si="77"/>
        <v>1.1000000000000001</v>
      </c>
    </row>
    <row r="798" spans="1:9">
      <c r="A798" s="14" t="s">
        <v>12</v>
      </c>
      <c r="B798" s="15">
        <v>3662</v>
      </c>
      <c r="C798" s="14" t="s">
        <v>34</v>
      </c>
      <c r="D798" s="42" t="s">
        <v>520</v>
      </c>
      <c r="E798" s="16" t="s">
        <v>25</v>
      </c>
      <c r="F798" s="17" t="s">
        <v>11</v>
      </c>
      <c r="G798" s="19">
        <v>1</v>
      </c>
      <c r="H798" s="43">
        <v>9.4</v>
      </c>
      <c r="I798" s="43">
        <f t="shared" si="77"/>
        <v>9.4</v>
      </c>
    </row>
    <row r="799" spans="1:9">
      <c r="A799" s="14" t="s">
        <v>12</v>
      </c>
      <c r="B799" s="15">
        <v>20078</v>
      </c>
      <c r="C799" s="14" t="s">
        <v>34</v>
      </c>
      <c r="D799" s="14" t="s">
        <v>516</v>
      </c>
      <c r="E799" s="16" t="s">
        <v>25</v>
      </c>
      <c r="F799" s="17" t="s">
        <v>11</v>
      </c>
      <c r="G799" s="19">
        <v>7.4999999999999997E-2</v>
      </c>
      <c r="H799" s="43">
        <v>21.43</v>
      </c>
      <c r="I799" s="43">
        <f t="shared" si="77"/>
        <v>1.61</v>
      </c>
    </row>
    <row r="800" spans="1:9">
      <c r="A800" s="14" t="s">
        <v>12</v>
      </c>
      <c r="B800" s="15">
        <v>296</v>
      </c>
      <c r="C800" s="14" t="s">
        <v>34</v>
      </c>
      <c r="D800" s="14" t="s">
        <v>519</v>
      </c>
      <c r="E800" s="16" t="s">
        <v>25</v>
      </c>
      <c r="F800" s="17" t="s">
        <v>11</v>
      </c>
      <c r="G800" s="19">
        <v>3</v>
      </c>
      <c r="H800" s="43">
        <v>1.41</v>
      </c>
      <c r="I800" s="43">
        <f t="shared" si="77"/>
        <v>4.2300000000000004</v>
      </c>
    </row>
    <row r="801" spans="1:9" ht="12.75" customHeight="1">
      <c r="A801" s="97"/>
      <c r="B801" s="97"/>
      <c r="C801" s="97"/>
      <c r="D801" s="97"/>
      <c r="E801" s="97"/>
      <c r="F801" s="97"/>
      <c r="G801" s="97"/>
      <c r="H801" s="108" t="s">
        <v>1320</v>
      </c>
      <c r="I801" s="108">
        <f>ROUND(I795*(1+0.2607),2)</f>
        <v>21.71</v>
      </c>
    </row>
    <row r="802" spans="1:9" ht="12.75" customHeight="1">
      <c r="A802" s="107"/>
      <c r="B802" s="107"/>
      <c r="C802" s="107"/>
      <c r="D802" s="107"/>
      <c r="E802" s="107"/>
      <c r="F802" s="109" t="s">
        <v>1321</v>
      </c>
      <c r="G802" s="144">
        <f>Planilha!F104</f>
        <v>1</v>
      </c>
      <c r="H802" s="109" t="s">
        <v>1319</v>
      </c>
      <c r="I802" s="109">
        <f>ROUND(I801*G802,2)</f>
        <v>21.71</v>
      </c>
    </row>
    <row r="803" spans="1:9">
      <c r="A803" s="1" t="s">
        <v>571</v>
      </c>
      <c r="B803" s="2" t="s">
        <v>0</v>
      </c>
      <c r="C803" s="1" t="s">
        <v>1</v>
      </c>
      <c r="D803" s="1" t="s">
        <v>2</v>
      </c>
      <c r="E803" s="3" t="s">
        <v>3</v>
      </c>
      <c r="F803" s="4" t="s">
        <v>4</v>
      </c>
      <c r="G803" s="6" t="s">
        <v>5</v>
      </c>
      <c r="H803" s="2" t="s">
        <v>6</v>
      </c>
      <c r="I803" s="2" t="s">
        <v>7</v>
      </c>
    </row>
    <row r="804" spans="1:9" ht="19.8">
      <c r="A804" s="7" t="s">
        <v>8</v>
      </c>
      <c r="B804" s="46">
        <v>89814</v>
      </c>
      <c r="C804" s="7" t="s">
        <v>34</v>
      </c>
      <c r="D804" s="7" t="s">
        <v>572</v>
      </c>
      <c r="E804" s="9" t="s">
        <v>41</v>
      </c>
      <c r="F804" s="10" t="s">
        <v>11</v>
      </c>
      <c r="G804" s="12">
        <v>1</v>
      </c>
      <c r="H804" s="13">
        <f>SUM(I805:I809)</f>
        <v>15.610000000000001</v>
      </c>
      <c r="I804" s="13">
        <f>H804*G804</f>
        <v>15.610000000000001</v>
      </c>
    </row>
    <row r="805" spans="1:9">
      <c r="A805" s="34" t="s">
        <v>18</v>
      </c>
      <c r="B805" s="45">
        <v>88267</v>
      </c>
      <c r="C805" s="26" t="s">
        <v>34</v>
      </c>
      <c r="D805" s="34" t="s">
        <v>480</v>
      </c>
      <c r="E805" s="28" t="s">
        <v>36</v>
      </c>
      <c r="F805" s="29" t="s">
        <v>37</v>
      </c>
      <c r="G805" s="31">
        <v>2.2800000000000001E-2</v>
      </c>
      <c r="H805" s="32">
        <v>24.03</v>
      </c>
      <c r="I805" s="32">
        <f t="shared" ref="I805:I809" si="78">ROUND(G805*H805,2)</f>
        <v>0.55000000000000004</v>
      </c>
    </row>
    <row r="806" spans="1:9">
      <c r="A806" s="34" t="s">
        <v>18</v>
      </c>
      <c r="B806" s="45">
        <v>88248</v>
      </c>
      <c r="C806" s="26" t="s">
        <v>34</v>
      </c>
      <c r="D806" s="34" t="s">
        <v>481</v>
      </c>
      <c r="E806" s="28" t="s">
        <v>36</v>
      </c>
      <c r="F806" s="29" t="s">
        <v>37</v>
      </c>
      <c r="G806" s="31">
        <v>2.2800000000000001E-2</v>
      </c>
      <c r="H806" s="32">
        <v>19.21</v>
      </c>
      <c r="I806" s="32">
        <f t="shared" si="78"/>
        <v>0.44</v>
      </c>
    </row>
    <row r="807" spans="1:9">
      <c r="A807" s="14" t="s">
        <v>12</v>
      </c>
      <c r="B807" s="15">
        <v>3848</v>
      </c>
      <c r="C807" s="14" t="s">
        <v>34</v>
      </c>
      <c r="D807" s="14" t="s">
        <v>523</v>
      </c>
      <c r="E807" s="16" t="s">
        <v>25</v>
      </c>
      <c r="F807" s="17" t="s">
        <v>11</v>
      </c>
      <c r="G807" s="19">
        <v>1</v>
      </c>
      <c r="H807" s="43">
        <v>10.73</v>
      </c>
      <c r="I807" s="43">
        <f t="shared" si="78"/>
        <v>10.73</v>
      </c>
    </row>
    <row r="808" spans="1:9">
      <c r="A808" s="14" t="s">
        <v>12</v>
      </c>
      <c r="B808" s="15">
        <v>296</v>
      </c>
      <c r="C808" s="14" t="s">
        <v>34</v>
      </c>
      <c r="D808" s="14" t="s">
        <v>519</v>
      </c>
      <c r="E808" s="16" t="s">
        <v>25</v>
      </c>
      <c r="F808" s="17" t="s">
        <v>11</v>
      </c>
      <c r="G808" s="19">
        <v>2</v>
      </c>
      <c r="H808" s="43">
        <v>1.41</v>
      </c>
      <c r="I808" s="43">
        <f t="shared" si="78"/>
        <v>2.82</v>
      </c>
    </row>
    <row r="809" spans="1:9">
      <c r="A809" s="14" t="s">
        <v>12</v>
      </c>
      <c r="B809" s="15">
        <v>20078</v>
      </c>
      <c r="C809" s="14" t="s">
        <v>34</v>
      </c>
      <c r="D809" s="14" t="s">
        <v>516</v>
      </c>
      <c r="E809" s="16" t="s">
        <v>25</v>
      </c>
      <c r="F809" s="17" t="s">
        <v>11</v>
      </c>
      <c r="G809" s="19">
        <v>0.05</v>
      </c>
      <c r="H809" s="43">
        <v>21.43</v>
      </c>
      <c r="I809" s="43">
        <f t="shared" si="78"/>
        <v>1.07</v>
      </c>
    </row>
    <row r="810" spans="1:9" ht="12.75" customHeight="1">
      <c r="A810" s="97"/>
      <c r="B810" s="97"/>
      <c r="C810" s="97"/>
      <c r="D810" s="97"/>
      <c r="E810" s="97"/>
      <c r="F810" s="97"/>
      <c r="G810" s="97"/>
      <c r="H810" s="108" t="s">
        <v>1320</v>
      </c>
      <c r="I810" s="108">
        <f>ROUND(I804*(1+0.2607),2)</f>
        <v>19.68</v>
      </c>
    </row>
    <row r="811" spans="1:9" ht="12.75" customHeight="1">
      <c r="A811" s="107"/>
      <c r="B811" s="107"/>
      <c r="C811" s="107"/>
      <c r="D811" s="107"/>
      <c r="E811" s="107"/>
      <c r="F811" s="109" t="s">
        <v>1318</v>
      </c>
      <c r="G811" s="144">
        <f>Planilha!F105</f>
        <v>2</v>
      </c>
      <c r="H811" s="109" t="s">
        <v>1319</v>
      </c>
      <c r="I811" s="109">
        <f>ROUND(I810*G811,2)</f>
        <v>39.36</v>
      </c>
    </row>
    <row r="812" spans="1:9">
      <c r="A812" s="35" t="s">
        <v>573</v>
      </c>
      <c r="B812" s="36" t="s">
        <v>0</v>
      </c>
      <c r="C812" s="35" t="s">
        <v>1</v>
      </c>
      <c r="D812" s="35" t="s">
        <v>2</v>
      </c>
      <c r="E812" s="37" t="s">
        <v>3</v>
      </c>
      <c r="F812" s="38" t="s">
        <v>4</v>
      </c>
      <c r="G812" s="40" t="s">
        <v>5</v>
      </c>
      <c r="H812" s="36" t="s">
        <v>6</v>
      </c>
      <c r="I812" s="36" t="s">
        <v>7</v>
      </c>
    </row>
    <row r="813" spans="1:9">
      <c r="A813" s="7" t="s">
        <v>8</v>
      </c>
      <c r="B813" s="8" t="s">
        <v>574</v>
      </c>
      <c r="C813" s="7" t="s">
        <v>305</v>
      </c>
      <c r="D813" s="7" t="s">
        <v>575</v>
      </c>
      <c r="E813" s="9" t="s">
        <v>576</v>
      </c>
      <c r="F813" s="10" t="s">
        <v>11</v>
      </c>
      <c r="G813" s="12">
        <v>1</v>
      </c>
      <c r="H813" s="13">
        <f>SUM(I814:I816)</f>
        <v>13.07</v>
      </c>
      <c r="I813" s="13">
        <f>H813*G813</f>
        <v>13.07</v>
      </c>
    </row>
    <row r="814" spans="1:9">
      <c r="A814" s="34" t="s">
        <v>18</v>
      </c>
      <c r="B814" s="45">
        <v>88248</v>
      </c>
      <c r="C814" s="26" t="s">
        <v>34</v>
      </c>
      <c r="D814" s="34" t="s">
        <v>481</v>
      </c>
      <c r="E814" s="28" t="s">
        <v>36</v>
      </c>
      <c r="F814" s="29" t="s">
        <v>37</v>
      </c>
      <c r="G814" s="31">
        <v>0.1</v>
      </c>
      <c r="H814" s="32">
        <v>19.21</v>
      </c>
      <c r="I814" s="32">
        <f t="shared" ref="I814:I816" si="79">ROUND(G814*H814,2)</f>
        <v>1.92</v>
      </c>
    </row>
    <row r="815" spans="1:9">
      <c r="A815" s="34" t="s">
        <v>18</v>
      </c>
      <c r="B815" s="45">
        <v>88267</v>
      </c>
      <c r="C815" s="26" t="s">
        <v>34</v>
      </c>
      <c r="D815" s="34" t="s">
        <v>480</v>
      </c>
      <c r="E815" s="28" t="s">
        <v>36</v>
      </c>
      <c r="F815" s="29" t="s">
        <v>37</v>
      </c>
      <c r="G815" s="31">
        <v>0.1</v>
      </c>
      <c r="H815" s="32">
        <v>24.03</v>
      </c>
      <c r="I815" s="32">
        <f t="shared" si="79"/>
        <v>2.4</v>
      </c>
    </row>
    <row r="816" spans="1:9">
      <c r="A816" s="14" t="s">
        <v>12</v>
      </c>
      <c r="B816" s="41" t="s">
        <v>577</v>
      </c>
      <c r="C816" s="14" t="s">
        <v>305</v>
      </c>
      <c r="D816" s="14" t="s">
        <v>578</v>
      </c>
      <c r="E816" s="16" t="s">
        <v>25</v>
      </c>
      <c r="F816" s="17" t="s">
        <v>11</v>
      </c>
      <c r="G816" s="19">
        <v>1</v>
      </c>
      <c r="H816" s="43">
        <v>8.75</v>
      </c>
      <c r="I816" s="43">
        <f t="shared" si="79"/>
        <v>8.75</v>
      </c>
    </row>
    <row r="817" spans="1:9" ht="12.75" customHeight="1">
      <c r="A817" s="97"/>
      <c r="B817" s="97"/>
      <c r="C817" s="97"/>
      <c r="D817" s="97"/>
      <c r="E817" s="97"/>
      <c r="F817" s="97"/>
      <c r="G817" s="97"/>
      <c r="H817" s="108" t="s">
        <v>1320</v>
      </c>
      <c r="I817" s="108">
        <f>ROUND(I813*(1+0.2607),2)</f>
        <v>16.48</v>
      </c>
    </row>
    <row r="818" spans="1:9" ht="12.75" customHeight="1">
      <c r="A818" s="107"/>
      <c r="B818" s="107"/>
      <c r="C818" s="107"/>
      <c r="D818" s="107"/>
      <c r="E818" s="107"/>
      <c r="F818" s="109" t="s">
        <v>1321</v>
      </c>
      <c r="G818" s="144">
        <f>Planilha!F106</f>
        <v>2</v>
      </c>
      <c r="H818" s="109" t="s">
        <v>1319</v>
      </c>
      <c r="I818" s="109">
        <f>ROUND(I817*G818,2)</f>
        <v>32.96</v>
      </c>
    </row>
    <row r="819" spans="1:9">
      <c r="A819" s="35" t="s">
        <v>579</v>
      </c>
      <c r="B819" s="36" t="s">
        <v>0</v>
      </c>
      <c r="C819" s="35" t="s">
        <v>1</v>
      </c>
      <c r="D819" s="35" t="s">
        <v>2</v>
      </c>
      <c r="E819" s="37" t="s">
        <v>3</v>
      </c>
      <c r="F819" s="38" t="s">
        <v>4</v>
      </c>
      <c r="G819" s="40" t="s">
        <v>5</v>
      </c>
      <c r="H819" s="36" t="s">
        <v>6</v>
      </c>
      <c r="I819" s="36" t="s">
        <v>7</v>
      </c>
    </row>
    <row r="820" spans="1:9" ht="19.8">
      <c r="A820" s="7" t="s">
        <v>8</v>
      </c>
      <c r="B820" s="46">
        <v>89798</v>
      </c>
      <c r="C820" s="7" t="s">
        <v>34</v>
      </c>
      <c r="D820" s="25" t="s">
        <v>580</v>
      </c>
      <c r="E820" s="9" t="s">
        <v>41</v>
      </c>
      <c r="F820" s="10" t="s">
        <v>53</v>
      </c>
      <c r="G820" s="12">
        <v>1</v>
      </c>
      <c r="H820" s="13">
        <f>SUM(I821:I824)</f>
        <v>12.650000000000002</v>
      </c>
      <c r="I820" s="13">
        <f>H820*G820</f>
        <v>12.650000000000002</v>
      </c>
    </row>
    <row r="821" spans="1:9">
      <c r="A821" s="34" t="s">
        <v>18</v>
      </c>
      <c r="B821" s="45">
        <v>88248</v>
      </c>
      <c r="C821" s="26" t="s">
        <v>34</v>
      </c>
      <c r="D821" s="34" t="s">
        <v>481</v>
      </c>
      <c r="E821" s="28" t="s">
        <v>36</v>
      </c>
      <c r="F821" s="29" t="s">
        <v>37</v>
      </c>
      <c r="G821" s="31">
        <v>4.1500000000000002E-2</v>
      </c>
      <c r="H821" s="32">
        <v>19.21</v>
      </c>
      <c r="I821" s="32">
        <f t="shared" ref="I821:I824" si="80">ROUND(G821*H821,2)</f>
        <v>0.8</v>
      </c>
    </row>
    <row r="822" spans="1:9">
      <c r="A822" s="34" t="s">
        <v>18</v>
      </c>
      <c r="B822" s="45">
        <v>88267</v>
      </c>
      <c r="C822" s="26" t="s">
        <v>34</v>
      </c>
      <c r="D822" s="34" t="s">
        <v>480</v>
      </c>
      <c r="E822" s="28" t="s">
        <v>36</v>
      </c>
      <c r="F822" s="29" t="s">
        <v>37</v>
      </c>
      <c r="G822" s="31">
        <v>4.1500000000000002E-2</v>
      </c>
      <c r="H822" s="32">
        <v>24.03</v>
      </c>
      <c r="I822" s="32">
        <f t="shared" si="80"/>
        <v>1</v>
      </c>
    </row>
    <row r="823" spans="1:9">
      <c r="A823" s="14" t="s">
        <v>12</v>
      </c>
      <c r="B823" s="15">
        <v>9838</v>
      </c>
      <c r="C823" s="14" t="s">
        <v>34</v>
      </c>
      <c r="D823" s="42" t="s">
        <v>581</v>
      </c>
      <c r="E823" s="16" t="s">
        <v>25</v>
      </c>
      <c r="F823" s="17" t="s">
        <v>53</v>
      </c>
      <c r="G823" s="19">
        <v>1.0527901999999998</v>
      </c>
      <c r="H823" s="43">
        <v>10.26</v>
      </c>
      <c r="I823" s="43">
        <f t="shared" si="80"/>
        <v>10.8</v>
      </c>
    </row>
    <row r="824" spans="1:9">
      <c r="A824" s="14" t="s">
        <v>12</v>
      </c>
      <c r="B824" s="15">
        <v>38383</v>
      </c>
      <c r="C824" s="14" t="s">
        <v>34</v>
      </c>
      <c r="D824" s="14" t="s">
        <v>314</v>
      </c>
      <c r="E824" s="16" t="s">
        <v>25</v>
      </c>
      <c r="F824" s="17" t="s">
        <v>11</v>
      </c>
      <c r="G824" s="19">
        <v>2.3E-2</v>
      </c>
      <c r="H824" s="43">
        <v>2.17</v>
      </c>
      <c r="I824" s="43">
        <f t="shared" si="80"/>
        <v>0.05</v>
      </c>
    </row>
    <row r="825" spans="1:9" ht="12.75" customHeight="1">
      <c r="A825" s="97"/>
      <c r="B825" s="97"/>
      <c r="C825" s="97"/>
      <c r="D825" s="97"/>
      <c r="E825" s="97"/>
      <c r="F825" s="97"/>
      <c r="G825" s="97"/>
      <c r="H825" s="108" t="s">
        <v>1320</v>
      </c>
      <c r="I825" s="108">
        <f>ROUND(I820*(1+0.2607),2)</f>
        <v>15.95</v>
      </c>
    </row>
    <row r="826" spans="1:9" ht="12.75" customHeight="1">
      <c r="A826" s="107"/>
      <c r="B826" s="107"/>
      <c r="C826" s="107"/>
      <c r="D826" s="107"/>
      <c r="E826" s="107"/>
      <c r="F826" s="109" t="s">
        <v>1321</v>
      </c>
      <c r="G826" s="143">
        <f>Planilha!F107</f>
        <v>14.96</v>
      </c>
      <c r="H826" s="109" t="s">
        <v>1319</v>
      </c>
      <c r="I826" s="109">
        <f>ROUND(I825*G826,2)</f>
        <v>238.61</v>
      </c>
    </row>
    <row r="827" spans="1:9">
      <c r="A827" s="35" t="s">
        <v>582</v>
      </c>
      <c r="B827" s="36" t="s">
        <v>0</v>
      </c>
      <c r="C827" s="35" t="s">
        <v>1</v>
      </c>
      <c r="D827" s="35" t="s">
        <v>2</v>
      </c>
      <c r="E827" s="37" t="s">
        <v>3</v>
      </c>
      <c r="F827" s="38" t="s">
        <v>4</v>
      </c>
      <c r="G827" s="40" t="s">
        <v>5</v>
      </c>
      <c r="H827" s="36" t="s">
        <v>6</v>
      </c>
      <c r="I827" s="36" t="s">
        <v>7</v>
      </c>
    </row>
    <row r="828" spans="1:9" ht="19.8">
      <c r="A828" s="7" t="s">
        <v>8</v>
      </c>
      <c r="B828" s="8" t="s">
        <v>583</v>
      </c>
      <c r="C828" s="7" t="s">
        <v>9</v>
      </c>
      <c r="D828" s="25" t="s">
        <v>584</v>
      </c>
      <c r="E828" s="9" t="s">
        <v>41</v>
      </c>
      <c r="F828" s="10" t="s">
        <v>11</v>
      </c>
      <c r="G828" s="12">
        <v>1</v>
      </c>
      <c r="H828" s="13">
        <f>SUM(I829:I833)</f>
        <v>22.5</v>
      </c>
      <c r="I828" s="13">
        <f>H828*G828</f>
        <v>22.5</v>
      </c>
    </row>
    <row r="829" spans="1:9">
      <c r="A829" s="34" t="s">
        <v>18</v>
      </c>
      <c r="B829" s="45">
        <v>88267</v>
      </c>
      <c r="C829" s="26" t="s">
        <v>34</v>
      </c>
      <c r="D829" s="34" t="s">
        <v>480</v>
      </c>
      <c r="E829" s="28" t="s">
        <v>36</v>
      </c>
      <c r="F829" s="29" t="s">
        <v>37</v>
      </c>
      <c r="G829" s="31">
        <v>0.06</v>
      </c>
      <c r="H829" s="32">
        <v>24.03</v>
      </c>
      <c r="I829" s="32">
        <f t="shared" ref="I829:I833" si="81">ROUND(G829*H829,2)</f>
        <v>1.44</v>
      </c>
    </row>
    <row r="830" spans="1:9">
      <c r="A830" s="34" t="s">
        <v>18</v>
      </c>
      <c r="B830" s="45">
        <v>88248</v>
      </c>
      <c r="C830" s="26" t="s">
        <v>34</v>
      </c>
      <c r="D830" s="34" t="s">
        <v>481</v>
      </c>
      <c r="E830" s="28" t="s">
        <v>36</v>
      </c>
      <c r="F830" s="29" t="s">
        <v>37</v>
      </c>
      <c r="G830" s="31">
        <v>0.06</v>
      </c>
      <c r="H830" s="32">
        <v>19.21</v>
      </c>
      <c r="I830" s="32">
        <f t="shared" si="81"/>
        <v>1.1499999999999999</v>
      </c>
    </row>
    <row r="831" spans="1:9">
      <c r="A831" s="14" t="s">
        <v>12</v>
      </c>
      <c r="B831" s="15">
        <v>296</v>
      </c>
      <c r="C831" s="14" t="s">
        <v>34</v>
      </c>
      <c r="D831" s="14" t="s">
        <v>519</v>
      </c>
      <c r="E831" s="16" t="s">
        <v>25</v>
      </c>
      <c r="F831" s="17" t="s">
        <v>11</v>
      </c>
      <c r="G831" s="19">
        <v>2</v>
      </c>
      <c r="H831" s="43">
        <v>1.41</v>
      </c>
      <c r="I831" s="43">
        <f t="shared" si="81"/>
        <v>2.82</v>
      </c>
    </row>
    <row r="832" spans="1:9">
      <c r="A832" s="14" t="s">
        <v>12</v>
      </c>
      <c r="B832" s="15">
        <v>11655</v>
      </c>
      <c r="C832" s="14" t="s">
        <v>34</v>
      </c>
      <c r="D832" s="42" t="s">
        <v>585</v>
      </c>
      <c r="E832" s="16" t="s">
        <v>25</v>
      </c>
      <c r="F832" s="17" t="s">
        <v>11</v>
      </c>
      <c r="G832" s="19">
        <v>1</v>
      </c>
      <c r="H832" s="43">
        <v>16.23</v>
      </c>
      <c r="I832" s="43">
        <f t="shared" si="81"/>
        <v>16.23</v>
      </c>
    </row>
    <row r="833" spans="1:9">
      <c r="A833" s="14" t="s">
        <v>12</v>
      </c>
      <c r="B833" s="15">
        <v>20078</v>
      </c>
      <c r="C833" s="14" t="s">
        <v>34</v>
      </c>
      <c r="D833" s="14" t="s">
        <v>516</v>
      </c>
      <c r="E833" s="16" t="s">
        <v>25</v>
      </c>
      <c r="F833" s="17" t="s">
        <v>11</v>
      </c>
      <c r="G833" s="19">
        <v>0.04</v>
      </c>
      <c r="H833" s="43">
        <v>21.43</v>
      </c>
      <c r="I833" s="43">
        <f t="shared" si="81"/>
        <v>0.86</v>
      </c>
    </row>
    <row r="834" spans="1:9" ht="12.75" customHeight="1">
      <c r="A834" s="97"/>
      <c r="B834" s="97"/>
      <c r="C834" s="97"/>
      <c r="D834" s="97"/>
      <c r="E834" s="97"/>
      <c r="F834" s="97"/>
      <c r="G834" s="97"/>
      <c r="H834" s="108" t="s">
        <v>1320</v>
      </c>
      <c r="I834" s="108">
        <f>ROUND(I829*(1+0.2607),2)</f>
        <v>1.82</v>
      </c>
    </row>
    <row r="835" spans="1:9" ht="12.75" customHeight="1">
      <c r="A835" s="107"/>
      <c r="B835" s="107"/>
      <c r="C835" s="107"/>
      <c r="D835" s="107"/>
      <c r="E835" s="107"/>
      <c r="F835" s="109" t="s">
        <v>1321</v>
      </c>
      <c r="G835" s="144">
        <f>Planilha!F108</f>
        <v>1</v>
      </c>
      <c r="H835" s="109" t="s">
        <v>1319</v>
      </c>
      <c r="I835" s="109">
        <f>ROUND(I834*G835,2)</f>
        <v>1.82</v>
      </c>
    </row>
    <row r="836" spans="1:9">
      <c r="A836" s="35" t="s">
        <v>586</v>
      </c>
      <c r="B836" s="36" t="s">
        <v>0</v>
      </c>
      <c r="C836" s="35" t="s">
        <v>1</v>
      </c>
      <c r="D836" s="35" t="s">
        <v>2</v>
      </c>
      <c r="E836" s="37" t="s">
        <v>3</v>
      </c>
      <c r="F836" s="38" t="s">
        <v>4</v>
      </c>
      <c r="G836" s="40" t="s">
        <v>5</v>
      </c>
      <c r="H836" s="36" t="s">
        <v>6</v>
      </c>
      <c r="I836" s="36" t="s">
        <v>7</v>
      </c>
    </row>
    <row r="837" spans="1:9" ht="19.8">
      <c r="A837" s="7" t="s">
        <v>8</v>
      </c>
      <c r="B837" s="46">
        <v>89825</v>
      </c>
      <c r="C837" s="7" t="s">
        <v>34</v>
      </c>
      <c r="D837" s="25" t="s">
        <v>587</v>
      </c>
      <c r="E837" s="9" t="s">
        <v>41</v>
      </c>
      <c r="F837" s="10" t="s">
        <v>11</v>
      </c>
      <c r="G837" s="12">
        <v>1</v>
      </c>
      <c r="H837" s="13">
        <f>SUM(I838:I842)</f>
        <v>14.98</v>
      </c>
      <c r="I837" s="13">
        <f>H837*G837</f>
        <v>14.98</v>
      </c>
    </row>
    <row r="838" spans="1:9">
      <c r="A838" s="34" t="s">
        <v>18</v>
      </c>
      <c r="B838" s="45">
        <v>88267</v>
      </c>
      <c r="C838" s="26" t="s">
        <v>34</v>
      </c>
      <c r="D838" s="34" t="s">
        <v>480</v>
      </c>
      <c r="E838" s="28" t="s">
        <v>36</v>
      </c>
      <c r="F838" s="29" t="s">
        <v>37</v>
      </c>
      <c r="G838" s="31">
        <v>4.5699999999999998E-2</v>
      </c>
      <c r="H838" s="32">
        <v>24.03</v>
      </c>
      <c r="I838" s="32">
        <f t="shared" ref="I838:I842" si="82">ROUND(G838*H838,2)</f>
        <v>1.1000000000000001</v>
      </c>
    </row>
    <row r="839" spans="1:9">
      <c r="A839" s="34" t="s">
        <v>18</v>
      </c>
      <c r="B839" s="45">
        <v>88248</v>
      </c>
      <c r="C839" s="26" t="s">
        <v>34</v>
      </c>
      <c r="D839" s="34" t="s">
        <v>481</v>
      </c>
      <c r="E839" s="28" t="s">
        <v>36</v>
      </c>
      <c r="F839" s="29" t="s">
        <v>37</v>
      </c>
      <c r="G839" s="31">
        <v>4.5699999999999998E-2</v>
      </c>
      <c r="H839" s="32">
        <v>19.21</v>
      </c>
      <c r="I839" s="32">
        <f t="shared" si="82"/>
        <v>0.88</v>
      </c>
    </row>
    <row r="840" spans="1:9">
      <c r="A840" s="14" t="s">
        <v>12</v>
      </c>
      <c r="B840" s="15">
        <v>7097</v>
      </c>
      <c r="C840" s="14" t="s">
        <v>34</v>
      </c>
      <c r="D840" s="42" t="s">
        <v>588</v>
      </c>
      <c r="E840" s="16" t="s">
        <v>25</v>
      </c>
      <c r="F840" s="17" t="s">
        <v>11</v>
      </c>
      <c r="G840" s="19">
        <v>1</v>
      </c>
      <c r="H840" s="43">
        <v>7.16</v>
      </c>
      <c r="I840" s="43">
        <f t="shared" si="82"/>
        <v>7.16</v>
      </c>
    </row>
    <row r="841" spans="1:9">
      <c r="A841" s="14" t="s">
        <v>12</v>
      </c>
      <c r="B841" s="15">
        <v>20078</v>
      </c>
      <c r="C841" s="14" t="s">
        <v>34</v>
      </c>
      <c r="D841" s="14" t="s">
        <v>516</v>
      </c>
      <c r="E841" s="16" t="s">
        <v>25</v>
      </c>
      <c r="F841" s="17" t="s">
        <v>11</v>
      </c>
      <c r="G841" s="19">
        <v>7.4999999999999997E-2</v>
      </c>
      <c r="H841" s="43">
        <v>21.43</v>
      </c>
      <c r="I841" s="43">
        <f t="shared" si="82"/>
        <v>1.61</v>
      </c>
    </row>
    <row r="842" spans="1:9">
      <c r="A842" s="14" t="s">
        <v>12</v>
      </c>
      <c r="B842" s="15">
        <v>296</v>
      </c>
      <c r="C842" s="14" t="s">
        <v>34</v>
      </c>
      <c r="D842" s="14" t="s">
        <v>519</v>
      </c>
      <c r="E842" s="16" t="s">
        <v>25</v>
      </c>
      <c r="F842" s="17" t="s">
        <v>11</v>
      </c>
      <c r="G842" s="19">
        <v>3</v>
      </c>
      <c r="H842" s="43">
        <v>1.41</v>
      </c>
      <c r="I842" s="43">
        <f t="shared" si="82"/>
        <v>4.2300000000000004</v>
      </c>
    </row>
    <row r="843" spans="1:9" ht="12.75" customHeight="1">
      <c r="A843" s="97"/>
      <c r="B843" s="97"/>
      <c r="C843" s="97"/>
      <c r="D843" s="97"/>
      <c r="E843" s="97"/>
      <c r="F843" s="97"/>
      <c r="G843" s="97"/>
      <c r="H843" s="108" t="s">
        <v>1320</v>
      </c>
      <c r="I843" s="108">
        <f>ROUND(I838*(1+0.2607),2)</f>
        <v>1.39</v>
      </c>
    </row>
    <row r="844" spans="1:9" ht="12.75" customHeight="1">
      <c r="A844" s="107"/>
      <c r="B844" s="107"/>
      <c r="C844" s="107"/>
      <c r="D844" s="107"/>
      <c r="E844" s="107"/>
      <c r="F844" s="109" t="s">
        <v>1321</v>
      </c>
      <c r="G844" s="144">
        <f>Planilha!F109</f>
        <v>6</v>
      </c>
      <c r="H844" s="109" t="s">
        <v>1319</v>
      </c>
      <c r="I844" s="109">
        <f>ROUND(I843*G844,2)</f>
        <v>8.34</v>
      </c>
    </row>
    <row r="845" spans="1:9">
      <c r="A845" s="23" t="s">
        <v>589</v>
      </c>
      <c r="B845" s="22"/>
      <c r="C845" s="22"/>
      <c r="D845" s="23" t="s">
        <v>590</v>
      </c>
      <c r="E845" s="22"/>
      <c r="F845" s="111"/>
      <c r="G845" s="110"/>
      <c r="H845" s="22"/>
      <c r="I845" s="22"/>
    </row>
    <row r="846" spans="1:9">
      <c r="A846" s="1" t="s">
        <v>591</v>
      </c>
      <c r="B846" s="2" t="s">
        <v>0</v>
      </c>
      <c r="C846" s="1" t="s">
        <v>1</v>
      </c>
      <c r="D846" s="1" t="s">
        <v>2</v>
      </c>
      <c r="E846" s="3" t="s">
        <v>3</v>
      </c>
      <c r="F846" s="4" t="s">
        <v>4</v>
      </c>
      <c r="G846" s="6" t="s">
        <v>5</v>
      </c>
      <c r="H846" s="2" t="s">
        <v>6</v>
      </c>
      <c r="I846" s="2" t="s">
        <v>7</v>
      </c>
    </row>
    <row r="847" spans="1:9" ht="19.8">
      <c r="A847" s="7" t="s">
        <v>8</v>
      </c>
      <c r="B847" s="8" t="s">
        <v>592</v>
      </c>
      <c r="C847" s="7" t="s">
        <v>13</v>
      </c>
      <c r="D847" s="25" t="s">
        <v>593</v>
      </c>
      <c r="E847" s="9" t="s">
        <v>14</v>
      </c>
      <c r="F847" s="10" t="s">
        <v>15</v>
      </c>
      <c r="G847" s="12">
        <v>1</v>
      </c>
      <c r="H847" s="13">
        <f>SUM(I848:I851)</f>
        <v>41.14</v>
      </c>
      <c r="I847" s="13">
        <f>H847*G847</f>
        <v>41.14</v>
      </c>
    </row>
    <row r="848" spans="1:9">
      <c r="A848" s="34" t="s">
        <v>18</v>
      </c>
      <c r="B848" s="27" t="s">
        <v>594</v>
      </c>
      <c r="C848" s="26" t="s">
        <v>13</v>
      </c>
      <c r="D848" s="34" t="s">
        <v>595</v>
      </c>
      <c r="E848" s="28" t="s">
        <v>14</v>
      </c>
      <c r="F848" s="29" t="s">
        <v>33</v>
      </c>
      <c r="G848" s="31">
        <v>0.14666660000000001</v>
      </c>
      <c r="H848" s="32">
        <v>19.21</v>
      </c>
      <c r="I848" s="32">
        <f t="shared" ref="I848:I851" si="83">ROUND(G848*H848,2)</f>
        <v>2.82</v>
      </c>
    </row>
    <row r="849" spans="1:9">
      <c r="A849" s="34" t="s">
        <v>18</v>
      </c>
      <c r="B849" s="45">
        <v>88267</v>
      </c>
      <c r="C849" s="26" t="s">
        <v>34</v>
      </c>
      <c r="D849" s="34" t="s">
        <v>480</v>
      </c>
      <c r="E849" s="28" t="s">
        <v>36</v>
      </c>
      <c r="F849" s="29" t="s">
        <v>37</v>
      </c>
      <c r="G849" s="31">
        <v>0.29333330000000002</v>
      </c>
      <c r="H849" s="32">
        <v>24.03</v>
      </c>
      <c r="I849" s="32">
        <f t="shared" si="83"/>
        <v>7.05</v>
      </c>
    </row>
    <row r="850" spans="1:9">
      <c r="A850" s="14" t="s">
        <v>12</v>
      </c>
      <c r="B850" s="41" t="s">
        <v>596</v>
      </c>
      <c r="C850" s="14" t="s">
        <v>13</v>
      </c>
      <c r="D850" s="42" t="s">
        <v>597</v>
      </c>
      <c r="E850" s="16" t="s">
        <v>25</v>
      </c>
      <c r="F850" s="17" t="s">
        <v>17</v>
      </c>
      <c r="G850" s="19">
        <v>0.28000000000000003</v>
      </c>
      <c r="H850" s="43">
        <v>0.21</v>
      </c>
      <c r="I850" s="43">
        <f t="shared" si="83"/>
        <v>0.06</v>
      </c>
    </row>
    <row r="851" spans="1:9" ht="19.8">
      <c r="A851" s="14" t="s">
        <v>12</v>
      </c>
      <c r="B851" s="41" t="s">
        <v>598</v>
      </c>
      <c r="C851" s="14" t="s">
        <v>13</v>
      </c>
      <c r="D851" s="42" t="s">
        <v>599</v>
      </c>
      <c r="E851" s="16" t="s">
        <v>25</v>
      </c>
      <c r="F851" s="17" t="s">
        <v>15</v>
      </c>
      <c r="G851" s="19">
        <v>1</v>
      </c>
      <c r="H851" s="43">
        <v>31.21</v>
      </c>
      <c r="I851" s="43">
        <f t="shared" si="83"/>
        <v>31.21</v>
      </c>
    </row>
    <row r="852" spans="1:9" ht="12.75" customHeight="1">
      <c r="A852" s="97"/>
      <c r="B852" s="97"/>
      <c r="C852" s="97"/>
      <c r="D852" s="97"/>
      <c r="E852" s="97"/>
      <c r="F852" s="97"/>
      <c r="G852" s="97"/>
      <c r="H852" s="108" t="s">
        <v>1320</v>
      </c>
      <c r="I852" s="108">
        <f>ROUND(I847*(1+0.2607),2)</f>
        <v>51.87</v>
      </c>
    </row>
    <row r="853" spans="1:9" ht="12.75" customHeight="1">
      <c r="A853" s="107"/>
      <c r="B853" s="107"/>
      <c r="C853" s="107"/>
      <c r="D853" s="107"/>
      <c r="E853" s="107"/>
      <c r="F853" s="109" t="s">
        <v>1321</v>
      </c>
      <c r="G853" s="144">
        <f>Planilha!F111</f>
        <v>3</v>
      </c>
      <c r="H853" s="109" t="s">
        <v>1319</v>
      </c>
      <c r="I853" s="109">
        <f>ROUND(I852*G853,2)</f>
        <v>155.61000000000001</v>
      </c>
    </row>
    <row r="854" spans="1:9">
      <c r="A854" s="1" t="s">
        <v>600</v>
      </c>
      <c r="B854" s="2" t="s">
        <v>0</v>
      </c>
      <c r="C854" s="1" t="s">
        <v>1</v>
      </c>
      <c r="D854" s="1" t="s">
        <v>2</v>
      </c>
      <c r="E854" s="1" t="s">
        <v>3</v>
      </c>
      <c r="F854" s="4" t="s">
        <v>4</v>
      </c>
      <c r="G854" s="6" t="s">
        <v>5</v>
      </c>
      <c r="H854" s="2" t="s">
        <v>6</v>
      </c>
      <c r="I854" s="2" t="s">
        <v>7</v>
      </c>
    </row>
    <row r="855" spans="1:9">
      <c r="A855" s="7" t="s">
        <v>8</v>
      </c>
      <c r="B855" s="46">
        <v>86909</v>
      </c>
      <c r="C855" s="7" t="s">
        <v>34</v>
      </c>
      <c r="D855" s="25" t="s">
        <v>601</v>
      </c>
      <c r="E855" s="7" t="s">
        <v>41</v>
      </c>
      <c r="F855" s="10" t="s">
        <v>11</v>
      </c>
      <c r="G855" s="12">
        <v>1</v>
      </c>
      <c r="H855" s="13">
        <f>SUM(I856:I859)</f>
        <v>98.029999999999987</v>
      </c>
      <c r="I855" s="13">
        <f>H855*G855</f>
        <v>98.029999999999987</v>
      </c>
    </row>
    <row r="856" spans="1:9">
      <c r="A856" s="34" t="s">
        <v>18</v>
      </c>
      <c r="B856" s="45">
        <v>88267</v>
      </c>
      <c r="C856" s="26" t="s">
        <v>34</v>
      </c>
      <c r="D856" s="34" t="s">
        <v>480</v>
      </c>
      <c r="E856" s="26" t="s">
        <v>36</v>
      </c>
      <c r="F856" s="29" t="s">
        <v>37</v>
      </c>
      <c r="G856" s="31">
        <v>0.16669999999999999</v>
      </c>
      <c r="H856" s="32">
        <v>24.03</v>
      </c>
      <c r="I856" s="32">
        <f t="shared" ref="I856:I859" si="84">ROUND(G856*H856,2)</f>
        <v>4.01</v>
      </c>
    </row>
    <row r="857" spans="1:9">
      <c r="A857" s="34" t="s">
        <v>18</v>
      </c>
      <c r="B857" s="45">
        <v>88316</v>
      </c>
      <c r="C857" s="26" t="s">
        <v>34</v>
      </c>
      <c r="D857" s="26" t="s">
        <v>35</v>
      </c>
      <c r="E857" s="26" t="s">
        <v>36</v>
      </c>
      <c r="F857" s="29" t="s">
        <v>37</v>
      </c>
      <c r="G857" s="31">
        <v>5.2499999999999998E-2</v>
      </c>
      <c r="H857" s="32">
        <v>17.78</v>
      </c>
      <c r="I857" s="32">
        <f t="shared" si="84"/>
        <v>0.93</v>
      </c>
    </row>
    <row r="858" spans="1:9">
      <c r="A858" s="14" t="s">
        <v>12</v>
      </c>
      <c r="B858" s="15">
        <v>11772</v>
      </c>
      <c r="C858" s="14" t="s">
        <v>34</v>
      </c>
      <c r="D858" s="14" t="s">
        <v>602</v>
      </c>
      <c r="E858" s="14" t="s">
        <v>25</v>
      </c>
      <c r="F858" s="17" t="s">
        <v>11</v>
      </c>
      <c r="G858" s="19">
        <v>1</v>
      </c>
      <c r="H858" s="43">
        <v>93.02</v>
      </c>
      <c r="I858" s="43">
        <f t="shared" si="84"/>
        <v>93.02</v>
      </c>
    </row>
    <row r="859" spans="1:9">
      <c r="A859" s="14" t="s">
        <v>12</v>
      </c>
      <c r="B859" s="15">
        <v>3146</v>
      </c>
      <c r="C859" s="14" t="s">
        <v>34</v>
      </c>
      <c r="D859" s="14" t="s">
        <v>511</v>
      </c>
      <c r="E859" s="14" t="s">
        <v>25</v>
      </c>
      <c r="F859" s="17" t="s">
        <v>11</v>
      </c>
      <c r="G859" s="19">
        <v>2.1000000000000001E-2</v>
      </c>
      <c r="H859" s="43">
        <v>3.33</v>
      </c>
      <c r="I859" s="43">
        <f t="shared" si="84"/>
        <v>7.0000000000000007E-2</v>
      </c>
    </row>
    <row r="860" spans="1:9" ht="12.75" customHeight="1">
      <c r="A860" s="97"/>
      <c r="B860" s="97"/>
      <c r="C860" s="97"/>
      <c r="D860" s="97"/>
      <c r="E860" s="97"/>
      <c r="F860" s="97"/>
      <c r="G860" s="97"/>
      <c r="H860" s="108" t="s">
        <v>1320</v>
      </c>
      <c r="I860" s="108">
        <f>ROUND(I855*(1+0.2607),2)</f>
        <v>123.59</v>
      </c>
    </row>
    <row r="861" spans="1:9" ht="12.75" customHeight="1">
      <c r="A861" s="107"/>
      <c r="B861" s="107"/>
      <c r="C861" s="107"/>
      <c r="D861" s="107"/>
      <c r="E861" s="107"/>
      <c r="F861" s="109" t="s">
        <v>1321</v>
      </c>
      <c r="G861" s="144">
        <f>Planilha!F112</f>
        <v>1</v>
      </c>
      <c r="H861" s="109" t="s">
        <v>1319</v>
      </c>
      <c r="I861" s="109">
        <f>ROUND(I860*G861,2)</f>
        <v>123.59</v>
      </c>
    </row>
    <row r="862" spans="1:9">
      <c r="A862" s="35" t="s">
        <v>603</v>
      </c>
      <c r="B862" s="36" t="s">
        <v>0</v>
      </c>
      <c r="C862" s="35" t="s">
        <v>1</v>
      </c>
      <c r="D862" s="35" t="s">
        <v>2</v>
      </c>
      <c r="E862" s="35" t="s">
        <v>3</v>
      </c>
      <c r="F862" s="38" t="s">
        <v>4</v>
      </c>
      <c r="G862" s="40" t="s">
        <v>5</v>
      </c>
      <c r="H862" s="36" t="s">
        <v>6</v>
      </c>
      <c r="I862" s="36" t="s">
        <v>7</v>
      </c>
    </row>
    <row r="863" spans="1:9">
      <c r="A863" s="7" t="s">
        <v>8</v>
      </c>
      <c r="B863" s="46">
        <v>86914</v>
      </c>
      <c r="C863" s="7" t="s">
        <v>34</v>
      </c>
      <c r="D863" s="25" t="s">
        <v>604</v>
      </c>
      <c r="E863" s="25" t="s">
        <v>62</v>
      </c>
      <c r="F863" s="10" t="s">
        <v>11</v>
      </c>
      <c r="G863" s="12">
        <v>1</v>
      </c>
      <c r="H863" s="13">
        <f>SUM(I864:I867)</f>
        <v>74.319999999999993</v>
      </c>
      <c r="I863" s="13">
        <f>H863*G863</f>
        <v>74.319999999999993</v>
      </c>
    </row>
    <row r="864" spans="1:9">
      <c r="A864" s="34" t="s">
        <v>18</v>
      </c>
      <c r="B864" s="45">
        <v>88267</v>
      </c>
      <c r="C864" s="26" t="s">
        <v>34</v>
      </c>
      <c r="D864" s="34" t="s">
        <v>480</v>
      </c>
      <c r="E864" s="26" t="s">
        <v>36</v>
      </c>
      <c r="F864" s="29" t="s">
        <v>37</v>
      </c>
      <c r="G864" s="31">
        <v>0.1525</v>
      </c>
      <c r="H864" s="32">
        <v>24.03</v>
      </c>
      <c r="I864" s="32">
        <f t="shared" ref="I864:I867" si="85">ROUND(G864*H864,2)</f>
        <v>3.66</v>
      </c>
    </row>
    <row r="865" spans="1:9">
      <c r="A865" s="34" t="s">
        <v>18</v>
      </c>
      <c r="B865" s="45">
        <v>88316</v>
      </c>
      <c r="C865" s="26" t="s">
        <v>34</v>
      </c>
      <c r="D865" s="26" t="s">
        <v>35</v>
      </c>
      <c r="E865" s="26" t="s">
        <v>36</v>
      </c>
      <c r="F865" s="29" t="s">
        <v>37</v>
      </c>
      <c r="G865" s="31">
        <v>4.8099999999999997E-2</v>
      </c>
      <c r="H865" s="32">
        <v>17.78</v>
      </c>
      <c r="I865" s="32">
        <f t="shared" si="85"/>
        <v>0.86</v>
      </c>
    </row>
    <row r="866" spans="1:9">
      <c r="A866" s="14" t="s">
        <v>12</v>
      </c>
      <c r="B866" s="15">
        <v>13417</v>
      </c>
      <c r="C866" s="14" t="s">
        <v>34</v>
      </c>
      <c r="D866" s="42" t="s">
        <v>605</v>
      </c>
      <c r="E866" s="14" t="s">
        <v>25</v>
      </c>
      <c r="F866" s="17" t="s">
        <v>11</v>
      </c>
      <c r="G866" s="19">
        <v>1</v>
      </c>
      <c r="H866" s="43">
        <v>69.73</v>
      </c>
      <c r="I866" s="43">
        <f t="shared" si="85"/>
        <v>69.73</v>
      </c>
    </row>
    <row r="867" spans="1:9">
      <c r="A867" s="14" t="s">
        <v>12</v>
      </c>
      <c r="B867" s="15">
        <v>3146</v>
      </c>
      <c r="C867" s="14" t="s">
        <v>34</v>
      </c>
      <c r="D867" s="14" t="s">
        <v>511</v>
      </c>
      <c r="E867" s="14" t="s">
        <v>25</v>
      </c>
      <c r="F867" s="17" t="s">
        <v>11</v>
      </c>
      <c r="G867" s="19">
        <v>2.1000000000000001E-2</v>
      </c>
      <c r="H867" s="43">
        <v>3.33</v>
      </c>
      <c r="I867" s="43">
        <f t="shared" si="85"/>
        <v>7.0000000000000007E-2</v>
      </c>
    </row>
    <row r="868" spans="1:9" ht="12.75" customHeight="1">
      <c r="A868" s="97"/>
      <c r="B868" s="97"/>
      <c r="C868" s="97"/>
      <c r="D868" s="97"/>
      <c r="E868" s="97"/>
      <c r="F868" s="97"/>
      <c r="G868" s="97"/>
      <c r="H868" s="108" t="s">
        <v>1320</v>
      </c>
      <c r="I868" s="108">
        <f>ROUND(I863*(1+0.2607),2)</f>
        <v>93.7</v>
      </c>
    </row>
    <row r="869" spans="1:9" ht="12.75" customHeight="1">
      <c r="A869" s="107"/>
      <c r="B869" s="107"/>
      <c r="C869" s="107"/>
      <c r="D869" s="107"/>
      <c r="E869" s="107"/>
      <c r="F869" s="109" t="s">
        <v>1321</v>
      </c>
      <c r="G869" s="144">
        <f>Planilha!F113</f>
        <v>7</v>
      </c>
      <c r="H869" s="109" t="s">
        <v>1319</v>
      </c>
      <c r="I869" s="109">
        <f>ROUND(I868*G869,2)</f>
        <v>655.9</v>
      </c>
    </row>
    <row r="870" spans="1:9">
      <c r="A870" s="35" t="s">
        <v>606</v>
      </c>
      <c r="B870" s="36" t="s">
        <v>0</v>
      </c>
      <c r="C870" s="35" t="s">
        <v>1</v>
      </c>
      <c r="D870" s="35" t="s">
        <v>2</v>
      </c>
      <c r="E870" s="35" t="s">
        <v>3</v>
      </c>
      <c r="F870" s="38" t="s">
        <v>4</v>
      </c>
      <c r="G870" s="40" t="s">
        <v>5</v>
      </c>
      <c r="H870" s="36" t="s">
        <v>6</v>
      </c>
      <c r="I870" s="36" t="s">
        <v>7</v>
      </c>
    </row>
    <row r="871" spans="1:9" ht="19.8">
      <c r="A871" s="7" t="s">
        <v>8</v>
      </c>
      <c r="B871" s="46">
        <v>89987</v>
      </c>
      <c r="C871" s="7" t="s">
        <v>34</v>
      </c>
      <c r="D871" s="25" t="s">
        <v>607</v>
      </c>
      <c r="E871" s="7" t="s">
        <v>41</v>
      </c>
      <c r="F871" s="10" t="s">
        <v>11</v>
      </c>
      <c r="G871" s="12">
        <v>1</v>
      </c>
      <c r="H871" s="13">
        <f>SUM(I872:I875)</f>
        <v>114.35</v>
      </c>
      <c r="I871" s="13">
        <f>H871*G871</f>
        <v>114.35</v>
      </c>
    </row>
    <row r="872" spans="1:9">
      <c r="A872" s="34" t="s">
        <v>18</v>
      </c>
      <c r="B872" s="45">
        <v>88267</v>
      </c>
      <c r="C872" s="26" t="s">
        <v>34</v>
      </c>
      <c r="D872" s="34" t="s">
        <v>480</v>
      </c>
      <c r="E872" s="26" t="s">
        <v>36</v>
      </c>
      <c r="F872" s="29" t="s">
        <v>37</v>
      </c>
      <c r="G872" s="31">
        <v>0.22120000000000001</v>
      </c>
      <c r="H872" s="32">
        <v>24.03</v>
      </c>
      <c r="I872" s="32">
        <f t="shared" ref="I872:I875" si="86">ROUND(G872*H872,2)</f>
        <v>5.32</v>
      </c>
    </row>
    <row r="873" spans="1:9">
      <c r="A873" s="34" t="s">
        <v>18</v>
      </c>
      <c r="B873" s="45">
        <v>88248</v>
      </c>
      <c r="C873" s="26" t="s">
        <v>34</v>
      </c>
      <c r="D873" s="34" t="s">
        <v>481</v>
      </c>
      <c r="E873" s="26" t="s">
        <v>36</v>
      </c>
      <c r="F873" s="29" t="s">
        <v>37</v>
      </c>
      <c r="G873" s="31">
        <v>0.22120000000000001</v>
      </c>
      <c r="H873" s="32">
        <v>19.21</v>
      </c>
      <c r="I873" s="32">
        <f t="shared" si="86"/>
        <v>4.25</v>
      </c>
    </row>
    <row r="874" spans="1:9">
      <c r="A874" s="14" t="s">
        <v>12</v>
      </c>
      <c r="B874" s="15">
        <v>6005</v>
      </c>
      <c r="C874" s="14" t="s">
        <v>34</v>
      </c>
      <c r="D874" s="42" t="s">
        <v>608</v>
      </c>
      <c r="E874" s="14" t="s">
        <v>25</v>
      </c>
      <c r="F874" s="17" t="s">
        <v>11</v>
      </c>
      <c r="G874" s="19">
        <v>1</v>
      </c>
      <c r="H874" s="43">
        <v>104.65</v>
      </c>
      <c r="I874" s="43">
        <f t="shared" si="86"/>
        <v>104.65</v>
      </c>
    </row>
    <row r="875" spans="1:9">
      <c r="A875" s="14" t="s">
        <v>12</v>
      </c>
      <c r="B875" s="15">
        <v>3148</v>
      </c>
      <c r="C875" s="14" t="s">
        <v>34</v>
      </c>
      <c r="D875" s="14" t="s">
        <v>609</v>
      </c>
      <c r="E875" s="14" t="s">
        <v>25</v>
      </c>
      <c r="F875" s="17" t="s">
        <v>11</v>
      </c>
      <c r="G875" s="19">
        <v>1.06E-2</v>
      </c>
      <c r="H875" s="43">
        <v>12.28</v>
      </c>
      <c r="I875" s="43">
        <f t="shared" si="86"/>
        <v>0.13</v>
      </c>
    </row>
    <row r="876" spans="1:9" ht="12.75" customHeight="1">
      <c r="A876" s="97"/>
      <c r="B876" s="97"/>
      <c r="C876" s="97"/>
      <c r="D876" s="97"/>
      <c r="E876" s="97"/>
      <c r="F876" s="97"/>
      <c r="G876" s="97"/>
      <c r="H876" s="108" t="s">
        <v>1320</v>
      </c>
      <c r="I876" s="108">
        <f>ROUND(I871*(1+0.2607),2)</f>
        <v>144.16</v>
      </c>
    </row>
    <row r="877" spans="1:9" ht="12.75" customHeight="1">
      <c r="A877" s="107"/>
      <c r="B877" s="107"/>
      <c r="C877" s="107"/>
      <c r="D877" s="107"/>
      <c r="E877" s="107"/>
      <c r="F877" s="109" t="s">
        <v>1321</v>
      </c>
      <c r="G877" s="144">
        <f>Planilha!F114</f>
        <v>2</v>
      </c>
      <c r="H877" s="109" t="s">
        <v>1319</v>
      </c>
      <c r="I877" s="109">
        <f>ROUND(I876*G877,2)</f>
        <v>288.32</v>
      </c>
    </row>
    <row r="878" spans="1:9">
      <c r="A878" s="35" t="s">
        <v>610</v>
      </c>
      <c r="B878" s="36" t="s">
        <v>0</v>
      </c>
      <c r="C878" s="35" t="s">
        <v>1</v>
      </c>
      <c r="D878" s="35" t="s">
        <v>2</v>
      </c>
      <c r="E878" s="35" t="s">
        <v>3</v>
      </c>
      <c r="F878" s="38" t="s">
        <v>4</v>
      </c>
      <c r="G878" s="40" t="s">
        <v>5</v>
      </c>
      <c r="H878" s="36" t="s">
        <v>6</v>
      </c>
      <c r="I878" s="36" t="s">
        <v>7</v>
      </c>
    </row>
    <row r="879" spans="1:9" ht="26.4">
      <c r="A879" s="7" t="s">
        <v>8</v>
      </c>
      <c r="B879" s="8" t="s">
        <v>611</v>
      </c>
      <c r="C879" s="7" t="s">
        <v>13</v>
      </c>
      <c r="D879" s="25" t="s">
        <v>612</v>
      </c>
      <c r="E879" s="7" t="s">
        <v>14</v>
      </c>
      <c r="F879" s="10" t="s">
        <v>15</v>
      </c>
      <c r="G879" s="12">
        <v>1</v>
      </c>
      <c r="H879" s="13">
        <f>SUM(I880:I884)</f>
        <v>316.55</v>
      </c>
      <c r="I879" s="13">
        <f>H879*G879</f>
        <v>316.55</v>
      </c>
    </row>
    <row r="880" spans="1:9">
      <c r="A880" s="34" t="s">
        <v>18</v>
      </c>
      <c r="B880" s="45">
        <v>88267</v>
      </c>
      <c r="C880" s="26" t="s">
        <v>34</v>
      </c>
      <c r="D880" s="34" t="s">
        <v>480</v>
      </c>
      <c r="E880" s="26" t="s">
        <v>36</v>
      </c>
      <c r="F880" s="29" t="s">
        <v>37</v>
      </c>
      <c r="G880" s="31">
        <v>0.40740739999999998</v>
      </c>
      <c r="H880" s="32">
        <v>24.03</v>
      </c>
      <c r="I880" s="32">
        <f t="shared" ref="I880:I884" si="87">ROUND(G880*H880,2)</f>
        <v>9.7899999999999991</v>
      </c>
    </row>
    <row r="881" spans="1:9">
      <c r="A881" s="34" t="s">
        <v>18</v>
      </c>
      <c r="B881" s="27" t="s">
        <v>594</v>
      </c>
      <c r="C881" s="26" t="s">
        <v>13</v>
      </c>
      <c r="D881" s="34" t="s">
        <v>595</v>
      </c>
      <c r="E881" s="26" t="s">
        <v>14</v>
      </c>
      <c r="F881" s="29" t="s">
        <v>33</v>
      </c>
      <c r="G881" s="31">
        <v>0.20370369999999999</v>
      </c>
      <c r="H881" s="32">
        <v>19.21</v>
      </c>
      <c r="I881" s="32">
        <f t="shared" si="87"/>
        <v>3.91</v>
      </c>
    </row>
    <row r="882" spans="1:9">
      <c r="A882" s="14" t="s">
        <v>12</v>
      </c>
      <c r="B882" s="41" t="s">
        <v>596</v>
      </c>
      <c r="C882" s="14" t="s">
        <v>13</v>
      </c>
      <c r="D882" s="42" t="s">
        <v>597</v>
      </c>
      <c r="E882" s="14" t="s">
        <v>25</v>
      </c>
      <c r="F882" s="17" t="s">
        <v>17</v>
      </c>
      <c r="G882" s="19">
        <v>0.28000000000000003</v>
      </c>
      <c r="H882" s="43">
        <v>0.21</v>
      </c>
      <c r="I882" s="43">
        <f t="shared" si="87"/>
        <v>0.06</v>
      </c>
    </row>
    <row r="883" spans="1:9">
      <c r="A883" s="14" t="s">
        <v>12</v>
      </c>
      <c r="B883" s="41" t="s">
        <v>613</v>
      </c>
      <c r="C883" s="14" t="s">
        <v>13</v>
      </c>
      <c r="D883" s="14" t="s">
        <v>614</v>
      </c>
      <c r="E883" s="14" t="s">
        <v>25</v>
      </c>
      <c r="F883" s="17" t="s">
        <v>15</v>
      </c>
      <c r="G883" s="19">
        <v>1</v>
      </c>
      <c r="H883" s="43">
        <v>41.81</v>
      </c>
      <c r="I883" s="43">
        <f t="shared" si="87"/>
        <v>41.81</v>
      </c>
    </row>
    <row r="884" spans="1:9" ht="19.8">
      <c r="A884" s="14" t="s">
        <v>12</v>
      </c>
      <c r="B884" s="41" t="s">
        <v>615</v>
      </c>
      <c r="C884" s="14" t="s">
        <v>13</v>
      </c>
      <c r="D884" s="14" t="s">
        <v>616</v>
      </c>
      <c r="E884" s="14" t="s">
        <v>25</v>
      </c>
      <c r="F884" s="17" t="s">
        <v>15</v>
      </c>
      <c r="G884" s="19">
        <v>1</v>
      </c>
      <c r="H884" s="43">
        <v>260.98</v>
      </c>
      <c r="I884" s="43">
        <f t="shared" si="87"/>
        <v>260.98</v>
      </c>
    </row>
    <row r="885" spans="1:9" ht="12.75" customHeight="1">
      <c r="A885" s="97"/>
      <c r="B885" s="97"/>
      <c r="C885" s="97"/>
      <c r="D885" s="97"/>
      <c r="E885" s="97"/>
      <c r="F885" s="97"/>
      <c r="G885" s="97"/>
      <c r="H885" s="108" t="s">
        <v>1320</v>
      </c>
      <c r="I885" s="108">
        <f>ROUND(I880*(1+0.2607),2)</f>
        <v>12.34</v>
      </c>
    </row>
    <row r="886" spans="1:9" ht="12.75" customHeight="1">
      <c r="A886" s="107"/>
      <c r="B886" s="107"/>
      <c r="C886" s="107"/>
      <c r="D886" s="107"/>
      <c r="E886" s="107"/>
      <c r="F886" s="109" t="s">
        <v>1321</v>
      </c>
      <c r="G886" s="144">
        <f>Planilha!F115</f>
        <v>23</v>
      </c>
      <c r="H886" s="109" t="s">
        <v>1319</v>
      </c>
      <c r="I886" s="109">
        <f>ROUND(I885*G886,2)</f>
        <v>283.82</v>
      </c>
    </row>
    <row r="887" spans="1:9">
      <c r="A887" s="35" t="s">
        <v>617</v>
      </c>
      <c r="B887" s="36" t="s">
        <v>0</v>
      </c>
      <c r="C887" s="35" t="s">
        <v>1</v>
      </c>
      <c r="D887" s="35" t="s">
        <v>2</v>
      </c>
      <c r="E887" s="35" t="s">
        <v>3</v>
      </c>
      <c r="F887" s="38" t="s">
        <v>4</v>
      </c>
      <c r="G887" s="40" t="s">
        <v>5</v>
      </c>
      <c r="H887" s="36" t="s">
        <v>6</v>
      </c>
      <c r="I887" s="36" t="s">
        <v>7</v>
      </c>
    </row>
    <row r="888" spans="1:9">
      <c r="A888" s="7" t="s">
        <v>8</v>
      </c>
      <c r="B888" s="46">
        <v>94490</v>
      </c>
      <c r="C888" s="7" t="s">
        <v>34</v>
      </c>
      <c r="D888" s="25" t="s">
        <v>618</v>
      </c>
      <c r="E888" s="25" t="s">
        <v>62</v>
      </c>
      <c r="F888" s="10" t="s">
        <v>11</v>
      </c>
      <c r="G888" s="12">
        <v>1</v>
      </c>
      <c r="H888" s="13">
        <f>SUM(I889:I894)</f>
        <v>30.18</v>
      </c>
      <c r="I888" s="13">
        <f>H888*G888</f>
        <v>30.18</v>
      </c>
    </row>
    <row r="889" spans="1:9">
      <c r="A889" s="34" t="s">
        <v>18</v>
      </c>
      <c r="B889" s="45">
        <v>88248</v>
      </c>
      <c r="C889" s="26" t="s">
        <v>34</v>
      </c>
      <c r="D889" s="34" t="s">
        <v>481</v>
      </c>
      <c r="E889" s="26" t="s">
        <v>36</v>
      </c>
      <c r="F889" s="29" t="s">
        <v>37</v>
      </c>
      <c r="G889" s="31">
        <v>7.9500000000000001E-2</v>
      </c>
      <c r="H889" s="32">
        <v>19.21</v>
      </c>
      <c r="I889" s="32">
        <f t="shared" ref="I889:I894" si="88">ROUND(G889*H889,2)</f>
        <v>1.53</v>
      </c>
    </row>
    <row r="890" spans="1:9">
      <c r="A890" s="34" t="s">
        <v>18</v>
      </c>
      <c r="B890" s="45">
        <v>88267</v>
      </c>
      <c r="C890" s="26" t="s">
        <v>34</v>
      </c>
      <c r="D890" s="34" t="s">
        <v>480</v>
      </c>
      <c r="E890" s="26" t="s">
        <v>36</v>
      </c>
      <c r="F890" s="29" t="s">
        <v>37</v>
      </c>
      <c r="G890" s="31">
        <v>7.9500000000000001E-2</v>
      </c>
      <c r="H890" s="32">
        <v>24.03</v>
      </c>
      <c r="I890" s="32">
        <f t="shared" si="88"/>
        <v>1.91</v>
      </c>
    </row>
    <row r="891" spans="1:9">
      <c r="A891" s="14" t="s">
        <v>12</v>
      </c>
      <c r="B891" s="15">
        <v>20083</v>
      </c>
      <c r="C891" s="14" t="s">
        <v>34</v>
      </c>
      <c r="D891" s="42" t="s">
        <v>484</v>
      </c>
      <c r="E891" s="14" t="s">
        <v>25</v>
      </c>
      <c r="F891" s="17" t="s">
        <v>11</v>
      </c>
      <c r="G891" s="19">
        <v>9.4999999999999998E-3</v>
      </c>
      <c r="H891" s="43">
        <v>58.84</v>
      </c>
      <c r="I891" s="43">
        <f t="shared" si="88"/>
        <v>0.56000000000000005</v>
      </c>
    </row>
    <row r="892" spans="1:9">
      <c r="A892" s="14" t="s">
        <v>12</v>
      </c>
      <c r="B892" s="15">
        <v>20080</v>
      </c>
      <c r="C892" s="14" t="s">
        <v>34</v>
      </c>
      <c r="D892" s="14" t="s">
        <v>482</v>
      </c>
      <c r="E892" s="14" t="s">
        <v>25</v>
      </c>
      <c r="F892" s="17" t="s">
        <v>11</v>
      </c>
      <c r="G892" s="19">
        <v>0.04</v>
      </c>
      <c r="H892" s="43">
        <v>16.95</v>
      </c>
      <c r="I892" s="43">
        <f t="shared" si="88"/>
        <v>0.68</v>
      </c>
    </row>
    <row r="893" spans="1:9">
      <c r="A893" s="14" t="s">
        <v>12</v>
      </c>
      <c r="B893" s="15">
        <v>11675</v>
      </c>
      <c r="C893" s="14" t="s">
        <v>34</v>
      </c>
      <c r="D893" s="42" t="s">
        <v>619</v>
      </c>
      <c r="E893" s="14" t="s">
        <v>25</v>
      </c>
      <c r="F893" s="17" t="s">
        <v>11</v>
      </c>
      <c r="G893" s="19">
        <v>1</v>
      </c>
      <c r="H893" s="43">
        <v>25.48</v>
      </c>
      <c r="I893" s="43">
        <f t="shared" si="88"/>
        <v>25.48</v>
      </c>
    </row>
    <row r="894" spans="1:9">
      <c r="A894" s="14" t="s">
        <v>12</v>
      </c>
      <c r="B894" s="15">
        <v>38383</v>
      </c>
      <c r="C894" s="14" t="s">
        <v>34</v>
      </c>
      <c r="D894" s="14" t="s">
        <v>314</v>
      </c>
      <c r="E894" s="14" t="s">
        <v>25</v>
      </c>
      <c r="F894" s="17" t="s">
        <v>11</v>
      </c>
      <c r="G894" s="19">
        <v>8.0000000000000002E-3</v>
      </c>
      <c r="H894" s="43">
        <v>2.17</v>
      </c>
      <c r="I894" s="43">
        <f t="shared" si="88"/>
        <v>0.02</v>
      </c>
    </row>
    <row r="895" spans="1:9" ht="12.75" customHeight="1">
      <c r="A895" s="97"/>
      <c r="B895" s="97"/>
      <c r="C895" s="97"/>
      <c r="D895" s="97"/>
      <c r="E895" s="97"/>
      <c r="F895" s="97"/>
      <c r="G895" s="97"/>
      <c r="H895" s="108" t="s">
        <v>1320</v>
      </c>
      <c r="I895" s="108">
        <f>ROUND(I890*(1+0.2607),2)</f>
        <v>2.41</v>
      </c>
    </row>
    <row r="896" spans="1:9" ht="12.75" customHeight="1">
      <c r="A896" s="107"/>
      <c r="B896" s="107"/>
      <c r="C896" s="107"/>
      <c r="D896" s="107"/>
      <c r="E896" s="107"/>
      <c r="F896" s="109" t="s">
        <v>1321</v>
      </c>
      <c r="G896" s="144">
        <f>Planilha!F116</f>
        <v>2</v>
      </c>
      <c r="H896" s="109" t="s">
        <v>1319</v>
      </c>
      <c r="I896" s="109">
        <f>ROUND(I895*G896,2)</f>
        <v>4.82</v>
      </c>
    </row>
    <row r="897" spans="1:9">
      <c r="A897" s="35" t="s">
        <v>620</v>
      </c>
      <c r="B897" s="36" t="s">
        <v>0</v>
      </c>
      <c r="C897" s="35" t="s">
        <v>1</v>
      </c>
      <c r="D897" s="35" t="s">
        <v>2</v>
      </c>
      <c r="E897" s="35" t="s">
        <v>3</v>
      </c>
      <c r="F897" s="38" t="s">
        <v>4</v>
      </c>
      <c r="G897" s="40" t="s">
        <v>5</v>
      </c>
      <c r="H897" s="36" t="s">
        <v>6</v>
      </c>
      <c r="I897" s="36" t="s">
        <v>7</v>
      </c>
    </row>
    <row r="898" spans="1:9">
      <c r="A898" s="7" t="s">
        <v>8</v>
      </c>
      <c r="B898" s="46">
        <v>94493</v>
      </c>
      <c r="C898" s="7" t="s">
        <v>34</v>
      </c>
      <c r="D898" s="25" t="s">
        <v>621</v>
      </c>
      <c r="E898" s="25" t="s">
        <v>62</v>
      </c>
      <c r="F898" s="10" t="s">
        <v>11</v>
      </c>
      <c r="G898" s="12">
        <v>1</v>
      </c>
      <c r="H898" s="13">
        <f>SUM(I899:I904)</f>
        <v>77.53</v>
      </c>
      <c r="I898" s="13">
        <f>H898*G898</f>
        <v>77.53</v>
      </c>
    </row>
    <row r="899" spans="1:9">
      <c r="A899" s="34" t="s">
        <v>18</v>
      </c>
      <c r="B899" s="45">
        <v>88248</v>
      </c>
      <c r="C899" s="26" t="s">
        <v>34</v>
      </c>
      <c r="D899" s="34" t="s">
        <v>481</v>
      </c>
      <c r="E899" s="26" t="s">
        <v>36</v>
      </c>
      <c r="F899" s="29" t="s">
        <v>37</v>
      </c>
      <c r="G899" s="31">
        <v>0.18379999999999999</v>
      </c>
      <c r="H899" s="32">
        <v>19.21</v>
      </c>
      <c r="I899" s="32">
        <f t="shared" ref="I899:I904" si="89">ROUND(G899*H899,2)</f>
        <v>3.53</v>
      </c>
    </row>
    <row r="900" spans="1:9">
      <c r="A900" s="34" t="s">
        <v>18</v>
      </c>
      <c r="B900" s="45">
        <v>88267</v>
      </c>
      <c r="C900" s="26" t="s">
        <v>34</v>
      </c>
      <c r="D900" s="34" t="s">
        <v>480</v>
      </c>
      <c r="E900" s="26" t="s">
        <v>36</v>
      </c>
      <c r="F900" s="29" t="s">
        <v>37</v>
      </c>
      <c r="G900" s="31">
        <v>0.18379999999999999</v>
      </c>
      <c r="H900" s="32">
        <v>24.03</v>
      </c>
      <c r="I900" s="32">
        <f t="shared" si="89"/>
        <v>4.42</v>
      </c>
    </row>
    <row r="901" spans="1:9">
      <c r="A901" s="14" t="s">
        <v>12</v>
      </c>
      <c r="B901" s="15">
        <v>20083</v>
      </c>
      <c r="C901" s="14" t="s">
        <v>34</v>
      </c>
      <c r="D901" s="42" t="s">
        <v>484</v>
      </c>
      <c r="E901" s="14" t="s">
        <v>25</v>
      </c>
      <c r="F901" s="17" t="s">
        <v>11</v>
      </c>
      <c r="G901" s="19">
        <v>4.1000000000000002E-2</v>
      </c>
      <c r="H901" s="43">
        <v>58.84</v>
      </c>
      <c r="I901" s="43">
        <f t="shared" si="89"/>
        <v>2.41</v>
      </c>
    </row>
    <row r="902" spans="1:9">
      <c r="A902" s="14" t="s">
        <v>12</v>
      </c>
      <c r="B902" s="15">
        <v>20080</v>
      </c>
      <c r="C902" s="14" t="s">
        <v>34</v>
      </c>
      <c r="D902" s="14" t="s">
        <v>482</v>
      </c>
      <c r="E902" s="14" t="s">
        <v>25</v>
      </c>
      <c r="F902" s="17" t="s">
        <v>11</v>
      </c>
      <c r="G902" s="19">
        <v>0.15429999999999999</v>
      </c>
      <c r="H902" s="43">
        <v>16.95</v>
      </c>
      <c r="I902" s="43">
        <f t="shared" si="89"/>
        <v>2.62</v>
      </c>
    </row>
    <row r="903" spans="1:9">
      <c r="A903" s="14" t="s">
        <v>12</v>
      </c>
      <c r="B903" s="15">
        <v>38383</v>
      </c>
      <c r="C903" s="14" t="s">
        <v>34</v>
      </c>
      <c r="D903" s="14" t="s">
        <v>314</v>
      </c>
      <c r="E903" s="14" t="s">
        <v>25</v>
      </c>
      <c r="F903" s="17" t="s">
        <v>11</v>
      </c>
      <c r="G903" s="19">
        <v>1.84E-2</v>
      </c>
      <c r="H903" s="43">
        <v>2.17</v>
      </c>
      <c r="I903" s="43">
        <f t="shared" si="89"/>
        <v>0.04</v>
      </c>
    </row>
    <row r="904" spans="1:9">
      <c r="A904" s="14" t="s">
        <v>12</v>
      </c>
      <c r="B904" s="15">
        <v>11678</v>
      </c>
      <c r="C904" s="14" t="s">
        <v>34</v>
      </c>
      <c r="D904" s="42" t="s">
        <v>622</v>
      </c>
      <c r="E904" s="14" t="s">
        <v>25</v>
      </c>
      <c r="F904" s="17" t="s">
        <v>11</v>
      </c>
      <c r="G904" s="19">
        <v>1</v>
      </c>
      <c r="H904" s="43">
        <v>64.510000000000005</v>
      </c>
      <c r="I904" s="43">
        <f t="shared" si="89"/>
        <v>64.510000000000005</v>
      </c>
    </row>
    <row r="905" spans="1:9" ht="12.75" customHeight="1">
      <c r="A905" s="97"/>
      <c r="B905" s="97"/>
      <c r="C905" s="97"/>
      <c r="D905" s="97"/>
      <c r="E905" s="97"/>
      <c r="F905" s="97"/>
      <c r="G905" s="97"/>
      <c r="H905" s="108" t="s">
        <v>1320</v>
      </c>
      <c r="I905" s="108">
        <f>ROUND(I900*(1+0.2607),2)</f>
        <v>5.57</v>
      </c>
    </row>
    <row r="906" spans="1:9" ht="12.75" customHeight="1">
      <c r="A906" s="107"/>
      <c r="B906" s="107"/>
      <c r="C906" s="107"/>
      <c r="D906" s="107"/>
      <c r="E906" s="107"/>
      <c r="F906" s="109" t="s">
        <v>1321</v>
      </c>
      <c r="G906" s="144">
        <f>Planilha!F117</f>
        <v>5</v>
      </c>
      <c r="H906" s="109" t="s">
        <v>1319</v>
      </c>
      <c r="I906" s="109">
        <f>ROUND(I905*G906,2)</f>
        <v>27.85</v>
      </c>
    </row>
    <row r="907" spans="1:9">
      <c r="A907" s="35" t="s">
        <v>623</v>
      </c>
      <c r="B907" s="36" t="s">
        <v>0</v>
      </c>
      <c r="C907" s="35" t="s">
        <v>1</v>
      </c>
      <c r="D907" s="35" t="s">
        <v>2</v>
      </c>
      <c r="E907" s="35" t="s">
        <v>3</v>
      </c>
      <c r="F907" s="38" t="s">
        <v>4</v>
      </c>
      <c r="G907" s="40" t="s">
        <v>5</v>
      </c>
      <c r="H907" s="36" t="s">
        <v>6</v>
      </c>
      <c r="I907" s="36" t="s">
        <v>7</v>
      </c>
    </row>
    <row r="908" spans="1:9">
      <c r="A908" s="7" t="s">
        <v>8</v>
      </c>
      <c r="B908" s="46">
        <v>86884</v>
      </c>
      <c r="C908" s="7" t="s">
        <v>34</v>
      </c>
      <c r="D908" s="25" t="s">
        <v>624</v>
      </c>
      <c r="E908" s="25" t="s">
        <v>62</v>
      </c>
      <c r="F908" s="10" t="s">
        <v>11</v>
      </c>
      <c r="G908" s="12">
        <v>1</v>
      </c>
      <c r="H908" s="13">
        <f>SUM(I909:I912)</f>
        <v>9.59</v>
      </c>
      <c r="I908" s="13">
        <f>H908*G908</f>
        <v>9.59</v>
      </c>
    </row>
    <row r="909" spans="1:9">
      <c r="A909" s="34" t="s">
        <v>18</v>
      </c>
      <c r="B909" s="45">
        <v>88316</v>
      </c>
      <c r="C909" s="26" t="s">
        <v>34</v>
      </c>
      <c r="D909" s="26" t="s">
        <v>35</v>
      </c>
      <c r="E909" s="26" t="s">
        <v>36</v>
      </c>
      <c r="F909" s="29" t="s">
        <v>37</v>
      </c>
      <c r="G909" s="31">
        <v>4.8099999999999997E-2</v>
      </c>
      <c r="H909" s="32">
        <v>17.78</v>
      </c>
      <c r="I909" s="32">
        <f t="shared" ref="I909:I912" si="90">ROUND(G909*H909,2)</f>
        <v>0.86</v>
      </c>
    </row>
    <row r="910" spans="1:9">
      <c r="A910" s="34" t="s">
        <v>18</v>
      </c>
      <c r="B910" s="45">
        <v>88267</v>
      </c>
      <c r="C910" s="26" t="s">
        <v>34</v>
      </c>
      <c r="D910" s="34" t="s">
        <v>480</v>
      </c>
      <c r="E910" s="26" t="s">
        <v>36</v>
      </c>
      <c r="F910" s="29" t="s">
        <v>37</v>
      </c>
      <c r="G910" s="31">
        <v>0.1525</v>
      </c>
      <c r="H910" s="32">
        <v>24.03</v>
      </c>
      <c r="I910" s="32">
        <f t="shared" si="90"/>
        <v>3.66</v>
      </c>
    </row>
    <row r="911" spans="1:9">
      <c r="A911" s="14" t="s">
        <v>12</v>
      </c>
      <c r="B911" s="15">
        <v>3146</v>
      </c>
      <c r="C911" s="14" t="s">
        <v>34</v>
      </c>
      <c r="D911" s="14" t="s">
        <v>511</v>
      </c>
      <c r="E911" s="14" t="s">
        <v>25</v>
      </c>
      <c r="F911" s="17" t="s">
        <v>11</v>
      </c>
      <c r="G911" s="19">
        <v>2.1000000000000001E-2</v>
      </c>
      <c r="H911" s="43">
        <v>3.33</v>
      </c>
      <c r="I911" s="43">
        <f t="shared" si="90"/>
        <v>7.0000000000000007E-2</v>
      </c>
    </row>
    <row r="912" spans="1:9">
      <c r="A912" s="14" t="s">
        <v>12</v>
      </c>
      <c r="B912" s="15">
        <v>6141</v>
      </c>
      <c r="C912" s="14" t="s">
        <v>34</v>
      </c>
      <c r="D912" s="42" t="s">
        <v>625</v>
      </c>
      <c r="E912" s="14" t="s">
        <v>25</v>
      </c>
      <c r="F912" s="17" t="s">
        <v>11</v>
      </c>
      <c r="G912" s="19">
        <v>1</v>
      </c>
      <c r="H912" s="43">
        <v>5</v>
      </c>
      <c r="I912" s="43">
        <f t="shared" si="90"/>
        <v>5</v>
      </c>
    </row>
    <row r="913" spans="1:9" ht="12.75" customHeight="1">
      <c r="A913" s="97"/>
      <c r="B913" s="97"/>
      <c r="C913" s="97"/>
      <c r="D913" s="97"/>
      <c r="E913" s="97"/>
      <c r="F913" s="97"/>
      <c r="G913" s="97"/>
      <c r="H913" s="108" t="s">
        <v>1320</v>
      </c>
      <c r="I913" s="108">
        <f>ROUND(I908*(1+0.2607),2)</f>
        <v>12.09</v>
      </c>
    </row>
    <row r="914" spans="1:9" ht="12.75" customHeight="1">
      <c r="A914" s="107"/>
      <c r="B914" s="107"/>
      <c r="C914" s="107"/>
      <c r="D914" s="107"/>
      <c r="E914" s="107"/>
      <c r="F914" s="109" t="s">
        <v>1321</v>
      </c>
      <c r="G914" s="144">
        <f>Planilha!F118</f>
        <v>30</v>
      </c>
      <c r="H914" s="109" t="s">
        <v>1319</v>
      </c>
      <c r="I914" s="109">
        <f>ROUND(I913*G914,2)</f>
        <v>362.7</v>
      </c>
    </row>
    <row r="915" spans="1:9">
      <c r="A915" s="35" t="s">
        <v>626</v>
      </c>
      <c r="B915" s="36" t="s">
        <v>0</v>
      </c>
      <c r="C915" s="35" t="s">
        <v>1</v>
      </c>
      <c r="D915" s="35" t="s">
        <v>2</v>
      </c>
      <c r="E915" s="35" t="s">
        <v>3</v>
      </c>
      <c r="F915" s="38" t="s">
        <v>4</v>
      </c>
      <c r="G915" s="40" t="s">
        <v>5</v>
      </c>
      <c r="H915" s="36" t="s">
        <v>6</v>
      </c>
      <c r="I915" s="36" t="s">
        <v>7</v>
      </c>
    </row>
    <row r="916" spans="1:9" ht="19.8">
      <c r="A916" s="7" t="s">
        <v>8</v>
      </c>
      <c r="B916" s="46">
        <v>89610</v>
      </c>
      <c r="C916" s="7" t="s">
        <v>34</v>
      </c>
      <c r="D916" s="25" t="s">
        <v>627</v>
      </c>
      <c r="E916" s="7" t="s">
        <v>41</v>
      </c>
      <c r="F916" s="10" t="s">
        <v>11</v>
      </c>
      <c r="G916" s="12">
        <v>1</v>
      </c>
      <c r="H916" s="13">
        <f>SUM(I917:I922)</f>
        <v>17.41</v>
      </c>
      <c r="I916" s="13">
        <f>H916*G916</f>
        <v>17.41</v>
      </c>
    </row>
    <row r="917" spans="1:9">
      <c r="A917" s="34" t="s">
        <v>18</v>
      </c>
      <c r="B917" s="45">
        <v>88248</v>
      </c>
      <c r="C917" s="26" t="s">
        <v>34</v>
      </c>
      <c r="D917" s="34" t="s">
        <v>481</v>
      </c>
      <c r="E917" s="26" t="s">
        <v>36</v>
      </c>
      <c r="F917" s="29" t="s">
        <v>37</v>
      </c>
      <c r="G917" s="31">
        <v>9.2399999999999996E-2</v>
      </c>
      <c r="H917" s="32">
        <v>19.21</v>
      </c>
      <c r="I917" s="32">
        <f t="shared" ref="I917:I922" si="91">ROUND(G917*H917,2)</f>
        <v>1.78</v>
      </c>
    </row>
    <row r="918" spans="1:9">
      <c r="A918" s="34" t="s">
        <v>18</v>
      </c>
      <c r="B918" s="45">
        <v>88267</v>
      </c>
      <c r="C918" s="26" t="s">
        <v>34</v>
      </c>
      <c r="D918" s="34" t="s">
        <v>480</v>
      </c>
      <c r="E918" s="26" t="s">
        <v>36</v>
      </c>
      <c r="F918" s="29" t="s">
        <v>37</v>
      </c>
      <c r="G918" s="31">
        <v>9.2399999999999996E-2</v>
      </c>
      <c r="H918" s="32">
        <v>24.03</v>
      </c>
      <c r="I918" s="32">
        <f t="shared" si="91"/>
        <v>2.2200000000000002</v>
      </c>
    </row>
    <row r="919" spans="1:9">
      <c r="A919" s="14" t="s">
        <v>12</v>
      </c>
      <c r="B919" s="15">
        <v>38383</v>
      </c>
      <c r="C919" s="14" t="s">
        <v>34</v>
      </c>
      <c r="D919" s="14" t="s">
        <v>314</v>
      </c>
      <c r="E919" s="14" t="s">
        <v>25</v>
      </c>
      <c r="F919" s="17" t="s">
        <v>11</v>
      </c>
      <c r="G919" s="19">
        <v>2.06E-2</v>
      </c>
      <c r="H919" s="43">
        <v>2.17</v>
      </c>
      <c r="I919" s="43">
        <f t="shared" si="91"/>
        <v>0.04</v>
      </c>
    </row>
    <row r="920" spans="1:9">
      <c r="A920" s="14" t="s">
        <v>12</v>
      </c>
      <c r="B920" s="15">
        <v>122</v>
      </c>
      <c r="C920" s="14" t="s">
        <v>34</v>
      </c>
      <c r="D920" s="14" t="s">
        <v>487</v>
      </c>
      <c r="E920" s="14" t="s">
        <v>25</v>
      </c>
      <c r="F920" s="17" t="s">
        <v>11</v>
      </c>
      <c r="G920" s="19">
        <v>1.8800000000000001E-2</v>
      </c>
      <c r="H920" s="43">
        <v>51.93</v>
      </c>
      <c r="I920" s="43">
        <f t="shared" si="91"/>
        <v>0.98</v>
      </c>
    </row>
    <row r="921" spans="1:9">
      <c r="A921" s="14" t="s">
        <v>12</v>
      </c>
      <c r="B921" s="15">
        <v>20083</v>
      </c>
      <c r="C921" s="14" t="s">
        <v>34</v>
      </c>
      <c r="D921" s="42" t="s">
        <v>484</v>
      </c>
      <c r="E921" s="14" t="s">
        <v>25</v>
      </c>
      <c r="F921" s="17" t="s">
        <v>11</v>
      </c>
      <c r="G921" s="19">
        <v>2.5999999999999999E-2</v>
      </c>
      <c r="H921" s="43">
        <v>58.84</v>
      </c>
      <c r="I921" s="43">
        <f t="shared" si="91"/>
        <v>1.53</v>
      </c>
    </row>
    <row r="922" spans="1:9">
      <c r="A922" s="14" t="s">
        <v>12</v>
      </c>
      <c r="B922" s="15">
        <v>113</v>
      </c>
      <c r="C922" s="14" t="s">
        <v>34</v>
      </c>
      <c r="D922" s="42" t="s">
        <v>628</v>
      </c>
      <c r="E922" s="14" t="s">
        <v>25</v>
      </c>
      <c r="F922" s="17" t="s">
        <v>11</v>
      </c>
      <c r="G922" s="19">
        <v>1</v>
      </c>
      <c r="H922" s="43">
        <v>10.86</v>
      </c>
      <c r="I922" s="43">
        <f t="shared" si="91"/>
        <v>10.86</v>
      </c>
    </row>
    <row r="923" spans="1:9" ht="12.75" customHeight="1">
      <c r="A923" s="97"/>
      <c r="B923" s="97"/>
      <c r="C923" s="97"/>
      <c r="D923" s="97"/>
      <c r="E923" s="97"/>
      <c r="F923" s="97"/>
      <c r="G923" s="97"/>
      <c r="H923" s="108" t="s">
        <v>1320</v>
      </c>
      <c r="I923" s="108">
        <f>ROUND(I918*(1+0.2607),2)</f>
        <v>2.8</v>
      </c>
    </row>
    <row r="924" spans="1:9" ht="12.75" customHeight="1">
      <c r="A924" s="107"/>
      <c r="B924" s="107"/>
      <c r="C924" s="107"/>
      <c r="D924" s="107"/>
      <c r="E924" s="107"/>
      <c r="F924" s="109" t="s">
        <v>1321</v>
      </c>
      <c r="G924" s="144">
        <f>Planilha!F119</f>
        <v>2</v>
      </c>
      <c r="H924" s="109" t="s">
        <v>1319</v>
      </c>
      <c r="I924" s="109">
        <f>ROUND(I923*G924,2)</f>
        <v>5.6</v>
      </c>
    </row>
    <row r="925" spans="1:9">
      <c r="A925" s="68">
        <v>40426</v>
      </c>
      <c r="B925" s="36" t="s">
        <v>0</v>
      </c>
      <c r="C925" s="35" t="s">
        <v>1</v>
      </c>
      <c r="D925" s="35" t="s">
        <v>2</v>
      </c>
      <c r="E925" s="35" t="s">
        <v>3</v>
      </c>
      <c r="F925" s="38" t="s">
        <v>4</v>
      </c>
      <c r="G925" s="40" t="s">
        <v>5</v>
      </c>
      <c r="H925" s="36" t="s">
        <v>6</v>
      </c>
      <c r="I925" s="36" t="s">
        <v>7</v>
      </c>
    </row>
    <row r="926" spans="1:9">
      <c r="A926" s="7" t="s">
        <v>8</v>
      </c>
      <c r="B926" s="46">
        <v>89595</v>
      </c>
      <c r="C926" s="7" t="s">
        <v>34</v>
      </c>
      <c r="D926" s="7" t="s">
        <v>629</v>
      </c>
      <c r="E926" s="7" t="s">
        <v>41</v>
      </c>
      <c r="F926" s="10" t="s">
        <v>11</v>
      </c>
      <c r="G926" s="12">
        <v>1</v>
      </c>
      <c r="H926" s="13">
        <f>SUM(I927:I932)</f>
        <v>12.93</v>
      </c>
      <c r="I926" s="13">
        <f>H926*G926</f>
        <v>12.93</v>
      </c>
    </row>
    <row r="927" spans="1:9">
      <c r="A927" s="34" t="s">
        <v>18</v>
      </c>
      <c r="B927" s="45">
        <v>88267</v>
      </c>
      <c r="C927" s="26" t="s">
        <v>34</v>
      </c>
      <c r="D927" s="34" t="s">
        <v>480</v>
      </c>
      <c r="E927" s="26" t="s">
        <v>36</v>
      </c>
      <c r="F927" s="29" t="s">
        <v>37</v>
      </c>
      <c r="G927" s="31">
        <v>7.1199999999999999E-2</v>
      </c>
      <c r="H927" s="32">
        <v>24.03</v>
      </c>
      <c r="I927" s="32">
        <f t="shared" ref="I927:I932" si="92">ROUND(G927*H927,2)</f>
        <v>1.71</v>
      </c>
    </row>
    <row r="928" spans="1:9">
      <c r="A928" s="34" t="s">
        <v>18</v>
      </c>
      <c r="B928" s="45">
        <v>88248</v>
      </c>
      <c r="C928" s="26" t="s">
        <v>34</v>
      </c>
      <c r="D928" s="34" t="s">
        <v>481</v>
      </c>
      <c r="E928" s="26" t="s">
        <v>36</v>
      </c>
      <c r="F928" s="29" t="s">
        <v>37</v>
      </c>
      <c r="G928" s="31">
        <v>7.1199999999999999E-2</v>
      </c>
      <c r="H928" s="32">
        <v>19.21</v>
      </c>
      <c r="I928" s="32">
        <f t="shared" si="92"/>
        <v>1.37</v>
      </c>
    </row>
    <row r="929" spans="1:9">
      <c r="A929" s="14" t="s">
        <v>12</v>
      </c>
      <c r="B929" s="15">
        <v>20083</v>
      </c>
      <c r="C929" s="14" t="s">
        <v>34</v>
      </c>
      <c r="D929" s="42" t="s">
        <v>484</v>
      </c>
      <c r="E929" s="14" t="s">
        <v>25</v>
      </c>
      <c r="F929" s="17" t="s">
        <v>11</v>
      </c>
      <c r="G929" s="19">
        <v>1.6500000000000001E-2</v>
      </c>
      <c r="H929" s="43">
        <v>58.84</v>
      </c>
      <c r="I929" s="43">
        <f t="shared" si="92"/>
        <v>0.97</v>
      </c>
    </row>
    <row r="930" spans="1:9">
      <c r="A930" s="14" t="s">
        <v>12</v>
      </c>
      <c r="B930" s="15">
        <v>38383</v>
      </c>
      <c r="C930" s="14" t="s">
        <v>34</v>
      </c>
      <c r="D930" s="14" t="s">
        <v>314</v>
      </c>
      <c r="E930" s="14" t="s">
        <v>25</v>
      </c>
      <c r="F930" s="17" t="s">
        <v>11</v>
      </c>
      <c r="G930" s="19">
        <v>1.61E-2</v>
      </c>
      <c r="H930" s="43">
        <v>2.17</v>
      </c>
      <c r="I930" s="43">
        <f t="shared" si="92"/>
        <v>0.03</v>
      </c>
    </row>
    <row r="931" spans="1:9">
      <c r="A931" s="14" t="s">
        <v>12</v>
      </c>
      <c r="B931" s="15">
        <v>122</v>
      </c>
      <c r="C931" s="14" t="s">
        <v>34</v>
      </c>
      <c r="D931" s="14" t="s">
        <v>487</v>
      </c>
      <c r="E931" s="14" t="s">
        <v>25</v>
      </c>
      <c r="F931" s="17" t="s">
        <v>11</v>
      </c>
      <c r="G931" s="19">
        <v>1.29E-2</v>
      </c>
      <c r="H931" s="43">
        <v>51.93</v>
      </c>
      <c r="I931" s="43">
        <f t="shared" si="92"/>
        <v>0.67</v>
      </c>
    </row>
    <row r="932" spans="1:9">
      <c r="A932" s="14" t="s">
        <v>12</v>
      </c>
      <c r="B932" s="15">
        <v>111</v>
      </c>
      <c r="C932" s="14" t="s">
        <v>34</v>
      </c>
      <c r="D932" s="42" t="s">
        <v>630</v>
      </c>
      <c r="E932" s="14" t="s">
        <v>25</v>
      </c>
      <c r="F932" s="17" t="s">
        <v>11</v>
      </c>
      <c r="G932" s="19">
        <v>1</v>
      </c>
      <c r="H932" s="43">
        <v>8.18</v>
      </c>
      <c r="I932" s="43">
        <f t="shared" si="92"/>
        <v>8.18</v>
      </c>
    </row>
    <row r="933" spans="1:9" ht="12.75" customHeight="1">
      <c r="A933" s="97"/>
      <c r="B933" s="97"/>
      <c r="C933" s="97"/>
      <c r="D933" s="97"/>
      <c r="E933" s="97"/>
      <c r="F933" s="97"/>
      <c r="G933" s="97"/>
      <c r="H933" s="108" t="s">
        <v>1320</v>
      </c>
      <c r="I933" s="108">
        <f>ROUND(I928*(1+0.2607),2)</f>
        <v>1.73</v>
      </c>
    </row>
    <row r="934" spans="1:9" ht="12.75" customHeight="1">
      <c r="A934" s="107"/>
      <c r="B934" s="107"/>
      <c r="C934" s="107"/>
      <c r="D934" s="107"/>
      <c r="E934" s="107"/>
      <c r="F934" s="109" t="s">
        <v>1321</v>
      </c>
      <c r="G934" s="144">
        <f>Planilha!F120</f>
        <v>21</v>
      </c>
      <c r="H934" s="109" t="s">
        <v>1319</v>
      </c>
      <c r="I934" s="109">
        <f>ROUND(I933*G934,2)</f>
        <v>36.33</v>
      </c>
    </row>
    <row r="935" spans="1:9">
      <c r="A935" s="68">
        <v>40791</v>
      </c>
      <c r="B935" s="36" t="s">
        <v>0</v>
      </c>
      <c r="C935" s="35" t="s">
        <v>1</v>
      </c>
      <c r="D935" s="35" t="s">
        <v>2</v>
      </c>
      <c r="E935" s="35" t="s">
        <v>3</v>
      </c>
      <c r="F935" s="38" t="s">
        <v>4</v>
      </c>
      <c r="G935" s="40" t="s">
        <v>5</v>
      </c>
      <c r="H935" s="36" t="s">
        <v>6</v>
      </c>
      <c r="I935" s="36" t="s">
        <v>7</v>
      </c>
    </row>
    <row r="936" spans="1:9">
      <c r="A936" s="7" t="s">
        <v>8</v>
      </c>
      <c r="B936" s="8" t="s">
        <v>631</v>
      </c>
      <c r="C936" s="7" t="s">
        <v>9</v>
      </c>
      <c r="D936" s="25" t="s">
        <v>632</v>
      </c>
      <c r="E936" s="25" t="s">
        <v>62</v>
      </c>
      <c r="F936" s="10" t="s">
        <v>11</v>
      </c>
      <c r="G936" s="12">
        <v>1</v>
      </c>
      <c r="H936" s="13">
        <f>SUM(I937:I941)</f>
        <v>12.420000000000002</v>
      </c>
      <c r="I936" s="13">
        <f>H936*G936</f>
        <v>12.420000000000002</v>
      </c>
    </row>
    <row r="937" spans="1:9">
      <c r="A937" s="34" t="s">
        <v>18</v>
      </c>
      <c r="B937" s="45">
        <v>88248</v>
      </c>
      <c r="C937" s="26" t="s">
        <v>34</v>
      </c>
      <c r="D937" s="34" t="s">
        <v>481</v>
      </c>
      <c r="E937" s="26" t="s">
        <v>36</v>
      </c>
      <c r="F937" s="29" t="s">
        <v>37</v>
      </c>
      <c r="G937" s="31">
        <v>0.12</v>
      </c>
      <c r="H937" s="32">
        <v>19.21</v>
      </c>
      <c r="I937" s="32">
        <f t="shared" ref="I937:I941" si="93">ROUND(G937*H937,2)</f>
        <v>2.31</v>
      </c>
    </row>
    <row r="938" spans="1:9">
      <c r="A938" s="34" t="s">
        <v>18</v>
      </c>
      <c r="B938" s="45">
        <v>88267</v>
      </c>
      <c r="C938" s="26" t="s">
        <v>34</v>
      </c>
      <c r="D938" s="34" t="s">
        <v>480</v>
      </c>
      <c r="E938" s="26" t="s">
        <v>36</v>
      </c>
      <c r="F938" s="29" t="s">
        <v>37</v>
      </c>
      <c r="G938" s="31">
        <v>0.12</v>
      </c>
      <c r="H938" s="32">
        <v>24.03</v>
      </c>
      <c r="I938" s="32">
        <f t="shared" si="93"/>
        <v>2.88</v>
      </c>
    </row>
    <row r="939" spans="1:9">
      <c r="A939" s="14" t="s">
        <v>12</v>
      </c>
      <c r="B939" s="15">
        <v>818</v>
      </c>
      <c r="C939" s="14" t="s">
        <v>34</v>
      </c>
      <c r="D939" s="42" t="s">
        <v>633</v>
      </c>
      <c r="E939" s="14" t="s">
        <v>25</v>
      </c>
      <c r="F939" s="17" t="s">
        <v>11</v>
      </c>
      <c r="G939" s="19">
        <v>1</v>
      </c>
      <c r="H939" s="43">
        <v>6.63</v>
      </c>
      <c r="I939" s="43">
        <f t="shared" si="93"/>
        <v>6.63</v>
      </c>
    </row>
    <row r="940" spans="1:9">
      <c r="A940" s="14" t="s">
        <v>12</v>
      </c>
      <c r="B940" s="15">
        <v>122</v>
      </c>
      <c r="C940" s="14" t="s">
        <v>34</v>
      </c>
      <c r="D940" s="14" t="s">
        <v>487</v>
      </c>
      <c r="E940" s="14" t="s">
        <v>25</v>
      </c>
      <c r="F940" s="17" t="s">
        <v>11</v>
      </c>
      <c r="G940" s="19">
        <v>8.9999999999999993E-3</v>
      </c>
      <c r="H940" s="43">
        <v>51.93</v>
      </c>
      <c r="I940" s="43">
        <f t="shared" si="93"/>
        <v>0.47</v>
      </c>
    </row>
    <row r="941" spans="1:9">
      <c r="A941" s="14" t="s">
        <v>12</v>
      </c>
      <c r="B941" s="15">
        <v>38383</v>
      </c>
      <c r="C941" s="14" t="s">
        <v>34</v>
      </c>
      <c r="D941" s="14" t="s">
        <v>314</v>
      </c>
      <c r="E941" s="14" t="s">
        <v>25</v>
      </c>
      <c r="F941" s="17" t="s">
        <v>11</v>
      </c>
      <c r="G941" s="19">
        <v>0.06</v>
      </c>
      <c r="H941" s="43">
        <v>2.17</v>
      </c>
      <c r="I941" s="43">
        <f t="shared" si="93"/>
        <v>0.13</v>
      </c>
    </row>
    <row r="942" spans="1:9" ht="12.75" customHeight="1">
      <c r="A942" s="97"/>
      <c r="B942" s="97"/>
      <c r="C942" s="97"/>
      <c r="D942" s="97"/>
      <c r="E942" s="97"/>
      <c r="F942" s="97"/>
      <c r="G942" s="97"/>
      <c r="H942" s="108" t="s">
        <v>1320</v>
      </c>
      <c r="I942" s="108">
        <f>ROUND(I937*(1+0.2607),2)</f>
        <v>2.91</v>
      </c>
    </row>
    <row r="943" spans="1:9" ht="12.75" customHeight="1">
      <c r="A943" s="107"/>
      <c r="B943" s="107"/>
      <c r="C943" s="107"/>
      <c r="D943" s="107"/>
      <c r="E943" s="107"/>
      <c r="F943" s="109" t="s">
        <v>1321</v>
      </c>
      <c r="G943" s="144">
        <f>Planilha!F121</f>
        <v>10</v>
      </c>
      <c r="H943" s="109" t="s">
        <v>1319</v>
      </c>
      <c r="I943" s="109">
        <f>ROUND(I942*G943,2)</f>
        <v>29.1</v>
      </c>
    </row>
    <row r="944" spans="1:9">
      <c r="A944" s="68">
        <v>41157</v>
      </c>
      <c r="B944" s="36" t="s">
        <v>0</v>
      </c>
      <c r="C944" s="35" t="s">
        <v>1</v>
      </c>
      <c r="D944" s="35" t="s">
        <v>2</v>
      </c>
      <c r="E944" s="35" t="s">
        <v>3</v>
      </c>
      <c r="F944" s="38" t="s">
        <v>4</v>
      </c>
      <c r="G944" s="40" t="s">
        <v>5</v>
      </c>
      <c r="H944" s="36" t="s">
        <v>6</v>
      </c>
      <c r="I944" s="36" t="s">
        <v>7</v>
      </c>
    </row>
    <row r="945" spans="1:9">
      <c r="A945" s="7" t="s">
        <v>8</v>
      </c>
      <c r="B945" s="8" t="s">
        <v>634</v>
      </c>
      <c r="C945" s="7" t="s">
        <v>9</v>
      </c>
      <c r="D945" s="25" t="s">
        <v>635</v>
      </c>
      <c r="E945" s="25" t="s">
        <v>62</v>
      </c>
      <c r="F945" s="10" t="s">
        <v>11</v>
      </c>
      <c r="G945" s="12">
        <v>1</v>
      </c>
      <c r="H945" s="13">
        <f>SUM(I946:I950)</f>
        <v>11.34</v>
      </c>
      <c r="I945" s="13">
        <f>H945*G945</f>
        <v>11.34</v>
      </c>
    </row>
    <row r="946" spans="1:9">
      <c r="A946" s="34" t="s">
        <v>18</v>
      </c>
      <c r="B946" s="45">
        <v>88248</v>
      </c>
      <c r="C946" s="26" t="s">
        <v>34</v>
      </c>
      <c r="D946" s="34" t="s">
        <v>481</v>
      </c>
      <c r="E946" s="26" t="s">
        <v>36</v>
      </c>
      <c r="F946" s="29" t="s">
        <v>37</v>
      </c>
      <c r="G946" s="31">
        <v>0.12</v>
      </c>
      <c r="H946" s="32">
        <v>19.21</v>
      </c>
      <c r="I946" s="32">
        <f t="shared" ref="I946:I950" si="94">ROUND(G946*H946,2)</f>
        <v>2.31</v>
      </c>
    </row>
    <row r="947" spans="1:9">
      <c r="A947" s="34" t="s">
        <v>18</v>
      </c>
      <c r="B947" s="45">
        <v>88267</v>
      </c>
      <c r="C947" s="26" t="s">
        <v>34</v>
      </c>
      <c r="D947" s="34" t="s">
        <v>480</v>
      </c>
      <c r="E947" s="26" t="s">
        <v>36</v>
      </c>
      <c r="F947" s="29" t="s">
        <v>37</v>
      </c>
      <c r="G947" s="31">
        <v>0.12</v>
      </c>
      <c r="H947" s="32">
        <v>24.03</v>
      </c>
      <c r="I947" s="32">
        <f t="shared" si="94"/>
        <v>2.88</v>
      </c>
    </row>
    <row r="948" spans="1:9">
      <c r="A948" s="14" t="s">
        <v>12</v>
      </c>
      <c r="B948" s="15">
        <v>122</v>
      </c>
      <c r="C948" s="14" t="s">
        <v>34</v>
      </c>
      <c r="D948" s="14" t="s">
        <v>487</v>
      </c>
      <c r="E948" s="14" t="s">
        <v>25</v>
      </c>
      <c r="F948" s="17" t="s">
        <v>11</v>
      </c>
      <c r="G948" s="19">
        <v>8.9999999999999993E-3</v>
      </c>
      <c r="H948" s="43">
        <v>51.93</v>
      </c>
      <c r="I948" s="43">
        <f t="shared" si="94"/>
        <v>0.47</v>
      </c>
    </row>
    <row r="949" spans="1:9">
      <c r="A949" s="14" t="s">
        <v>12</v>
      </c>
      <c r="B949" s="15">
        <v>820</v>
      </c>
      <c r="C949" s="14" t="s">
        <v>34</v>
      </c>
      <c r="D949" s="42" t="s">
        <v>636</v>
      </c>
      <c r="E949" s="14" t="s">
        <v>25</v>
      </c>
      <c r="F949" s="17" t="s">
        <v>11</v>
      </c>
      <c r="G949" s="19">
        <v>1</v>
      </c>
      <c r="H949" s="43">
        <v>5.55</v>
      </c>
      <c r="I949" s="43">
        <f t="shared" si="94"/>
        <v>5.55</v>
      </c>
    </row>
    <row r="950" spans="1:9">
      <c r="A950" s="14" t="s">
        <v>12</v>
      </c>
      <c r="B950" s="15">
        <v>38383</v>
      </c>
      <c r="C950" s="14" t="s">
        <v>34</v>
      </c>
      <c r="D950" s="14" t="s">
        <v>314</v>
      </c>
      <c r="E950" s="14" t="s">
        <v>25</v>
      </c>
      <c r="F950" s="17" t="s">
        <v>11</v>
      </c>
      <c r="G950" s="19">
        <v>0.06</v>
      </c>
      <c r="H950" s="43">
        <v>2.17</v>
      </c>
      <c r="I950" s="43">
        <f t="shared" si="94"/>
        <v>0.13</v>
      </c>
    </row>
    <row r="951" spans="1:9" ht="12.75" customHeight="1">
      <c r="A951" s="97"/>
      <c r="B951" s="97"/>
      <c r="C951" s="97"/>
      <c r="D951" s="97"/>
      <c r="E951" s="97"/>
      <c r="F951" s="97"/>
      <c r="G951" s="97"/>
      <c r="H951" s="108" t="s">
        <v>1320</v>
      </c>
      <c r="I951" s="108">
        <f>ROUND(I946*(1+0.2607),2)</f>
        <v>2.91</v>
      </c>
    </row>
    <row r="952" spans="1:9" ht="12.75" customHeight="1">
      <c r="A952" s="107"/>
      <c r="B952" s="107"/>
      <c r="C952" s="107"/>
      <c r="D952" s="107"/>
      <c r="E952" s="107"/>
      <c r="F952" s="109" t="s">
        <v>1321</v>
      </c>
      <c r="G952" s="144">
        <f>Planilha!F122</f>
        <v>1</v>
      </c>
      <c r="H952" s="109" t="s">
        <v>1319</v>
      </c>
      <c r="I952" s="109">
        <f>ROUND(I951*G952,2)</f>
        <v>2.91</v>
      </c>
    </row>
    <row r="953" spans="1:9">
      <c r="A953" s="68">
        <v>41522</v>
      </c>
      <c r="B953" s="36" t="s">
        <v>0</v>
      </c>
      <c r="C953" s="35" t="s">
        <v>1</v>
      </c>
      <c r="D953" s="35" t="s">
        <v>2</v>
      </c>
      <c r="E953" s="35" t="s">
        <v>3</v>
      </c>
      <c r="F953" s="38" t="s">
        <v>4</v>
      </c>
      <c r="G953" s="40" t="s">
        <v>5</v>
      </c>
      <c r="H953" s="36" t="s">
        <v>6</v>
      </c>
      <c r="I953" s="36" t="s">
        <v>7</v>
      </c>
    </row>
    <row r="954" spans="1:9">
      <c r="A954" s="7" t="s">
        <v>8</v>
      </c>
      <c r="B954" s="8" t="s">
        <v>637</v>
      </c>
      <c r="C954" s="7" t="s">
        <v>9</v>
      </c>
      <c r="D954" s="25" t="s">
        <v>638</v>
      </c>
      <c r="E954" s="25" t="s">
        <v>62</v>
      </c>
      <c r="F954" s="10" t="s">
        <v>11</v>
      </c>
      <c r="G954" s="12">
        <v>1</v>
      </c>
      <c r="H954" s="13">
        <f>SUM(I955:I959)</f>
        <v>15.700000000000001</v>
      </c>
      <c r="I954" s="13">
        <f>H954*G954</f>
        <v>15.700000000000001</v>
      </c>
    </row>
    <row r="955" spans="1:9">
      <c r="A955" s="34" t="s">
        <v>18</v>
      </c>
      <c r="B955" s="45">
        <v>88248</v>
      </c>
      <c r="C955" s="26" t="s">
        <v>34</v>
      </c>
      <c r="D955" s="34" t="s">
        <v>481</v>
      </c>
      <c r="E955" s="26" t="s">
        <v>36</v>
      </c>
      <c r="F955" s="29" t="s">
        <v>37</v>
      </c>
      <c r="G955" s="31">
        <v>0.12</v>
      </c>
      <c r="H955" s="32">
        <v>19.21</v>
      </c>
      <c r="I955" s="32">
        <f t="shared" ref="I955:I959" si="95">ROUND(G955*H955,2)</f>
        <v>2.31</v>
      </c>
    </row>
    <row r="956" spans="1:9">
      <c r="A956" s="34" t="s">
        <v>18</v>
      </c>
      <c r="B956" s="45">
        <v>88267</v>
      </c>
      <c r="C956" s="26" t="s">
        <v>34</v>
      </c>
      <c r="D956" s="34" t="s">
        <v>480</v>
      </c>
      <c r="E956" s="26" t="s">
        <v>36</v>
      </c>
      <c r="F956" s="29" t="s">
        <v>37</v>
      </c>
      <c r="G956" s="31">
        <v>0.12</v>
      </c>
      <c r="H956" s="32">
        <v>24.03</v>
      </c>
      <c r="I956" s="32">
        <f t="shared" si="95"/>
        <v>2.88</v>
      </c>
    </row>
    <row r="957" spans="1:9">
      <c r="A957" s="14" t="s">
        <v>12</v>
      </c>
      <c r="B957" s="15">
        <v>38383</v>
      </c>
      <c r="C957" s="14" t="s">
        <v>34</v>
      </c>
      <c r="D957" s="14" t="s">
        <v>314</v>
      </c>
      <c r="E957" s="14" t="s">
        <v>25</v>
      </c>
      <c r="F957" s="17" t="s">
        <v>11</v>
      </c>
      <c r="G957" s="19">
        <v>0.06</v>
      </c>
      <c r="H957" s="43">
        <v>2.17</v>
      </c>
      <c r="I957" s="43">
        <f t="shared" si="95"/>
        <v>0.13</v>
      </c>
    </row>
    <row r="958" spans="1:9">
      <c r="A958" s="14" t="s">
        <v>12</v>
      </c>
      <c r="B958" s="15">
        <v>816</v>
      </c>
      <c r="C958" s="14" t="s">
        <v>34</v>
      </c>
      <c r="D958" s="42" t="s">
        <v>638</v>
      </c>
      <c r="E958" s="14" t="s">
        <v>25</v>
      </c>
      <c r="F958" s="17" t="s">
        <v>11</v>
      </c>
      <c r="G958" s="19">
        <v>1</v>
      </c>
      <c r="H958" s="43">
        <v>9.91</v>
      </c>
      <c r="I958" s="43">
        <f t="shared" si="95"/>
        <v>9.91</v>
      </c>
    </row>
    <row r="959" spans="1:9">
      <c r="A959" s="14" t="s">
        <v>12</v>
      </c>
      <c r="B959" s="15">
        <v>122</v>
      </c>
      <c r="C959" s="14" t="s">
        <v>34</v>
      </c>
      <c r="D959" s="14" t="s">
        <v>487</v>
      </c>
      <c r="E959" s="14" t="s">
        <v>25</v>
      </c>
      <c r="F959" s="17" t="s">
        <v>11</v>
      </c>
      <c r="G959" s="19">
        <v>8.9999999999999993E-3</v>
      </c>
      <c r="H959" s="43">
        <v>51.93</v>
      </c>
      <c r="I959" s="43">
        <f t="shared" si="95"/>
        <v>0.47</v>
      </c>
    </row>
    <row r="960" spans="1:9" ht="12.75" customHeight="1">
      <c r="A960" s="97"/>
      <c r="B960" s="97"/>
      <c r="C960" s="97"/>
      <c r="D960" s="97"/>
      <c r="E960" s="97"/>
      <c r="F960" s="97"/>
      <c r="G960" s="97"/>
      <c r="H960" s="108" t="s">
        <v>1320</v>
      </c>
      <c r="I960" s="108">
        <f>ROUND(I955*(1+0.2607),2)</f>
        <v>2.91</v>
      </c>
    </row>
    <row r="961" spans="1:9" ht="12.75" customHeight="1">
      <c r="A961" s="107"/>
      <c r="B961" s="107"/>
      <c r="C961" s="107"/>
      <c r="D961" s="107"/>
      <c r="E961" s="107"/>
      <c r="F961" s="109" t="s">
        <v>1321</v>
      </c>
      <c r="G961" s="144">
        <f>Planilha!F123</f>
        <v>3</v>
      </c>
      <c r="H961" s="109" t="s">
        <v>1319</v>
      </c>
      <c r="I961" s="109">
        <f>ROUND(I960*G961,2)</f>
        <v>8.73</v>
      </c>
    </row>
    <row r="962" spans="1:9">
      <c r="A962" s="68">
        <v>41887</v>
      </c>
      <c r="B962" s="36" t="s">
        <v>0</v>
      </c>
      <c r="C962" s="35" t="s">
        <v>1</v>
      </c>
      <c r="D962" s="35" t="s">
        <v>2</v>
      </c>
      <c r="E962" s="35" t="s">
        <v>3</v>
      </c>
      <c r="F962" s="38" t="s">
        <v>4</v>
      </c>
      <c r="G962" s="40" t="s">
        <v>5</v>
      </c>
      <c r="H962" s="36" t="s">
        <v>6</v>
      </c>
      <c r="I962" s="36" t="s">
        <v>7</v>
      </c>
    </row>
    <row r="963" spans="1:9" ht="19.8">
      <c r="A963" s="7" t="s">
        <v>8</v>
      </c>
      <c r="B963" s="46">
        <v>96747</v>
      </c>
      <c r="C963" s="7" t="s">
        <v>34</v>
      </c>
      <c r="D963" s="25" t="s">
        <v>639</v>
      </c>
      <c r="E963" s="7" t="s">
        <v>41</v>
      </c>
      <c r="F963" s="10" t="s">
        <v>11</v>
      </c>
      <c r="G963" s="12">
        <v>1</v>
      </c>
      <c r="H963" s="13">
        <f>SUM(I964:I966)</f>
        <v>7.1400000000000006</v>
      </c>
      <c r="I963" s="13">
        <f>H963*G963</f>
        <v>7.1400000000000006</v>
      </c>
    </row>
    <row r="964" spans="1:9">
      <c r="A964" s="34" t="s">
        <v>18</v>
      </c>
      <c r="B964" s="45">
        <v>88248</v>
      </c>
      <c r="C964" s="26" t="s">
        <v>34</v>
      </c>
      <c r="D964" s="34" t="s">
        <v>481</v>
      </c>
      <c r="E964" s="26" t="s">
        <v>36</v>
      </c>
      <c r="F964" s="29" t="s">
        <v>37</v>
      </c>
      <c r="G964" s="31">
        <v>0.129</v>
      </c>
      <c r="H964" s="32">
        <v>19.21</v>
      </c>
      <c r="I964" s="32">
        <f t="shared" ref="I964:I966" si="96">ROUND(G964*H964,2)</f>
        <v>2.48</v>
      </c>
    </row>
    <row r="965" spans="1:9">
      <c r="A965" s="34" t="s">
        <v>18</v>
      </c>
      <c r="B965" s="45">
        <v>88267</v>
      </c>
      <c r="C965" s="26" t="s">
        <v>34</v>
      </c>
      <c r="D965" s="34" t="s">
        <v>480</v>
      </c>
      <c r="E965" s="26" t="s">
        <v>36</v>
      </c>
      <c r="F965" s="29" t="s">
        <v>37</v>
      </c>
      <c r="G965" s="31">
        <v>0.129</v>
      </c>
      <c r="H965" s="32">
        <v>24.03</v>
      </c>
      <c r="I965" s="32">
        <f t="shared" si="96"/>
        <v>3.1</v>
      </c>
    </row>
    <row r="966" spans="1:9">
      <c r="A966" s="14" t="s">
        <v>12</v>
      </c>
      <c r="B966" s="15">
        <v>36359</v>
      </c>
      <c r="C966" s="14" t="s">
        <v>34</v>
      </c>
      <c r="D966" s="42" t="s">
        <v>640</v>
      </c>
      <c r="E966" s="14" t="s">
        <v>25</v>
      </c>
      <c r="F966" s="17" t="s">
        <v>11</v>
      </c>
      <c r="G966" s="19">
        <v>1</v>
      </c>
      <c r="H966" s="43">
        <v>1.56</v>
      </c>
      <c r="I966" s="43">
        <f t="shared" si="96"/>
        <v>1.56</v>
      </c>
    </row>
    <row r="967" spans="1:9" ht="12.75" customHeight="1">
      <c r="A967" s="97"/>
      <c r="B967" s="97"/>
      <c r="C967" s="97"/>
      <c r="D967" s="97"/>
      <c r="E967" s="97"/>
      <c r="F967" s="97"/>
      <c r="G967" s="97"/>
      <c r="H967" s="108" t="s">
        <v>1320</v>
      </c>
      <c r="I967" s="108">
        <f>ROUND(I963*(1+0.2607),2)</f>
        <v>9</v>
      </c>
    </row>
    <row r="968" spans="1:9" ht="12.75" customHeight="1">
      <c r="A968" s="107"/>
      <c r="B968" s="107"/>
      <c r="C968" s="107"/>
      <c r="D968" s="107"/>
      <c r="E968" s="107"/>
      <c r="F968" s="109" t="s">
        <v>1321</v>
      </c>
      <c r="G968" s="144">
        <f>Planilha!F124</f>
        <v>11</v>
      </c>
      <c r="H968" s="109" t="s">
        <v>1319</v>
      </c>
      <c r="I968" s="109">
        <f>ROUND(I967*G968,2)</f>
        <v>99</v>
      </c>
    </row>
    <row r="969" spans="1:9">
      <c r="A969" s="68">
        <v>42252</v>
      </c>
      <c r="B969" s="36" t="s">
        <v>0</v>
      </c>
      <c r="C969" s="35" t="s">
        <v>1</v>
      </c>
      <c r="D969" s="35" t="s">
        <v>2</v>
      </c>
      <c r="E969" s="35" t="s">
        <v>3</v>
      </c>
      <c r="F969" s="38" t="s">
        <v>4</v>
      </c>
      <c r="G969" s="40" t="s">
        <v>5</v>
      </c>
      <c r="H969" s="36" t="s">
        <v>6</v>
      </c>
      <c r="I969" s="36" t="s">
        <v>7</v>
      </c>
    </row>
    <row r="970" spans="1:9">
      <c r="A970" s="7" t="s">
        <v>8</v>
      </c>
      <c r="B970" s="46">
        <v>89367</v>
      </c>
      <c r="C970" s="7" t="s">
        <v>34</v>
      </c>
      <c r="D970" s="7" t="s">
        <v>641</v>
      </c>
      <c r="E970" s="7" t="s">
        <v>41</v>
      </c>
      <c r="F970" s="10" t="s">
        <v>11</v>
      </c>
      <c r="G970" s="12">
        <v>1</v>
      </c>
      <c r="H970" s="13">
        <f>SUM(I971:I976)</f>
        <v>11.39</v>
      </c>
      <c r="I970" s="13">
        <f>H970*G970</f>
        <v>11.39</v>
      </c>
    </row>
    <row r="971" spans="1:9">
      <c r="A971" s="34" t="s">
        <v>18</v>
      </c>
      <c r="B971" s="45">
        <v>88248</v>
      </c>
      <c r="C971" s="26" t="s">
        <v>34</v>
      </c>
      <c r="D971" s="34" t="s">
        <v>481</v>
      </c>
      <c r="E971" s="26" t="s">
        <v>36</v>
      </c>
      <c r="F971" s="29" t="s">
        <v>37</v>
      </c>
      <c r="G971" s="31">
        <v>0.1812</v>
      </c>
      <c r="H971" s="32">
        <v>19.21</v>
      </c>
      <c r="I971" s="32">
        <f t="shared" ref="I971:I976" si="97">ROUND(G971*H971,2)</f>
        <v>3.48</v>
      </c>
    </row>
    <row r="972" spans="1:9">
      <c r="A972" s="34" t="s">
        <v>18</v>
      </c>
      <c r="B972" s="45">
        <v>88267</v>
      </c>
      <c r="C972" s="26" t="s">
        <v>34</v>
      </c>
      <c r="D972" s="34" t="s">
        <v>480</v>
      </c>
      <c r="E972" s="26" t="s">
        <v>36</v>
      </c>
      <c r="F972" s="29" t="s">
        <v>37</v>
      </c>
      <c r="G972" s="31">
        <v>0.1812</v>
      </c>
      <c r="H972" s="32">
        <v>24.03</v>
      </c>
      <c r="I972" s="32">
        <f t="shared" si="97"/>
        <v>4.3499999999999996</v>
      </c>
    </row>
    <row r="973" spans="1:9">
      <c r="A973" s="14" t="s">
        <v>12</v>
      </c>
      <c r="B973" s="15">
        <v>20083</v>
      </c>
      <c r="C973" s="14" t="s">
        <v>34</v>
      </c>
      <c r="D973" s="42" t="s">
        <v>484</v>
      </c>
      <c r="E973" s="14" t="s">
        <v>25</v>
      </c>
      <c r="F973" s="17" t="s">
        <v>11</v>
      </c>
      <c r="G973" s="19">
        <v>1.0999999999999999E-2</v>
      </c>
      <c r="H973" s="43">
        <v>58.84</v>
      </c>
      <c r="I973" s="43">
        <f t="shared" si="97"/>
        <v>0.65</v>
      </c>
    </row>
    <row r="974" spans="1:9">
      <c r="A974" s="14" t="s">
        <v>12</v>
      </c>
      <c r="B974" s="15">
        <v>38383</v>
      </c>
      <c r="C974" s="14" t="s">
        <v>34</v>
      </c>
      <c r="D974" s="14" t="s">
        <v>314</v>
      </c>
      <c r="E974" s="14" t="s">
        <v>25</v>
      </c>
      <c r="F974" s="17" t="s">
        <v>11</v>
      </c>
      <c r="G974" s="19">
        <v>4.0300000000000002E-2</v>
      </c>
      <c r="H974" s="43">
        <v>2.17</v>
      </c>
      <c r="I974" s="43">
        <f t="shared" si="97"/>
        <v>0.09</v>
      </c>
    </row>
    <row r="975" spans="1:9">
      <c r="A975" s="14" t="s">
        <v>12</v>
      </c>
      <c r="B975" s="15">
        <v>3536</v>
      </c>
      <c r="C975" s="14" t="s">
        <v>34</v>
      </c>
      <c r="D975" s="42" t="s">
        <v>642</v>
      </c>
      <c r="E975" s="14" t="s">
        <v>25</v>
      </c>
      <c r="F975" s="17" t="s">
        <v>11</v>
      </c>
      <c r="G975" s="19">
        <v>1</v>
      </c>
      <c r="H975" s="43">
        <v>2.33</v>
      </c>
      <c r="I975" s="43">
        <f t="shared" si="97"/>
        <v>2.33</v>
      </c>
    </row>
    <row r="976" spans="1:9">
      <c r="A976" s="14" t="s">
        <v>12</v>
      </c>
      <c r="B976" s="15">
        <v>122</v>
      </c>
      <c r="C976" s="14" t="s">
        <v>34</v>
      </c>
      <c r="D976" s="14" t="s">
        <v>487</v>
      </c>
      <c r="E976" s="14" t="s">
        <v>25</v>
      </c>
      <c r="F976" s="17" t="s">
        <v>11</v>
      </c>
      <c r="G976" s="19">
        <v>9.4000000000000004E-3</v>
      </c>
      <c r="H976" s="43">
        <v>51.93</v>
      </c>
      <c r="I976" s="43">
        <f t="shared" si="97"/>
        <v>0.49</v>
      </c>
    </row>
    <row r="977" spans="1:9" ht="12.75" customHeight="1">
      <c r="A977" s="97"/>
      <c r="B977" s="97"/>
      <c r="C977" s="97"/>
      <c r="D977" s="97"/>
      <c r="E977" s="97"/>
      <c r="F977" s="97"/>
      <c r="G977" s="97"/>
      <c r="H977" s="108" t="s">
        <v>1320</v>
      </c>
      <c r="I977" s="108">
        <f>ROUND(SUM(I971:I976)*(1+0.2607),2)</f>
        <v>14.36</v>
      </c>
    </row>
    <row r="978" spans="1:9" ht="12.75" customHeight="1">
      <c r="A978" s="107"/>
      <c r="B978" s="107"/>
      <c r="C978" s="107"/>
      <c r="D978" s="107"/>
      <c r="E978" s="107"/>
      <c r="F978" s="109" t="s">
        <v>1321</v>
      </c>
      <c r="G978" s="144">
        <f>Planilha!F125</f>
        <v>4</v>
      </c>
      <c r="H978" s="109" t="s">
        <v>1319</v>
      </c>
      <c r="I978" s="109">
        <f>ROUND(I977*G978,2)</f>
        <v>57.44</v>
      </c>
    </row>
    <row r="979" spans="1:9">
      <c r="A979" s="68">
        <v>42618</v>
      </c>
      <c r="B979" s="36" t="s">
        <v>0</v>
      </c>
      <c r="C979" s="35" t="s">
        <v>1</v>
      </c>
      <c r="D979" s="35" t="s">
        <v>2</v>
      </c>
      <c r="E979" s="35" t="s">
        <v>3</v>
      </c>
      <c r="F979" s="38" t="s">
        <v>4</v>
      </c>
      <c r="G979" s="40" t="s">
        <v>5</v>
      </c>
      <c r="H979" s="36" t="s">
        <v>6</v>
      </c>
      <c r="I979" s="36" t="s">
        <v>7</v>
      </c>
    </row>
    <row r="980" spans="1:9">
      <c r="A980" s="7" t="s">
        <v>8</v>
      </c>
      <c r="B980" s="46">
        <v>89505</v>
      </c>
      <c r="C980" s="7" t="s">
        <v>34</v>
      </c>
      <c r="D980" s="7" t="s">
        <v>643</v>
      </c>
      <c r="E980" s="7" t="s">
        <v>41</v>
      </c>
      <c r="F980" s="10" t="s">
        <v>11</v>
      </c>
      <c r="G980" s="12">
        <v>1</v>
      </c>
      <c r="H980" s="13">
        <f>SUM(I981:I986)</f>
        <v>37.64</v>
      </c>
      <c r="I980" s="13">
        <f>H980*G980</f>
        <v>37.64</v>
      </c>
    </row>
    <row r="981" spans="1:9">
      <c r="A981" s="34" t="s">
        <v>18</v>
      </c>
      <c r="B981" s="45">
        <v>88248</v>
      </c>
      <c r="C981" s="26" t="s">
        <v>34</v>
      </c>
      <c r="D981" s="34" t="s">
        <v>481</v>
      </c>
      <c r="E981" s="26" t="s">
        <v>36</v>
      </c>
      <c r="F981" s="29" t="s">
        <v>37</v>
      </c>
      <c r="G981" s="31">
        <v>0.15060000000000001</v>
      </c>
      <c r="H981" s="32">
        <v>19.21</v>
      </c>
      <c r="I981" s="32">
        <f t="shared" ref="I981:I986" si="98">ROUND(G981*H981,2)</f>
        <v>2.89</v>
      </c>
    </row>
    <row r="982" spans="1:9">
      <c r="A982" s="34" t="s">
        <v>18</v>
      </c>
      <c r="B982" s="45">
        <v>88267</v>
      </c>
      <c r="C982" s="26" t="s">
        <v>34</v>
      </c>
      <c r="D982" s="34" t="s">
        <v>480</v>
      </c>
      <c r="E982" s="26" t="s">
        <v>36</v>
      </c>
      <c r="F982" s="29" t="s">
        <v>37</v>
      </c>
      <c r="G982" s="31">
        <v>0.15060000000000001</v>
      </c>
      <c r="H982" s="32">
        <v>24.03</v>
      </c>
      <c r="I982" s="32">
        <f t="shared" si="98"/>
        <v>3.62</v>
      </c>
    </row>
    <row r="983" spans="1:9">
      <c r="A983" s="14" t="s">
        <v>12</v>
      </c>
      <c r="B983" s="15">
        <v>20083</v>
      </c>
      <c r="C983" s="14" t="s">
        <v>34</v>
      </c>
      <c r="D983" s="42" t="s">
        <v>484</v>
      </c>
      <c r="E983" s="14" t="s">
        <v>25</v>
      </c>
      <c r="F983" s="17" t="s">
        <v>11</v>
      </c>
      <c r="G983" s="19">
        <v>0.03</v>
      </c>
      <c r="H983" s="43">
        <v>58.84</v>
      </c>
      <c r="I983" s="43">
        <f t="shared" si="98"/>
        <v>1.77</v>
      </c>
    </row>
    <row r="984" spans="1:9">
      <c r="A984" s="14" t="s">
        <v>12</v>
      </c>
      <c r="B984" s="15">
        <v>38383</v>
      </c>
      <c r="C984" s="14" t="s">
        <v>34</v>
      </c>
      <c r="D984" s="14" t="s">
        <v>314</v>
      </c>
      <c r="E984" s="14" t="s">
        <v>25</v>
      </c>
      <c r="F984" s="17" t="s">
        <v>11</v>
      </c>
      <c r="G984" s="19">
        <v>2.2200000000000001E-2</v>
      </c>
      <c r="H984" s="43">
        <v>2.17</v>
      </c>
      <c r="I984" s="43">
        <f t="shared" si="98"/>
        <v>0.05</v>
      </c>
    </row>
    <row r="985" spans="1:9">
      <c r="A985" s="14" t="s">
        <v>12</v>
      </c>
      <c r="B985" s="15">
        <v>122</v>
      </c>
      <c r="C985" s="14" t="s">
        <v>34</v>
      </c>
      <c r="D985" s="14" t="s">
        <v>487</v>
      </c>
      <c r="E985" s="14" t="s">
        <v>25</v>
      </c>
      <c r="F985" s="17" t="s">
        <v>11</v>
      </c>
      <c r="G985" s="19">
        <v>2.12E-2</v>
      </c>
      <c r="H985" s="43">
        <v>51.93</v>
      </c>
      <c r="I985" s="43">
        <f t="shared" si="98"/>
        <v>1.1000000000000001</v>
      </c>
    </row>
    <row r="986" spans="1:9">
      <c r="A986" s="14" t="s">
        <v>12</v>
      </c>
      <c r="B986" s="15">
        <v>3539</v>
      </c>
      <c r="C986" s="14" t="s">
        <v>34</v>
      </c>
      <c r="D986" s="42" t="s">
        <v>644</v>
      </c>
      <c r="E986" s="14" t="s">
        <v>25</v>
      </c>
      <c r="F986" s="17" t="s">
        <v>11</v>
      </c>
      <c r="G986" s="19">
        <v>1</v>
      </c>
      <c r="H986" s="43">
        <v>28.21</v>
      </c>
      <c r="I986" s="43">
        <f t="shared" si="98"/>
        <v>28.21</v>
      </c>
    </row>
    <row r="987" spans="1:9" ht="12.75" customHeight="1">
      <c r="A987" s="97"/>
      <c r="B987" s="97"/>
      <c r="C987" s="97"/>
      <c r="D987" s="97"/>
      <c r="E987" s="97"/>
      <c r="F987" s="97"/>
      <c r="G987" s="97"/>
      <c r="H987" s="108" t="s">
        <v>1320</v>
      </c>
      <c r="I987" s="108">
        <f>ROUND(I982*(1+0.2607),2)</f>
        <v>4.5599999999999996</v>
      </c>
    </row>
    <row r="988" spans="1:9" ht="12.75" customHeight="1">
      <c r="A988" s="107"/>
      <c r="B988" s="107"/>
      <c r="C988" s="107"/>
      <c r="D988" s="107"/>
      <c r="E988" s="107"/>
      <c r="F988" s="109" t="s">
        <v>1321</v>
      </c>
      <c r="G988" s="144">
        <f>Planilha!F126</f>
        <v>11</v>
      </c>
      <c r="H988" s="109" t="s">
        <v>1319</v>
      </c>
      <c r="I988" s="109">
        <f>ROUND(I987*G988,2)</f>
        <v>50.16</v>
      </c>
    </row>
    <row r="989" spans="1:9">
      <c r="A989" s="68">
        <v>42983</v>
      </c>
      <c r="B989" s="36" t="s">
        <v>0</v>
      </c>
      <c r="C989" s="35" t="s">
        <v>1</v>
      </c>
      <c r="D989" s="35" t="s">
        <v>2</v>
      </c>
      <c r="E989" s="35" t="s">
        <v>3</v>
      </c>
      <c r="F989" s="38" t="s">
        <v>4</v>
      </c>
      <c r="G989" s="40" t="s">
        <v>5</v>
      </c>
      <c r="H989" s="36" t="s">
        <v>6</v>
      </c>
      <c r="I989" s="36" t="s">
        <v>7</v>
      </c>
    </row>
    <row r="990" spans="1:9">
      <c r="A990" s="7" t="s">
        <v>8</v>
      </c>
      <c r="B990" s="46">
        <v>89403</v>
      </c>
      <c r="C990" s="7" t="s">
        <v>34</v>
      </c>
      <c r="D990" s="7" t="s">
        <v>645</v>
      </c>
      <c r="E990" s="7" t="s">
        <v>41</v>
      </c>
      <c r="F990" s="10" t="s">
        <v>53</v>
      </c>
      <c r="G990" s="12">
        <v>1</v>
      </c>
      <c r="H990" s="13">
        <f>SUM(I991:I994)</f>
        <v>17.420000000000002</v>
      </c>
      <c r="I990" s="13">
        <f>H990*G990</f>
        <v>17.420000000000002</v>
      </c>
    </row>
    <row r="991" spans="1:9">
      <c r="A991" s="34" t="s">
        <v>18</v>
      </c>
      <c r="B991" s="45">
        <v>88248</v>
      </c>
      <c r="C991" s="26" t="s">
        <v>34</v>
      </c>
      <c r="D991" s="34" t="s">
        <v>481</v>
      </c>
      <c r="E991" s="26" t="s">
        <v>36</v>
      </c>
      <c r="F991" s="29" t="s">
        <v>37</v>
      </c>
      <c r="G991" s="31">
        <v>0.18909999999999999</v>
      </c>
      <c r="H991" s="32">
        <v>19.21</v>
      </c>
      <c r="I991" s="32">
        <f t="shared" ref="I991:I994" si="99">ROUND(G991*H991,2)</f>
        <v>3.63</v>
      </c>
    </row>
    <row r="992" spans="1:9">
      <c r="A992" s="34" t="s">
        <v>18</v>
      </c>
      <c r="B992" s="45">
        <v>88267</v>
      </c>
      <c r="C992" s="26" t="s">
        <v>34</v>
      </c>
      <c r="D992" s="34" t="s">
        <v>480</v>
      </c>
      <c r="E992" s="26" t="s">
        <v>36</v>
      </c>
      <c r="F992" s="29" t="s">
        <v>37</v>
      </c>
      <c r="G992" s="31">
        <v>0.18909999999999999</v>
      </c>
      <c r="H992" s="32">
        <v>24.03</v>
      </c>
      <c r="I992" s="32">
        <f t="shared" si="99"/>
        <v>4.54</v>
      </c>
    </row>
    <row r="993" spans="1:9">
      <c r="A993" s="14" t="s">
        <v>12</v>
      </c>
      <c r="B993" s="15">
        <v>9869</v>
      </c>
      <c r="C993" s="14" t="s">
        <v>34</v>
      </c>
      <c r="D993" s="14" t="s">
        <v>646</v>
      </c>
      <c r="E993" s="14" t="s">
        <v>25</v>
      </c>
      <c r="F993" s="17" t="s">
        <v>53</v>
      </c>
      <c r="G993" s="19">
        <v>1.0469682222222221</v>
      </c>
      <c r="H993" s="43">
        <v>8.74</v>
      </c>
      <c r="I993" s="43">
        <f t="shared" si="99"/>
        <v>9.15</v>
      </c>
    </row>
    <row r="994" spans="1:9">
      <c r="A994" s="14" t="s">
        <v>12</v>
      </c>
      <c r="B994" s="15">
        <v>38383</v>
      </c>
      <c r="C994" s="14" t="s">
        <v>34</v>
      </c>
      <c r="D994" s="14" t="s">
        <v>314</v>
      </c>
      <c r="E994" s="14" t="s">
        <v>25</v>
      </c>
      <c r="F994" s="17" t="s">
        <v>11</v>
      </c>
      <c r="G994" s="19">
        <v>4.41E-2</v>
      </c>
      <c r="H994" s="43">
        <v>2.17</v>
      </c>
      <c r="I994" s="43">
        <f t="shared" si="99"/>
        <v>0.1</v>
      </c>
    </row>
    <row r="995" spans="1:9" ht="12.75" customHeight="1">
      <c r="A995" s="97"/>
      <c r="B995" s="97"/>
      <c r="C995" s="97"/>
      <c r="D995" s="97"/>
      <c r="E995" s="97"/>
      <c r="F995" s="97"/>
      <c r="G995" s="97"/>
      <c r="H995" s="108" t="s">
        <v>1320</v>
      </c>
      <c r="I995" s="108">
        <f>ROUND(I990*(1+0.2607),2)</f>
        <v>21.96</v>
      </c>
    </row>
    <row r="996" spans="1:9" ht="12.75" customHeight="1">
      <c r="A996" s="107"/>
      <c r="B996" s="107"/>
      <c r="C996" s="107"/>
      <c r="D996" s="107"/>
      <c r="E996" s="107"/>
      <c r="F996" s="109" t="s">
        <v>1321</v>
      </c>
      <c r="G996" s="143">
        <f>Planilha!F127</f>
        <v>10.77</v>
      </c>
      <c r="H996" s="109" t="s">
        <v>1319</v>
      </c>
      <c r="I996" s="109">
        <f>ROUND(I995*G996,2)</f>
        <v>236.51</v>
      </c>
    </row>
    <row r="997" spans="1:9">
      <c r="A997" s="68">
        <v>43348</v>
      </c>
      <c r="B997" s="36" t="s">
        <v>0</v>
      </c>
      <c r="C997" s="35" t="s">
        <v>1</v>
      </c>
      <c r="D997" s="35" t="s">
        <v>2</v>
      </c>
      <c r="E997" s="35" t="s">
        <v>3</v>
      </c>
      <c r="F997" s="38" t="s">
        <v>4</v>
      </c>
      <c r="G997" s="40" t="s">
        <v>5</v>
      </c>
      <c r="H997" s="36" t="s">
        <v>6</v>
      </c>
      <c r="I997" s="36" t="s">
        <v>7</v>
      </c>
    </row>
    <row r="998" spans="1:9">
      <c r="A998" s="7" t="s">
        <v>8</v>
      </c>
      <c r="B998" s="46">
        <v>89449</v>
      </c>
      <c r="C998" s="7" t="s">
        <v>34</v>
      </c>
      <c r="D998" s="25" t="s">
        <v>647</v>
      </c>
      <c r="E998" s="25" t="s">
        <v>62</v>
      </c>
      <c r="F998" s="10" t="s">
        <v>53</v>
      </c>
      <c r="G998" s="12">
        <v>1</v>
      </c>
      <c r="H998" s="13">
        <f>SUM(I999:I1002)</f>
        <v>17.27</v>
      </c>
      <c r="I998" s="13">
        <f>H998*G998</f>
        <v>17.27</v>
      </c>
    </row>
    <row r="999" spans="1:9">
      <c r="A999" s="34" t="s">
        <v>18</v>
      </c>
      <c r="B999" s="45">
        <v>88248</v>
      </c>
      <c r="C999" s="26" t="s">
        <v>34</v>
      </c>
      <c r="D999" s="34" t="s">
        <v>481</v>
      </c>
      <c r="E999" s="26" t="s">
        <v>36</v>
      </c>
      <c r="F999" s="29" t="s">
        <v>37</v>
      </c>
      <c r="G999" s="31">
        <v>3.4099999999999998E-2</v>
      </c>
      <c r="H999" s="32">
        <v>19.21</v>
      </c>
      <c r="I999" s="32">
        <f t="shared" ref="I999:I1002" si="100">ROUND(G999*H999,2)</f>
        <v>0.66</v>
      </c>
    </row>
    <row r="1000" spans="1:9">
      <c r="A1000" s="34" t="s">
        <v>18</v>
      </c>
      <c r="B1000" s="45">
        <v>88267</v>
      </c>
      <c r="C1000" s="26" t="s">
        <v>34</v>
      </c>
      <c r="D1000" s="34" t="s">
        <v>480</v>
      </c>
      <c r="E1000" s="26" t="s">
        <v>36</v>
      </c>
      <c r="F1000" s="29" t="s">
        <v>37</v>
      </c>
      <c r="G1000" s="31">
        <v>3.4099999999999998E-2</v>
      </c>
      <c r="H1000" s="32">
        <v>24.03</v>
      </c>
      <c r="I1000" s="32">
        <f t="shared" si="100"/>
        <v>0.82</v>
      </c>
    </row>
    <row r="1001" spans="1:9">
      <c r="A1001" s="14" t="s">
        <v>12</v>
      </c>
      <c r="B1001" s="15">
        <v>38383</v>
      </c>
      <c r="C1001" s="14" t="s">
        <v>34</v>
      </c>
      <c r="D1001" s="14" t="s">
        <v>314</v>
      </c>
      <c r="E1001" s="14" t="s">
        <v>25</v>
      </c>
      <c r="F1001" s="17" t="s">
        <v>11</v>
      </c>
      <c r="G1001" s="19">
        <v>8.0000000000000002E-3</v>
      </c>
      <c r="H1001" s="43">
        <v>2.17</v>
      </c>
      <c r="I1001" s="43">
        <f t="shared" si="100"/>
        <v>0.02</v>
      </c>
    </row>
    <row r="1002" spans="1:9">
      <c r="A1002" s="14" t="s">
        <v>12</v>
      </c>
      <c r="B1002" s="15">
        <v>9875</v>
      </c>
      <c r="C1002" s="14" t="s">
        <v>34</v>
      </c>
      <c r="D1002" s="14" t="s">
        <v>648</v>
      </c>
      <c r="E1002" s="14" t="s">
        <v>25</v>
      </c>
      <c r="F1002" s="17" t="s">
        <v>53</v>
      </c>
      <c r="G1002" s="19">
        <v>1.0473038707031248</v>
      </c>
      <c r="H1002" s="43">
        <v>15.06</v>
      </c>
      <c r="I1002" s="43">
        <f t="shared" si="100"/>
        <v>15.77</v>
      </c>
    </row>
    <row r="1003" spans="1:9" ht="12.75" customHeight="1">
      <c r="A1003" s="97"/>
      <c r="B1003" s="97"/>
      <c r="C1003" s="97"/>
      <c r="D1003" s="97"/>
      <c r="E1003" s="97"/>
      <c r="F1003" s="97"/>
      <c r="G1003" s="97"/>
      <c r="H1003" s="108" t="s">
        <v>1320</v>
      </c>
      <c r="I1003" s="108">
        <f>ROUND(I998*(1+0.2607),2)</f>
        <v>21.77</v>
      </c>
    </row>
    <row r="1004" spans="1:9" ht="12.75" customHeight="1">
      <c r="A1004" s="107"/>
      <c r="B1004" s="107"/>
      <c r="C1004" s="107"/>
      <c r="D1004" s="107"/>
      <c r="E1004" s="107"/>
      <c r="F1004" s="109" t="s">
        <v>1321</v>
      </c>
      <c r="G1004" s="143">
        <f>Planilha!F128</f>
        <v>11.83</v>
      </c>
      <c r="H1004" s="109" t="s">
        <v>1319</v>
      </c>
      <c r="I1004" s="109">
        <f>ROUND(I1003*G1004,2)</f>
        <v>257.54000000000002</v>
      </c>
    </row>
    <row r="1005" spans="1:9">
      <c r="A1005" s="68">
        <v>43713</v>
      </c>
      <c r="B1005" s="36" t="s">
        <v>0</v>
      </c>
      <c r="C1005" s="35" t="s">
        <v>1</v>
      </c>
      <c r="D1005" s="35" t="s">
        <v>2</v>
      </c>
      <c r="E1005" s="35" t="s">
        <v>3</v>
      </c>
      <c r="F1005" s="38" t="s">
        <v>4</v>
      </c>
      <c r="G1005" s="40" t="s">
        <v>5</v>
      </c>
      <c r="H1005" s="36" t="s">
        <v>6</v>
      </c>
      <c r="I1005" s="36" t="s">
        <v>7</v>
      </c>
    </row>
    <row r="1006" spans="1:9">
      <c r="A1006" s="7" t="s">
        <v>8</v>
      </c>
      <c r="B1006" s="46">
        <v>89450</v>
      </c>
      <c r="C1006" s="7" t="s">
        <v>34</v>
      </c>
      <c r="D1006" s="25" t="s">
        <v>649</v>
      </c>
      <c r="E1006" s="25" t="s">
        <v>62</v>
      </c>
      <c r="F1006" s="10" t="s">
        <v>53</v>
      </c>
      <c r="G1006" s="12">
        <v>1</v>
      </c>
      <c r="H1006" s="13">
        <f>SUM(I1007:I1010)</f>
        <v>27.72</v>
      </c>
      <c r="I1006" s="13">
        <f>H1006*G1006</f>
        <v>27.72</v>
      </c>
    </row>
    <row r="1007" spans="1:9">
      <c r="A1007" s="34" t="s">
        <v>18</v>
      </c>
      <c r="B1007" s="45">
        <v>88248</v>
      </c>
      <c r="C1007" s="26" t="s">
        <v>34</v>
      </c>
      <c r="D1007" s="34" t="s">
        <v>481</v>
      </c>
      <c r="E1007" s="26" t="s">
        <v>36</v>
      </c>
      <c r="F1007" s="29" t="s">
        <v>37</v>
      </c>
      <c r="G1007" s="31">
        <v>0.04</v>
      </c>
      <c r="H1007" s="32">
        <v>19.21</v>
      </c>
      <c r="I1007" s="32">
        <f t="shared" ref="I1007:I1010" si="101">ROUND(G1007*H1007,2)</f>
        <v>0.77</v>
      </c>
    </row>
    <row r="1008" spans="1:9">
      <c r="A1008" s="34" t="s">
        <v>18</v>
      </c>
      <c r="B1008" s="45">
        <v>88267</v>
      </c>
      <c r="C1008" s="26" t="s">
        <v>34</v>
      </c>
      <c r="D1008" s="34" t="s">
        <v>480</v>
      </c>
      <c r="E1008" s="26" t="s">
        <v>36</v>
      </c>
      <c r="F1008" s="29" t="s">
        <v>37</v>
      </c>
      <c r="G1008" s="31">
        <v>0.04</v>
      </c>
      <c r="H1008" s="32">
        <v>24.03</v>
      </c>
      <c r="I1008" s="32">
        <f t="shared" si="101"/>
        <v>0.96</v>
      </c>
    </row>
    <row r="1009" spans="1:9">
      <c r="A1009" s="14" t="s">
        <v>12</v>
      </c>
      <c r="B1009" s="15">
        <v>38383</v>
      </c>
      <c r="C1009" s="14" t="s">
        <v>34</v>
      </c>
      <c r="D1009" s="14" t="s">
        <v>314</v>
      </c>
      <c r="E1009" s="14" t="s">
        <v>25</v>
      </c>
      <c r="F1009" s="17" t="s">
        <v>11</v>
      </c>
      <c r="G1009" s="19">
        <v>9.2999999999999992E-3</v>
      </c>
      <c r="H1009" s="43">
        <v>2.17</v>
      </c>
      <c r="I1009" s="43">
        <f t="shared" si="101"/>
        <v>0.02</v>
      </c>
    </row>
    <row r="1010" spans="1:9">
      <c r="A1010" s="14" t="s">
        <v>12</v>
      </c>
      <c r="B1010" s="15">
        <v>9873</v>
      </c>
      <c r="C1010" s="14" t="s">
        <v>34</v>
      </c>
      <c r="D1010" s="14" t="s">
        <v>650</v>
      </c>
      <c r="E1010" s="14" t="s">
        <v>25</v>
      </c>
      <c r="F1010" s="17" t="s">
        <v>53</v>
      </c>
      <c r="G1010" s="19">
        <v>1.0484928461538461</v>
      </c>
      <c r="H1010" s="43">
        <v>24.77</v>
      </c>
      <c r="I1010" s="43">
        <f t="shared" si="101"/>
        <v>25.97</v>
      </c>
    </row>
    <row r="1011" spans="1:9" ht="12.75" customHeight="1">
      <c r="A1011" s="97"/>
      <c r="B1011" s="97"/>
      <c r="C1011" s="97"/>
      <c r="D1011" s="97"/>
      <c r="E1011" s="97"/>
      <c r="F1011" s="97"/>
      <c r="G1011" s="97"/>
      <c r="H1011" s="108" t="s">
        <v>1320</v>
      </c>
      <c r="I1011" s="108">
        <f>ROUND(I1006*(1+0.2607),2)</f>
        <v>34.950000000000003</v>
      </c>
    </row>
    <row r="1012" spans="1:9" ht="12.75" customHeight="1">
      <c r="A1012" s="107"/>
      <c r="B1012" s="107"/>
      <c r="C1012" s="107"/>
      <c r="D1012" s="107"/>
      <c r="E1012" s="107"/>
      <c r="F1012" s="109" t="s">
        <v>1321</v>
      </c>
      <c r="G1012" s="143">
        <f>Planilha!F129</f>
        <v>16.54</v>
      </c>
      <c r="H1012" s="109" t="s">
        <v>1319</v>
      </c>
      <c r="I1012" s="109">
        <f>ROUND(I1011*G1012,2)</f>
        <v>578.07000000000005</v>
      </c>
    </row>
    <row r="1013" spans="1:9">
      <c r="A1013" s="68">
        <v>44079</v>
      </c>
      <c r="B1013" s="36" t="s">
        <v>0</v>
      </c>
      <c r="C1013" s="35" t="s">
        <v>1</v>
      </c>
      <c r="D1013" s="35" t="s">
        <v>2</v>
      </c>
      <c r="E1013" s="35" t="s">
        <v>3</v>
      </c>
      <c r="F1013" s="38" t="s">
        <v>4</v>
      </c>
      <c r="G1013" s="40" t="s">
        <v>5</v>
      </c>
      <c r="H1013" s="36" t="s">
        <v>6</v>
      </c>
      <c r="I1013" s="36" t="s">
        <v>7</v>
      </c>
    </row>
    <row r="1014" spans="1:9">
      <c r="A1014" s="7" t="s">
        <v>8</v>
      </c>
      <c r="B1014" s="46">
        <v>89628</v>
      </c>
      <c r="C1014" s="7" t="s">
        <v>34</v>
      </c>
      <c r="D1014" s="25" t="s">
        <v>651</v>
      </c>
      <c r="E1014" s="25" t="s">
        <v>62</v>
      </c>
      <c r="F1014" s="10" t="s">
        <v>11</v>
      </c>
      <c r="G1014" s="12">
        <v>1</v>
      </c>
      <c r="H1014" s="13">
        <f>SUM(I1015:I1020)</f>
        <v>43.19</v>
      </c>
      <c r="I1014" s="13">
        <f>H1014*G1014</f>
        <v>43.19</v>
      </c>
    </row>
    <row r="1015" spans="1:9">
      <c r="A1015" s="34" t="s">
        <v>18</v>
      </c>
      <c r="B1015" s="45">
        <v>88267</v>
      </c>
      <c r="C1015" s="26" t="s">
        <v>34</v>
      </c>
      <c r="D1015" s="34" t="s">
        <v>480</v>
      </c>
      <c r="E1015" s="28" t="s">
        <v>36</v>
      </c>
      <c r="F1015" s="48" t="s">
        <v>37</v>
      </c>
      <c r="G1015" s="31">
        <v>0.2</v>
      </c>
      <c r="H1015" s="32">
        <v>24.03</v>
      </c>
      <c r="I1015" s="32">
        <f t="shared" ref="I1015:I1020" si="102">ROUND(G1015*H1015,2)</f>
        <v>4.8099999999999996</v>
      </c>
    </row>
    <row r="1016" spans="1:9">
      <c r="A1016" s="34" t="s">
        <v>18</v>
      </c>
      <c r="B1016" s="45">
        <v>88248</v>
      </c>
      <c r="C1016" s="26" t="s">
        <v>34</v>
      </c>
      <c r="D1016" s="34" t="s">
        <v>481</v>
      </c>
      <c r="E1016" s="28" t="s">
        <v>36</v>
      </c>
      <c r="F1016" s="48" t="s">
        <v>37</v>
      </c>
      <c r="G1016" s="31">
        <v>0.2</v>
      </c>
      <c r="H1016" s="32">
        <v>19.21</v>
      </c>
      <c r="I1016" s="32">
        <f t="shared" si="102"/>
        <v>3.84</v>
      </c>
    </row>
    <row r="1017" spans="1:9">
      <c r="A1017" s="14" t="s">
        <v>12</v>
      </c>
      <c r="B1017" s="15">
        <v>38383</v>
      </c>
      <c r="C1017" s="14" t="s">
        <v>34</v>
      </c>
      <c r="D1017" s="14" t="s">
        <v>314</v>
      </c>
      <c r="E1017" s="16" t="s">
        <v>25</v>
      </c>
      <c r="F1017" s="49" t="s">
        <v>11</v>
      </c>
      <c r="G1017" s="19">
        <v>3.3300000000000003E-2</v>
      </c>
      <c r="H1017" s="43">
        <v>2.17</v>
      </c>
      <c r="I1017" s="43">
        <f t="shared" si="102"/>
        <v>7.0000000000000007E-2</v>
      </c>
    </row>
    <row r="1018" spans="1:9">
      <c r="A1018" s="14" t="s">
        <v>12</v>
      </c>
      <c r="B1018" s="15">
        <v>20083</v>
      </c>
      <c r="C1018" s="14" t="s">
        <v>34</v>
      </c>
      <c r="D1018" s="42" t="s">
        <v>484</v>
      </c>
      <c r="E1018" s="16" t="s">
        <v>25</v>
      </c>
      <c r="F1018" s="49" t="s">
        <v>11</v>
      </c>
      <c r="G1018" s="19">
        <v>4.4999999999999998E-2</v>
      </c>
      <c r="H1018" s="43">
        <v>58.84</v>
      </c>
      <c r="I1018" s="43">
        <f t="shared" si="102"/>
        <v>2.65</v>
      </c>
    </row>
    <row r="1019" spans="1:9">
      <c r="A1019" s="14" t="s">
        <v>12</v>
      </c>
      <c r="B1019" s="15">
        <v>122</v>
      </c>
      <c r="C1019" s="14" t="s">
        <v>34</v>
      </c>
      <c r="D1019" s="14" t="s">
        <v>487</v>
      </c>
      <c r="E1019" s="16" t="s">
        <v>25</v>
      </c>
      <c r="F1019" s="49" t="s">
        <v>11</v>
      </c>
      <c r="G1019" s="19">
        <v>3.1800000000000002E-2</v>
      </c>
      <c r="H1019" s="43">
        <v>51.93</v>
      </c>
      <c r="I1019" s="43">
        <f t="shared" si="102"/>
        <v>1.65</v>
      </c>
    </row>
    <row r="1020" spans="1:9">
      <c r="A1020" s="14" t="s">
        <v>12</v>
      </c>
      <c r="B1020" s="15">
        <v>7143</v>
      </c>
      <c r="C1020" s="14" t="s">
        <v>34</v>
      </c>
      <c r="D1020" s="42" t="s">
        <v>652</v>
      </c>
      <c r="E1020" s="16" t="s">
        <v>25</v>
      </c>
      <c r="F1020" s="49" t="s">
        <v>11</v>
      </c>
      <c r="G1020" s="19">
        <v>1</v>
      </c>
      <c r="H1020" s="43">
        <v>30.17</v>
      </c>
      <c r="I1020" s="43">
        <f t="shared" si="102"/>
        <v>30.17</v>
      </c>
    </row>
    <row r="1021" spans="1:9" ht="12.75" customHeight="1">
      <c r="A1021" s="97"/>
      <c r="B1021" s="97"/>
      <c r="C1021" s="97"/>
      <c r="D1021" s="97"/>
      <c r="E1021" s="97"/>
      <c r="F1021" s="97"/>
      <c r="G1021" s="97"/>
      <c r="H1021" s="108" t="s">
        <v>1320</v>
      </c>
      <c r="I1021" s="108">
        <f>ROUND(I1016*(1+0.2607),2)</f>
        <v>4.84</v>
      </c>
    </row>
    <row r="1022" spans="1:9" ht="12.75" customHeight="1">
      <c r="A1022" s="107"/>
      <c r="B1022" s="107"/>
      <c r="C1022" s="107"/>
      <c r="D1022" s="107"/>
      <c r="E1022" s="107"/>
      <c r="F1022" s="109" t="s">
        <v>1321</v>
      </c>
      <c r="G1022" s="144">
        <f>Planilha!F130</f>
        <v>9</v>
      </c>
      <c r="H1022" s="109" t="s">
        <v>1319</v>
      </c>
      <c r="I1022" s="109">
        <f>ROUND(I1021*G1022,2)</f>
        <v>43.56</v>
      </c>
    </row>
    <row r="1023" spans="1:9">
      <c r="A1023" s="68">
        <v>44444</v>
      </c>
      <c r="B1023" s="36" t="s">
        <v>0</v>
      </c>
      <c r="C1023" s="35" t="s">
        <v>1</v>
      </c>
      <c r="D1023" s="35" t="s">
        <v>2</v>
      </c>
      <c r="E1023" s="37" t="s">
        <v>3</v>
      </c>
      <c r="F1023" s="38" t="s">
        <v>4</v>
      </c>
      <c r="G1023" s="40" t="s">
        <v>5</v>
      </c>
      <c r="H1023" s="36" t="s">
        <v>6</v>
      </c>
      <c r="I1023" s="36" t="s">
        <v>7</v>
      </c>
    </row>
    <row r="1024" spans="1:9">
      <c r="A1024" s="7" t="s">
        <v>8</v>
      </c>
      <c r="B1024" s="8" t="s">
        <v>653</v>
      </c>
      <c r="C1024" s="7" t="s">
        <v>9</v>
      </c>
      <c r="D1024" s="7" t="s">
        <v>654</v>
      </c>
      <c r="E1024" s="9" t="s">
        <v>41</v>
      </c>
      <c r="F1024" s="10" t="s">
        <v>11</v>
      </c>
      <c r="G1024" s="12">
        <v>1</v>
      </c>
      <c r="H1024" s="13">
        <f>SUM(I1025:I1028)</f>
        <v>21.400000000000002</v>
      </c>
      <c r="I1024" s="13">
        <f>H1024*G1024</f>
        <v>21.400000000000002</v>
      </c>
    </row>
    <row r="1025" spans="1:9">
      <c r="A1025" s="34" t="s">
        <v>18</v>
      </c>
      <c r="B1025" s="45">
        <v>88248</v>
      </c>
      <c r="C1025" s="26" t="s">
        <v>34</v>
      </c>
      <c r="D1025" s="34" t="s">
        <v>481</v>
      </c>
      <c r="E1025" s="28" t="s">
        <v>36</v>
      </c>
      <c r="F1025" s="29" t="s">
        <v>37</v>
      </c>
      <c r="G1025" s="31">
        <v>0.1</v>
      </c>
      <c r="H1025" s="32">
        <v>19.21</v>
      </c>
      <c r="I1025" s="32">
        <f t="shared" ref="I1025:I1028" si="103">ROUND(G1025*H1025,2)</f>
        <v>1.92</v>
      </c>
    </row>
    <row r="1026" spans="1:9">
      <c r="A1026" s="34" t="s">
        <v>18</v>
      </c>
      <c r="B1026" s="45">
        <v>88267</v>
      </c>
      <c r="C1026" s="26" t="s">
        <v>34</v>
      </c>
      <c r="D1026" s="34" t="s">
        <v>480</v>
      </c>
      <c r="E1026" s="28" t="s">
        <v>36</v>
      </c>
      <c r="F1026" s="29" t="s">
        <v>37</v>
      </c>
      <c r="G1026" s="31">
        <v>0.1</v>
      </c>
      <c r="H1026" s="32">
        <v>24.03</v>
      </c>
      <c r="I1026" s="32">
        <f t="shared" si="103"/>
        <v>2.4</v>
      </c>
    </row>
    <row r="1027" spans="1:9">
      <c r="A1027" s="14" t="s">
        <v>12</v>
      </c>
      <c r="B1027" s="15">
        <v>7130</v>
      </c>
      <c r="C1027" s="14" t="s">
        <v>34</v>
      </c>
      <c r="D1027" s="42" t="s">
        <v>655</v>
      </c>
      <c r="E1027" s="16" t="s">
        <v>25</v>
      </c>
      <c r="F1027" s="17" t="s">
        <v>11</v>
      </c>
      <c r="G1027" s="19">
        <v>1</v>
      </c>
      <c r="H1027" s="43">
        <v>14.42</v>
      </c>
      <c r="I1027" s="43">
        <f t="shared" si="103"/>
        <v>14.42</v>
      </c>
    </row>
    <row r="1028" spans="1:9">
      <c r="A1028" s="14" t="s">
        <v>12</v>
      </c>
      <c r="B1028" s="15">
        <v>21114</v>
      </c>
      <c r="C1028" s="14" t="s">
        <v>34</v>
      </c>
      <c r="D1028" s="14" t="s">
        <v>656</v>
      </c>
      <c r="E1028" s="16" t="s">
        <v>25</v>
      </c>
      <c r="F1028" s="17" t="s">
        <v>11</v>
      </c>
      <c r="G1028" s="19">
        <v>0.1</v>
      </c>
      <c r="H1028" s="43">
        <v>26.63</v>
      </c>
      <c r="I1028" s="43">
        <f t="shared" si="103"/>
        <v>2.66</v>
      </c>
    </row>
    <row r="1029" spans="1:9" ht="12.75" customHeight="1">
      <c r="A1029" s="97"/>
      <c r="B1029" s="97"/>
      <c r="C1029" s="97"/>
      <c r="D1029" s="97"/>
      <c r="E1029" s="97"/>
      <c r="F1029" s="97"/>
      <c r="G1029" s="97"/>
      <c r="H1029" s="108" t="s">
        <v>1320</v>
      </c>
      <c r="I1029" s="108">
        <f>ROUND(I1024*(1+0.2607),2)</f>
        <v>26.98</v>
      </c>
    </row>
    <row r="1030" spans="1:9" ht="12.75" customHeight="1">
      <c r="A1030" s="107"/>
      <c r="B1030" s="107"/>
      <c r="C1030" s="107"/>
      <c r="D1030" s="107"/>
      <c r="E1030" s="107"/>
      <c r="F1030" s="109" t="s">
        <v>1321</v>
      </c>
      <c r="G1030" s="144">
        <f>Planilha!F131</f>
        <v>1</v>
      </c>
      <c r="H1030" s="109" t="s">
        <v>1319</v>
      </c>
      <c r="I1030" s="109">
        <f>ROUND(I1029*G1030,2)</f>
        <v>26.98</v>
      </c>
    </row>
    <row r="1031" spans="1:9">
      <c r="A1031" s="68">
        <v>44809</v>
      </c>
      <c r="B1031" s="36" t="s">
        <v>0</v>
      </c>
      <c r="C1031" s="35" t="s">
        <v>1</v>
      </c>
      <c r="D1031" s="35" t="s">
        <v>2</v>
      </c>
      <c r="E1031" s="37" t="s">
        <v>3</v>
      </c>
      <c r="F1031" s="38" t="s">
        <v>4</v>
      </c>
      <c r="G1031" s="40" t="s">
        <v>5</v>
      </c>
      <c r="H1031" s="36" t="s">
        <v>6</v>
      </c>
      <c r="I1031" s="36" t="s">
        <v>7</v>
      </c>
    </row>
    <row r="1032" spans="1:9">
      <c r="A1032" s="7" t="s">
        <v>8</v>
      </c>
      <c r="B1032" s="46">
        <v>89362</v>
      </c>
      <c r="C1032" s="7" t="s">
        <v>34</v>
      </c>
      <c r="D1032" s="7" t="s">
        <v>486</v>
      </c>
      <c r="E1032" s="9" t="s">
        <v>41</v>
      </c>
      <c r="F1032" s="10" t="s">
        <v>11</v>
      </c>
      <c r="G1032" s="12">
        <v>1</v>
      </c>
      <c r="H1032" s="13">
        <f>SUM(I1033:I1038)</f>
        <v>8.17</v>
      </c>
      <c r="I1032" s="13">
        <f>H1032*G1032</f>
        <v>8.17</v>
      </c>
    </row>
    <row r="1033" spans="1:9">
      <c r="A1033" s="34" t="s">
        <v>18</v>
      </c>
      <c r="B1033" s="45">
        <v>88267</v>
      </c>
      <c r="C1033" s="26" t="s">
        <v>34</v>
      </c>
      <c r="D1033" s="34" t="s">
        <v>480</v>
      </c>
      <c r="E1033" s="28" t="s">
        <v>36</v>
      </c>
      <c r="F1033" s="29" t="s">
        <v>37</v>
      </c>
      <c r="G1033" s="31">
        <v>0.152</v>
      </c>
      <c r="H1033" s="32">
        <v>24.03</v>
      </c>
      <c r="I1033" s="32">
        <f t="shared" ref="I1033:I1038" si="104">ROUND(G1033*H1033,2)</f>
        <v>3.65</v>
      </c>
    </row>
    <row r="1034" spans="1:9">
      <c r="A1034" s="34" t="s">
        <v>18</v>
      </c>
      <c r="B1034" s="45">
        <v>88248</v>
      </c>
      <c r="C1034" s="26" t="s">
        <v>34</v>
      </c>
      <c r="D1034" s="34" t="s">
        <v>481</v>
      </c>
      <c r="E1034" s="28" t="s">
        <v>36</v>
      </c>
      <c r="F1034" s="29" t="s">
        <v>37</v>
      </c>
      <c r="G1034" s="31">
        <v>0.152</v>
      </c>
      <c r="H1034" s="32">
        <v>19.21</v>
      </c>
      <c r="I1034" s="32">
        <f t="shared" si="104"/>
        <v>2.92</v>
      </c>
    </row>
    <row r="1035" spans="1:9">
      <c r="A1035" s="14" t="s">
        <v>12</v>
      </c>
      <c r="B1035" s="15">
        <v>38383</v>
      </c>
      <c r="C1035" s="14" t="s">
        <v>34</v>
      </c>
      <c r="D1035" s="14" t="s">
        <v>314</v>
      </c>
      <c r="E1035" s="16" t="s">
        <v>25</v>
      </c>
      <c r="F1035" s="17" t="s">
        <v>11</v>
      </c>
      <c r="G1035" s="19">
        <v>3.3799999999999997E-2</v>
      </c>
      <c r="H1035" s="43">
        <v>2.17</v>
      </c>
      <c r="I1035" s="43">
        <f t="shared" si="104"/>
        <v>7.0000000000000007E-2</v>
      </c>
    </row>
    <row r="1036" spans="1:9">
      <c r="A1036" s="14" t="s">
        <v>12</v>
      </c>
      <c r="B1036" s="15">
        <v>20083</v>
      </c>
      <c r="C1036" s="14" t="s">
        <v>34</v>
      </c>
      <c r="D1036" s="42" t="s">
        <v>484</v>
      </c>
      <c r="E1036" s="16" t="s">
        <v>25</v>
      </c>
      <c r="F1036" s="17" t="s">
        <v>11</v>
      </c>
      <c r="G1036" s="19">
        <v>8.0000000000000002E-3</v>
      </c>
      <c r="H1036" s="43">
        <v>58.84</v>
      </c>
      <c r="I1036" s="43">
        <f t="shared" si="104"/>
        <v>0.47</v>
      </c>
    </row>
    <row r="1037" spans="1:9">
      <c r="A1037" s="14" t="s">
        <v>12</v>
      </c>
      <c r="B1037" s="15">
        <v>122</v>
      </c>
      <c r="C1037" s="14" t="s">
        <v>34</v>
      </c>
      <c r="D1037" s="14" t="s">
        <v>487</v>
      </c>
      <c r="E1037" s="16" t="s">
        <v>25</v>
      </c>
      <c r="F1037" s="17" t="s">
        <v>11</v>
      </c>
      <c r="G1037" s="19">
        <v>7.1000000000000004E-3</v>
      </c>
      <c r="H1037" s="43">
        <v>51.93</v>
      </c>
      <c r="I1037" s="43">
        <f t="shared" si="104"/>
        <v>0.37</v>
      </c>
    </row>
    <row r="1038" spans="1:9">
      <c r="A1038" s="14" t="s">
        <v>12</v>
      </c>
      <c r="B1038" s="15">
        <v>3529</v>
      </c>
      <c r="C1038" s="14" t="s">
        <v>34</v>
      </c>
      <c r="D1038" s="42" t="s">
        <v>488</v>
      </c>
      <c r="E1038" s="16" t="s">
        <v>25</v>
      </c>
      <c r="F1038" s="17" t="s">
        <v>11</v>
      </c>
      <c r="G1038" s="19">
        <v>1</v>
      </c>
      <c r="H1038" s="43">
        <v>0.69</v>
      </c>
      <c r="I1038" s="43">
        <f t="shared" si="104"/>
        <v>0.69</v>
      </c>
    </row>
    <row r="1039" spans="1:9" ht="12.75" customHeight="1">
      <c r="A1039" s="97"/>
      <c r="B1039" s="97"/>
      <c r="C1039" s="97"/>
      <c r="D1039" s="97"/>
      <c r="E1039" s="97"/>
      <c r="F1039" s="97"/>
      <c r="G1039" s="97"/>
      <c r="H1039" s="108" t="s">
        <v>1320</v>
      </c>
      <c r="I1039" s="108">
        <f>ROUND(I1034*(1+0.2607),2)</f>
        <v>3.68</v>
      </c>
    </row>
    <row r="1040" spans="1:9" ht="12.75" customHeight="1">
      <c r="A1040" s="107"/>
      <c r="B1040" s="107"/>
      <c r="C1040" s="107"/>
      <c r="D1040" s="107"/>
      <c r="E1040" s="107"/>
      <c r="F1040" s="109" t="s">
        <v>1321</v>
      </c>
      <c r="G1040" s="144">
        <f>Planilha!F132</f>
        <v>1</v>
      </c>
      <c r="H1040" s="109" t="s">
        <v>1319</v>
      </c>
      <c r="I1040" s="109">
        <f>ROUND(I1039*G1040,2)</f>
        <v>3.68</v>
      </c>
    </row>
    <row r="1041" spans="1:9">
      <c r="A1041" s="68">
        <v>45174</v>
      </c>
      <c r="B1041" s="36" t="s">
        <v>0</v>
      </c>
      <c r="C1041" s="35" t="s">
        <v>1</v>
      </c>
      <c r="D1041" s="35" t="s">
        <v>2</v>
      </c>
      <c r="E1041" s="37" t="s">
        <v>3</v>
      </c>
      <c r="F1041" s="38" t="s">
        <v>4</v>
      </c>
      <c r="G1041" s="40" t="s">
        <v>5</v>
      </c>
      <c r="H1041" s="36" t="s">
        <v>6</v>
      </c>
      <c r="I1041" s="36" t="s">
        <v>7</v>
      </c>
    </row>
    <row r="1042" spans="1:9">
      <c r="A1042" s="7" t="s">
        <v>8</v>
      </c>
      <c r="B1042" s="8" t="s">
        <v>657</v>
      </c>
      <c r="C1042" s="7" t="s">
        <v>9</v>
      </c>
      <c r="D1042" s="25" t="s">
        <v>658</v>
      </c>
      <c r="E1042" s="54" t="s">
        <v>62</v>
      </c>
      <c r="F1042" s="10" t="s">
        <v>11</v>
      </c>
      <c r="G1042" s="12">
        <v>1</v>
      </c>
      <c r="H1042" s="13">
        <f>SUM(I1043:I1056)</f>
        <v>3188.2</v>
      </c>
      <c r="I1042" s="13">
        <f>H1042*G1042</f>
        <v>3188.2</v>
      </c>
    </row>
    <row r="1043" spans="1:9">
      <c r="A1043" s="34" t="s">
        <v>18</v>
      </c>
      <c r="B1043" s="45">
        <v>88267</v>
      </c>
      <c r="C1043" s="26" t="s">
        <v>34</v>
      </c>
      <c r="D1043" s="34" t="s">
        <v>480</v>
      </c>
      <c r="E1043" s="28" t="s">
        <v>36</v>
      </c>
      <c r="F1043" s="29" t="s">
        <v>37</v>
      </c>
      <c r="G1043" s="31">
        <v>7.7</v>
      </c>
      <c r="H1043" s="32">
        <v>24.03</v>
      </c>
      <c r="I1043" s="32">
        <f t="shared" ref="I1043:I1056" si="105">ROUND(G1043*H1043,2)</f>
        <v>185.03</v>
      </c>
    </row>
    <row r="1044" spans="1:9">
      <c r="A1044" s="34" t="s">
        <v>18</v>
      </c>
      <c r="B1044" s="45">
        <v>88248</v>
      </c>
      <c r="C1044" s="26" t="s">
        <v>34</v>
      </c>
      <c r="D1044" s="34" t="s">
        <v>481</v>
      </c>
      <c r="E1044" s="28" t="s">
        <v>36</v>
      </c>
      <c r="F1044" s="29" t="s">
        <v>37</v>
      </c>
      <c r="G1044" s="31">
        <v>7.7</v>
      </c>
      <c r="H1044" s="32">
        <v>19.21</v>
      </c>
      <c r="I1044" s="32">
        <f t="shared" si="105"/>
        <v>147.91999999999999</v>
      </c>
    </row>
    <row r="1045" spans="1:9">
      <c r="A1045" s="14" t="s">
        <v>12</v>
      </c>
      <c r="B1045" s="15">
        <v>68</v>
      </c>
      <c r="C1045" s="14" t="s">
        <v>34</v>
      </c>
      <c r="D1045" s="42" t="s">
        <v>659</v>
      </c>
      <c r="E1045" s="16" t="s">
        <v>25</v>
      </c>
      <c r="F1045" s="17" t="s">
        <v>11</v>
      </c>
      <c r="G1045" s="19">
        <v>2</v>
      </c>
      <c r="H1045" s="43">
        <v>25.46</v>
      </c>
      <c r="I1045" s="43">
        <f t="shared" si="105"/>
        <v>50.92</v>
      </c>
    </row>
    <row r="1046" spans="1:9">
      <c r="A1046" s="14" t="s">
        <v>12</v>
      </c>
      <c r="B1046" s="15">
        <v>7140</v>
      </c>
      <c r="C1046" s="14" t="s">
        <v>34</v>
      </c>
      <c r="D1046" s="42" t="s">
        <v>660</v>
      </c>
      <c r="E1046" s="16" t="s">
        <v>25</v>
      </c>
      <c r="F1046" s="17" t="s">
        <v>11</v>
      </c>
      <c r="G1046" s="19">
        <v>1</v>
      </c>
      <c r="H1046" s="43">
        <v>3.68</v>
      </c>
      <c r="I1046" s="43">
        <f t="shared" si="105"/>
        <v>3.68</v>
      </c>
    </row>
    <row r="1047" spans="1:9">
      <c r="A1047" s="14" t="s">
        <v>12</v>
      </c>
      <c r="B1047" s="15">
        <v>9869</v>
      </c>
      <c r="C1047" s="14" t="s">
        <v>34</v>
      </c>
      <c r="D1047" s="14" t="s">
        <v>646</v>
      </c>
      <c r="E1047" s="16" t="s">
        <v>25</v>
      </c>
      <c r="F1047" s="17" t="s">
        <v>53</v>
      </c>
      <c r="G1047" s="19">
        <v>2</v>
      </c>
      <c r="H1047" s="43">
        <v>8.74</v>
      </c>
      <c r="I1047" s="43">
        <f t="shared" si="105"/>
        <v>17.48</v>
      </c>
    </row>
    <row r="1048" spans="1:9">
      <c r="A1048" s="14" t="s">
        <v>12</v>
      </c>
      <c r="B1048" s="15">
        <v>3536</v>
      </c>
      <c r="C1048" s="14" t="s">
        <v>34</v>
      </c>
      <c r="D1048" s="42" t="s">
        <v>642</v>
      </c>
      <c r="E1048" s="16" t="s">
        <v>25</v>
      </c>
      <c r="F1048" s="17" t="s">
        <v>11</v>
      </c>
      <c r="G1048" s="19">
        <v>1</v>
      </c>
      <c r="H1048" s="43">
        <v>2.37</v>
      </c>
      <c r="I1048" s="43">
        <f t="shared" si="105"/>
        <v>2.37</v>
      </c>
    </row>
    <row r="1049" spans="1:9">
      <c r="A1049" s="14" t="s">
        <v>12</v>
      </c>
      <c r="B1049" s="15">
        <v>11675</v>
      </c>
      <c r="C1049" s="14" t="s">
        <v>34</v>
      </c>
      <c r="D1049" s="42" t="s">
        <v>619</v>
      </c>
      <c r="E1049" s="16" t="s">
        <v>25</v>
      </c>
      <c r="F1049" s="17" t="s">
        <v>11</v>
      </c>
      <c r="G1049" s="19">
        <v>1</v>
      </c>
      <c r="H1049" s="43">
        <v>25.51</v>
      </c>
      <c r="I1049" s="43">
        <f t="shared" si="105"/>
        <v>25.51</v>
      </c>
    </row>
    <row r="1050" spans="1:9">
      <c r="A1050" s="14" t="s">
        <v>12</v>
      </c>
      <c r="B1050" s="15">
        <v>87</v>
      </c>
      <c r="C1050" s="14" t="s">
        <v>34</v>
      </c>
      <c r="D1050" s="42" t="s">
        <v>661</v>
      </c>
      <c r="E1050" s="16" t="s">
        <v>25</v>
      </c>
      <c r="F1050" s="17" t="s">
        <v>11</v>
      </c>
      <c r="G1050" s="19">
        <v>1</v>
      </c>
      <c r="H1050" s="43">
        <v>23.38</v>
      </c>
      <c r="I1050" s="43">
        <f t="shared" si="105"/>
        <v>23.38</v>
      </c>
    </row>
    <row r="1051" spans="1:9">
      <c r="A1051" s="14" t="s">
        <v>12</v>
      </c>
      <c r="B1051" s="15">
        <v>11829</v>
      </c>
      <c r="C1051" s="14" t="s">
        <v>34</v>
      </c>
      <c r="D1051" s="14" t="s">
        <v>662</v>
      </c>
      <c r="E1051" s="16" t="s">
        <v>25</v>
      </c>
      <c r="F1051" s="17" t="s">
        <v>11</v>
      </c>
      <c r="G1051" s="19">
        <v>1</v>
      </c>
      <c r="H1051" s="43">
        <v>19.39</v>
      </c>
      <c r="I1051" s="43">
        <f t="shared" si="105"/>
        <v>19.39</v>
      </c>
    </row>
    <row r="1052" spans="1:9">
      <c r="A1052" s="14" t="s">
        <v>12</v>
      </c>
      <c r="B1052" s="15">
        <v>3146</v>
      </c>
      <c r="C1052" s="14" t="s">
        <v>34</v>
      </c>
      <c r="D1052" s="14" t="s">
        <v>511</v>
      </c>
      <c r="E1052" s="16" t="s">
        <v>25</v>
      </c>
      <c r="F1052" s="17" t="s">
        <v>11</v>
      </c>
      <c r="G1052" s="19">
        <v>0.3</v>
      </c>
      <c r="H1052" s="43">
        <v>3.33</v>
      </c>
      <c r="I1052" s="43">
        <f t="shared" si="105"/>
        <v>1</v>
      </c>
    </row>
    <row r="1053" spans="1:9">
      <c r="A1053" s="14" t="s">
        <v>12</v>
      </c>
      <c r="B1053" s="15">
        <v>37105</v>
      </c>
      <c r="C1053" s="14" t="s">
        <v>34</v>
      </c>
      <c r="D1053" s="42" t="s">
        <v>663</v>
      </c>
      <c r="E1053" s="16" t="s">
        <v>25</v>
      </c>
      <c r="F1053" s="17" t="s">
        <v>11</v>
      </c>
      <c r="G1053" s="19">
        <v>1</v>
      </c>
      <c r="H1053" s="20">
        <v>2686.88</v>
      </c>
      <c r="I1053" s="20">
        <f t="shared" si="105"/>
        <v>2686.88</v>
      </c>
    </row>
    <row r="1054" spans="1:9">
      <c r="A1054" s="14" t="s">
        <v>12</v>
      </c>
      <c r="B1054" s="15">
        <v>67</v>
      </c>
      <c r="C1054" s="14" t="s">
        <v>34</v>
      </c>
      <c r="D1054" s="42" t="s">
        <v>664</v>
      </c>
      <c r="E1054" s="16" t="s">
        <v>25</v>
      </c>
      <c r="F1054" s="17" t="s">
        <v>11</v>
      </c>
      <c r="G1054" s="19">
        <v>1</v>
      </c>
      <c r="H1054" s="43">
        <v>15.86</v>
      </c>
      <c r="I1054" s="43">
        <f t="shared" si="105"/>
        <v>15.86</v>
      </c>
    </row>
    <row r="1055" spans="1:9">
      <c r="A1055" s="14" t="s">
        <v>12</v>
      </c>
      <c r="B1055" s="15">
        <v>9868</v>
      </c>
      <c r="C1055" s="14" t="s">
        <v>34</v>
      </c>
      <c r="D1055" s="14" t="s">
        <v>491</v>
      </c>
      <c r="E1055" s="16" t="s">
        <v>25</v>
      </c>
      <c r="F1055" s="17" t="s">
        <v>53</v>
      </c>
      <c r="G1055" s="19">
        <v>1.5</v>
      </c>
      <c r="H1055" s="43">
        <v>4.05</v>
      </c>
      <c r="I1055" s="43">
        <f t="shared" si="105"/>
        <v>6.08</v>
      </c>
    </row>
    <row r="1056" spans="1:9">
      <c r="A1056" s="14" t="s">
        <v>12</v>
      </c>
      <c r="B1056" s="15">
        <v>119</v>
      </c>
      <c r="C1056" s="14" t="s">
        <v>34</v>
      </c>
      <c r="D1056" s="14" t="s">
        <v>665</v>
      </c>
      <c r="E1056" s="16" t="s">
        <v>25</v>
      </c>
      <c r="F1056" s="17" t="s">
        <v>11</v>
      </c>
      <c r="G1056" s="19">
        <v>0.4</v>
      </c>
      <c r="H1056" s="43">
        <v>6.75</v>
      </c>
      <c r="I1056" s="43">
        <f t="shared" si="105"/>
        <v>2.7</v>
      </c>
    </row>
    <row r="1057" spans="1:9" ht="12.75" customHeight="1">
      <c r="A1057" s="97"/>
      <c r="B1057" s="97"/>
      <c r="C1057" s="97"/>
      <c r="D1057" s="97"/>
      <c r="E1057" s="97"/>
      <c r="F1057" s="97"/>
      <c r="G1057" s="97"/>
      <c r="H1057" s="108" t="s">
        <v>1320</v>
      </c>
      <c r="I1057" s="108">
        <f>ROUND(I1052*(1+0.2607),2)</f>
        <v>1.26</v>
      </c>
    </row>
    <row r="1058" spans="1:9" ht="12.75" customHeight="1">
      <c r="A1058" s="107"/>
      <c r="B1058" s="107"/>
      <c r="C1058" s="107"/>
      <c r="D1058" s="107"/>
      <c r="E1058" s="107"/>
      <c r="F1058" s="109" t="s">
        <v>1321</v>
      </c>
      <c r="G1058" s="144">
        <f>Planilha!F133</f>
        <v>2</v>
      </c>
      <c r="H1058" s="109" t="s">
        <v>1319</v>
      </c>
      <c r="I1058" s="109">
        <f>ROUND(I1057*G1058,2)</f>
        <v>2.52</v>
      </c>
    </row>
    <row r="1059" spans="1:9">
      <c r="A1059" s="21">
        <v>10</v>
      </c>
      <c r="B1059" s="22"/>
      <c r="C1059" s="22"/>
      <c r="D1059" s="23" t="s">
        <v>666</v>
      </c>
      <c r="E1059" s="22"/>
      <c r="F1059" s="111"/>
      <c r="G1059" s="110"/>
      <c r="H1059" s="22"/>
      <c r="I1059" s="22"/>
    </row>
    <row r="1060" spans="1:9">
      <c r="A1060" s="1" t="s">
        <v>667</v>
      </c>
      <c r="B1060" s="2" t="s">
        <v>0</v>
      </c>
      <c r="C1060" s="1" t="s">
        <v>1</v>
      </c>
      <c r="D1060" s="1" t="s">
        <v>2</v>
      </c>
      <c r="E1060" s="3" t="s">
        <v>3</v>
      </c>
      <c r="F1060" s="4" t="s">
        <v>4</v>
      </c>
      <c r="G1060" s="6" t="s">
        <v>5</v>
      </c>
      <c r="H1060" s="2" t="s">
        <v>6</v>
      </c>
      <c r="I1060" s="2" t="s">
        <v>7</v>
      </c>
    </row>
    <row r="1061" spans="1:9" ht="19.8">
      <c r="A1061" s="7" t="s">
        <v>8</v>
      </c>
      <c r="B1061" s="8" t="s">
        <v>668</v>
      </c>
      <c r="C1061" s="7" t="s">
        <v>13</v>
      </c>
      <c r="D1061" s="25" t="s">
        <v>669</v>
      </c>
      <c r="E1061" s="9" t="s">
        <v>14</v>
      </c>
      <c r="F1061" s="10" t="s">
        <v>17</v>
      </c>
      <c r="G1061" s="12">
        <v>1</v>
      </c>
      <c r="H1061" s="13">
        <f>SUM(I1062:I1065)</f>
        <v>29.08</v>
      </c>
      <c r="I1061" s="13">
        <f>H1061*G1061</f>
        <v>29.08</v>
      </c>
    </row>
    <row r="1062" spans="1:9">
      <c r="A1062" s="34" t="s">
        <v>18</v>
      </c>
      <c r="B1062" s="27" t="s">
        <v>670</v>
      </c>
      <c r="C1062" s="26" t="s">
        <v>13</v>
      </c>
      <c r="D1062" s="26" t="s">
        <v>671</v>
      </c>
      <c r="E1062" s="28" t="s">
        <v>14</v>
      </c>
      <c r="F1062" s="29" t="s">
        <v>33</v>
      </c>
      <c r="G1062" s="31">
        <v>0.1</v>
      </c>
      <c r="H1062" s="32">
        <v>20.11</v>
      </c>
      <c r="I1062" s="32">
        <f t="shared" ref="I1062:I1065" si="106">ROUND(G1062*H1062,2)</f>
        <v>2.0099999999999998</v>
      </c>
    </row>
    <row r="1063" spans="1:9">
      <c r="A1063" s="34" t="s">
        <v>18</v>
      </c>
      <c r="B1063" s="45">
        <v>88264</v>
      </c>
      <c r="C1063" s="26" t="s">
        <v>34</v>
      </c>
      <c r="D1063" s="26" t="s">
        <v>141</v>
      </c>
      <c r="E1063" s="28" t="s">
        <v>36</v>
      </c>
      <c r="F1063" s="29" t="s">
        <v>37</v>
      </c>
      <c r="G1063" s="31">
        <v>6.6666699999999995E-2</v>
      </c>
      <c r="H1063" s="32">
        <v>25.02</v>
      </c>
      <c r="I1063" s="32">
        <f t="shared" si="106"/>
        <v>1.67</v>
      </c>
    </row>
    <row r="1064" spans="1:9">
      <c r="A1064" s="14" t="s">
        <v>12</v>
      </c>
      <c r="B1064" s="41" t="s">
        <v>672</v>
      </c>
      <c r="C1064" s="14" t="s">
        <v>13</v>
      </c>
      <c r="D1064" s="14" t="s">
        <v>673</v>
      </c>
      <c r="E1064" s="16" t="s">
        <v>25</v>
      </c>
      <c r="F1064" s="17" t="s">
        <v>17</v>
      </c>
      <c r="G1064" s="19">
        <v>1.0195103333973496</v>
      </c>
      <c r="H1064" s="43">
        <v>24.89</v>
      </c>
      <c r="I1064" s="43">
        <f t="shared" si="106"/>
        <v>25.38</v>
      </c>
    </row>
    <row r="1065" spans="1:9">
      <c r="A1065" s="14" t="s">
        <v>12</v>
      </c>
      <c r="B1065" s="41" t="s">
        <v>674</v>
      </c>
      <c r="C1065" s="14" t="s">
        <v>13</v>
      </c>
      <c r="D1065" s="14" t="s">
        <v>675</v>
      </c>
      <c r="E1065" s="16" t="s">
        <v>25</v>
      </c>
      <c r="F1065" s="17" t="s">
        <v>17</v>
      </c>
      <c r="G1065" s="19">
        <v>4.4999999999999998E-2</v>
      </c>
      <c r="H1065" s="43">
        <v>0.36</v>
      </c>
      <c r="I1065" s="43">
        <f t="shared" si="106"/>
        <v>0.02</v>
      </c>
    </row>
    <row r="1066" spans="1:9" ht="12.75" customHeight="1">
      <c r="A1066" s="97"/>
      <c r="B1066" s="97"/>
      <c r="C1066" s="97"/>
      <c r="D1066" s="97"/>
      <c r="E1066" s="97"/>
      <c r="F1066" s="97"/>
      <c r="G1066" s="97"/>
      <c r="H1066" s="108" t="s">
        <v>1320</v>
      </c>
      <c r="I1066" s="108">
        <f>ROUND(I1061*(1+0.2607),2)</f>
        <v>36.659999999999997</v>
      </c>
    </row>
    <row r="1067" spans="1:9" ht="12.75" customHeight="1">
      <c r="A1067" s="107"/>
      <c r="B1067" s="107"/>
      <c r="C1067" s="107"/>
      <c r="D1067" s="107"/>
      <c r="E1067" s="107"/>
      <c r="F1067" s="109" t="s">
        <v>1321</v>
      </c>
      <c r="G1067" s="144">
        <f>Planilha!F135</f>
        <v>17</v>
      </c>
      <c r="H1067" s="109" t="s">
        <v>1319</v>
      </c>
      <c r="I1067" s="109">
        <f>ROUND(I1066*G1067,2)</f>
        <v>623.22</v>
      </c>
    </row>
    <row r="1068" spans="1:9">
      <c r="A1068" s="1" t="s">
        <v>676</v>
      </c>
      <c r="B1068" s="2" t="s">
        <v>0</v>
      </c>
      <c r="C1068" s="1" t="s">
        <v>1</v>
      </c>
      <c r="D1068" s="1" t="s">
        <v>2</v>
      </c>
      <c r="E1068" s="1" t="s">
        <v>3</v>
      </c>
      <c r="F1068" s="4" t="s">
        <v>4</v>
      </c>
      <c r="G1068" s="6" t="s">
        <v>5</v>
      </c>
      <c r="H1068" s="2" t="s">
        <v>6</v>
      </c>
      <c r="I1068" s="2" t="s">
        <v>7</v>
      </c>
    </row>
    <row r="1069" spans="1:9" ht="19.8">
      <c r="A1069" s="7" t="s">
        <v>8</v>
      </c>
      <c r="B1069" s="8" t="s">
        <v>668</v>
      </c>
      <c r="C1069" s="7" t="s">
        <v>13</v>
      </c>
      <c r="D1069" s="25" t="s">
        <v>669</v>
      </c>
      <c r="E1069" s="7" t="s">
        <v>14</v>
      </c>
      <c r="F1069" s="10" t="s">
        <v>17</v>
      </c>
      <c r="G1069" s="12">
        <v>1</v>
      </c>
      <c r="H1069" s="13">
        <f>SUM(I1070:I1073)</f>
        <v>29.08</v>
      </c>
      <c r="I1069" s="13">
        <f>H1069*G1069</f>
        <v>29.08</v>
      </c>
    </row>
    <row r="1070" spans="1:9">
      <c r="A1070" s="34" t="s">
        <v>18</v>
      </c>
      <c r="B1070" s="27" t="s">
        <v>670</v>
      </c>
      <c r="C1070" s="26" t="s">
        <v>13</v>
      </c>
      <c r="D1070" s="26" t="s">
        <v>671</v>
      </c>
      <c r="E1070" s="26" t="s">
        <v>14</v>
      </c>
      <c r="F1070" s="29" t="s">
        <v>33</v>
      </c>
      <c r="G1070" s="31">
        <v>0.1</v>
      </c>
      <c r="H1070" s="32">
        <v>20.11</v>
      </c>
      <c r="I1070" s="32">
        <f t="shared" ref="I1070:I1073" si="107">ROUND(G1070*H1070,2)</f>
        <v>2.0099999999999998</v>
      </c>
    </row>
    <row r="1071" spans="1:9">
      <c r="A1071" s="34" t="s">
        <v>18</v>
      </c>
      <c r="B1071" s="45">
        <v>88264</v>
      </c>
      <c r="C1071" s="26" t="s">
        <v>34</v>
      </c>
      <c r="D1071" s="26" t="s">
        <v>141</v>
      </c>
      <c r="E1071" s="26" t="s">
        <v>36</v>
      </c>
      <c r="F1071" s="29" t="s">
        <v>37</v>
      </c>
      <c r="G1071" s="31">
        <v>6.6666699999999995E-2</v>
      </c>
      <c r="H1071" s="32">
        <v>25.02</v>
      </c>
      <c r="I1071" s="32">
        <f t="shared" si="107"/>
        <v>1.67</v>
      </c>
    </row>
    <row r="1072" spans="1:9">
      <c r="A1072" s="14" t="s">
        <v>12</v>
      </c>
      <c r="B1072" s="41" t="s">
        <v>672</v>
      </c>
      <c r="C1072" s="14" t="s">
        <v>13</v>
      </c>
      <c r="D1072" s="14" t="s">
        <v>673</v>
      </c>
      <c r="E1072" s="14" t="s">
        <v>25</v>
      </c>
      <c r="F1072" s="17" t="s">
        <v>17</v>
      </c>
      <c r="G1072" s="19">
        <v>1.0195103333973496</v>
      </c>
      <c r="H1072" s="43">
        <v>24.89</v>
      </c>
      <c r="I1072" s="43">
        <f t="shared" si="107"/>
        <v>25.38</v>
      </c>
    </row>
    <row r="1073" spans="1:9">
      <c r="A1073" s="14" t="s">
        <v>12</v>
      </c>
      <c r="B1073" s="41" t="s">
        <v>674</v>
      </c>
      <c r="C1073" s="14" t="s">
        <v>13</v>
      </c>
      <c r="D1073" s="14" t="s">
        <v>675</v>
      </c>
      <c r="E1073" s="14" t="s">
        <v>25</v>
      </c>
      <c r="F1073" s="17" t="s">
        <v>17</v>
      </c>
      <c r="G1073" s="19">
        <v>4.4999999999999998E-2</v>
      </c>
      <c r="H1073" s="43">
        <v>0.36</v>
      </c>
      <c r="I1073" s="43">
        <f t="shared" si="107"/>
        <v>0.02</v>
      </c>
    </row>
    <row r="1074" spans="1:9" ht="12.75" customHeight="1">
      <c r="A1074" s="97"/>
      <c r="B1074" s="97"/>
      <c r="C1074" s="97"/>
      <c r="D1074" s="97"/>
      <c r="E1074" s="97"/>
      <c r="F1074" s="97"/>
      <c r="G1074" s="97"/>
      <c r="H1074" s="108" t="s">
        <v>1320</v>
      </c>
      <c r="I1074" s="108">
        <f>ROUND(I1069*(1+0.2607),2)</f>
        <v>36.659999999999997</v>
      </c>
    </row>
    <row r="1075" spans="1:9" ht="12.75" customHeight="1">
      <c r="A1075" s="107"/>
      <c r="B1075" s="107"/>
      <c r="C1075" s="107"/>
      <c r="D1075" s="107"/>
      <c r="E1075" s="107"/>
      <c r="F1075" s="109" t="s">
        <v>1321</v>
      </c>
      <c r="G1075" s="144">
        <f>Planilha!F136</f>
        <v>51</v>
      </c>
      <c r="H1075" s="109" t="s">
        <v>1319</v>
      </c>
      <c r="I1075" s="109">
        <f>ROUND(I1074*G1075,2)</f>
        <v>1869.66</v>
      </c>
    </row>
    <row r="1076" spans="1:9">
      <c r="A1076" s="35" t="s">
        <v>677</v>
      </c>
      <c r="B1076" s="36" t="s">
        <v>0</v>
      </c>
      <c r="C1076" s="35" t="s">
        <v>1</v>
      </c>
      <c r="D1076" s="35" t="s">
        <v>2</v>
      </c>
      <c r="E1076" s="35" t="s">
        <v>3</v>
      </c>
      <c r="F1076" s="38" t="s">
        <v>4</v>
      </c>
      <c r="G1076" s="40" t="s">
        <v>5</v>
      </c>
      <c r="H1076" s="36" t="s">
        <v>6</v>
      </c>
      <c r="I1076" s="36" t="s">
        <v>7</v>
      </c>
    </row>
    <row r="1077" spans="1:9" ht="19.8">
      <c r="A1077" s="7" t="s">
        <v>8</v>
      </c>
      <c r="B1077" s="8" t="s">
        <v>668</v>
      </c>
      <c r="C1077" s="7" t="s">
        <v>13</v>
      </c>
      <c r="D1077" s="25" t="s">
        <v>669</v>
      </c>
      <c r="E1077" s="7" t="s">
        <v>14</v>
      </c>
      <c r="F1077" s="10" t="s">
        <v>17</v>
      </c>
      <c r="G1077" s="12">
        <v>1</v>
      </c>
      <c r="H1077" s="13">
        <f>SUM(I1078:I1081)</f>
        <v>29.08</v>
      </c>
      <c r="I1077" s="13">
        <f>H1077*G1077</f>
        <v>29.08</v>
      </c>
    </row>
    <row r="1078" spans="1:9">
      <c r="A1078" s="34" t="s">
        <v>18</v>
      </c>
      <c r="B1078" s="27" t="s">
        <v>670</v>
      </c>
      <c r="C1078" s="26" t="s">
        <v>13</v>
      </c>
      <c r="D1078" s="26" t="s">
        <v>671</v>
      </c>
      <c r="E1078" s="26" t="s">
        <v>14</v>
      </c>
      <c r="F1078" s="29" t="s">
        <v>33</v>
      </c>
      <c r="G1078" s="31">
        <v>0.1</v>
      </c>
      <c r="H1078" s="32">
        <v>20.11</v>
      </c>
      <c r="I1078" s="32">
        <f t="shared" ref="I1078:I1081" si="108">ROUND(G1078*H1078,2)</f>
        <v>2.0099999999999998</v>
      </c>
    </row>
    <row r="1079" spans="1:9">
      <c r="A1079" s="34" t="s">
        <v>18</v>
      </c>
      <c r="B1079" s="45">
        <v>88264</v>
      </c>
      <c r="C1079" s="26" t="s">
        <v>34</v>
      </c>
      <c r="D1079" s="26" t="s">
        <v>141</v>
      </c>
      <c r="E1079" s="26" t="s">
        <v>36</v>
      </c>
      <c r="F1079" s="29" t="s">
        <v>37</v>
      </c>
      <c r="G1079" s="31">
        <v>6.6666699999999995E-2</v>
      </c>
      <c r="H1079" s="32">
        <v>25.02</v>
      </c>
      <c r="I1079" s="32">
        <f t="shared" si="108"/>
        <v>1.67</v>
      </c>
    </row>
    <row r="1080" spans="1:9">
      <c r="A1080" s="14" t="s">
        <v>12</v>
      </c>
      <c r="B1080" s="41" t="s">
        <v>672</v>
      </c>
      <c r="C1080" s="14" t="s">
        <v>13</v>
      </c>
      <c r="D1080" s="14" t="s">
        <v>673</v>
      </c>
      <c r="E1080" s="14" t="s">
        <v>25</v>
      </c>
      <c r="F1080" s="17" t="s">
        <v>17</v>
      </c>
      <c r="G1080" s="19">
        <v>1.0195103333973496</v>
      </c>
      <c r="H1080" s="43">
        <v>24.89</v>
      </c>
      <c r="I1080" s="43">
        <f t="shared" si="108"/>
        <v>25.38</v>
      </c>
    </row>
    <row r="1081" spans="1:9">
      <c r="A1081" s="14" t="s">
        <v>12</v>
      </c>
      <c r="B1081" s="41" t="s">
        <v>674</v>
      </c>
      <c r="C1081" s="14" t="s">
        <v>13</v>
      </c>
      <c r="D1081" s="14" t="s">
        <v>675</v>
      </c>
      <c r="E1081" s="14" t="s">
        <v>25</v>
      </c>
      <c r="F1081" s="17" t="s">
        <v>17</v>
      </c>
      <c r="G1081" s="19">
        <v>4.4999999999999998E-2</v>
      </c>
      <c r="H1081" s="43">
        <v>0.36</v>
      </c>
      <c r="I1081" s="43">
        <f t="shared" si="108"/>
        <v>0.02</v>
      </c>
    </row>
    <row r="1082" spans="1:9" ht="12.75" customHeight="1">
      <c r="A1082" s="97"/>
      <c r="B1082" s="97"/>
      <c r="C1082" s="97"/>
      <c r="D1082" s="97"/>
      <c r="E1082" s="97"/>
      <c r="F1082" s="97"/>
      <c r="G1082" s="97"/>
      <c r="H1082" s="108" t="s">
        <v>1320</v>
      </c>
      <c r="I1082" s="108">
        <f>ROUND(I1077*(1+0.2607),2)</f>
        <v>36.659999999999997</v>
      </c>
    </row>
    <row r="1083" spans="1:9" ht="12.75" customHeight="1">
      <c r="A1083" s="107"/>
      <c r="B1083" s="107"/>
      <c r="C1083" s="107"/>
      <c r="D1083" s="107"/>
      <c r="E1083" s="107"/>
      <c r="F1083" s="109"/>
      <c r="G1083" s="144">
        <f>Planilha!F137</f>
        <v>48</v>
      </c>
      <c r="H1083" s="109" t="s">
        <v>1319</v>
      </c>
      <c r="I1083" s="109">
        <f>ROUND(I1082*G1083,2)</f>
        <v>1759.68</v>
      </c>
    </row>
    <row r="1084" spans="1:9">
      <c r="A1084" s="35" t="s">
        <v>678</v>
      </c>
      <c r="B1084" s="36" t="s">
        <v>0</v>
      </c>
      <c r="C1084" s="35" t="s">
        <v>1</v>
      </c>
      <c r="D1084" s="35" t="s">
        <v>2</v>
      </c>
      <c r="E1084" s="35" t="s">
        <v>3</v>
      </c>
      <c r="F1084" s="38" t="s">
        <v>4</v>
      </c>
      <c r="G1084" s="40" t="s">
        <v>5</v>
      </c>
      <c r="H1084" s="36" t="s">
        <v>6</v>
      </c>
      <c r="I1084" s="36" t="s">
        <v>7</v>
      </c>
    </row>
    <row r="1085" spans="1:9" ht="19.8">
      <c r="A1085" s="7" t="s">
        <v>8</v>
      </c>
      <c r="B1085" s="8" t="s">
        <v>679</v>
      </c>
      <c r="C1085" s="7" t="s">
        <v>13</v>
      </c>
      <c r="D1085" s="25" t="s">
        <v>680</v>
      </c>
      <c r="E1085" s="7" t="s">
        <v>14</v>
      </c>
      <c r="F1085" s="10" t="s">
        <v>17</v>
      </c>
      <c r="G1085" s="12">
        <v>1</v>
      </c>
      <c r="H1085" s="13">
        <f>SUM(I1086:I1089)</f>
        <v>20.349999999999998</v>
      </c>
      <c r="I1085" s="13">
        <f>H1085*G1085</f>
        <v>20.349999999999998</v>
      </c>
    </row>
    <row r="1086" spans="1:9">
      <c r="A1086" s="34" t="s">
        <v>18</v>
      </c>
      <c r="B1086" s="45">
        <v>88264</v>
      </c>
      <c r="C1086" s="26" t="s">
        <v>34</v>
      </c>
      <c r="D1086" s="26" t="s">
        <v>141</v>
      </c>
      <c r="E1086" s="26" t="s">
        <v>36</v>
      </c>
      <c r="F1086" s="29" t="s">
        <v>37</v>
      </c>
      <c r="G1086" s="31">
        <v>8.1481499999999998E-2</v>
      </c>
      <c r="H1086" s="32">
        <v>25.02</v>
      </c>
      <c r="I1086" s="32">
        <f t="shared" ref="I1086:I1089" si="109">ROUND(G1086*H1086,2)</f>
        <v>2.04</v>
      </c>
    </row>
    <row r="1087" spans="1:9">
      <c r="A1087" s="34" t="s">
        <v>18</v>
      </c>
      <c r="B1087" s="27" t="s">
        <v>670</v>
      </c>
      <c r="C1087" s="26" t="s">
        <v>13</v>
      </c>
      <c r="D1087" s="26" t="s">
        <v>671</v>
      </c>
      <c r="E1087" s="26" t="s">
        <v>14</v>
      </c>
      <c r="F1087" s="29" t="s">
        <v>33</v>
      </c>
      <c r="G1087" s="31">
        <v>8.1481499999999998E-2</v>
      </c>
      <c r="H1087" s="32">
        <v>20.11</v>
      </c>
      <c r="I1087" s="32">
        <f t="shared" si="109"/>
        <v>1.64</v>
      </c>
    </row>
    <row r="1088" spans="1:9">
      <c r="A1088" s="14" t="s">
        <v>12</v>
      </c>
      <c r="B1088" s="41" t="s">
        <v>681</v>
      </c>
      <c r="C1088" s="14" t="s">
        <v>13</v>
      </c>
      <c r="D1088" s="14" t="s">
        <v>682</v>
      </c>
      <c r="E1088" s="14" t="s">
        <v>25</v>
      </c>
      <c r="F1088" s="17" t="s">
        <v>17</v>
      </c>
      <c r="G1088" s="19">
        <v>1.0194000000000001</v>
      </c>
      <c r="H1088" s="43">
        <v>16.329999999999998</v>
      </c>
      <c r="I1088" s="43">
        <f t="shared" si="109"/>
        <v>16.649999999999999</v>
      </c>
    </row>
    <row r="1089" spans="1:9">
      <c r="A1089" s="14" t="s">
        <v>12</v>
      </c>
      <c r="B1089" s="41" t="s">
        <v>674</v>
      </c>
      <c r="C1089" s="14" t="s">
        <v>13</v>
      </c>
      <c r="D1089" s="14" t="s">
        <v>675</v>
      </c>
      <c r="E1089" s="14" t="s">
        <v>25</v>
      </c>
      <c r="F1089" s="17" t="s">
        <v>17</v>
      </c>
      <c r="G1089" s="19">
        <v>4.4999999999999998E-2</v>
      </c>
      <c r="H1089" s="43">
        <v>0.36</v>
      </c>
      <c r="I1089" s="43">
        <f t="shared" si="109"/>
        <v>0.02</v>
      </c>
    </row>
    <row r="1090" spans="1:9" ht="12.75" customHeight="1">
      <c r="A1090" s="97"/>
      <c r="B1090" s="97"/>
      <c r="C1090" s="97"/>
      <c r="D1090" s="97"/>
      <c r="E1090" s="97"/>
      <c r="F1090" s="97"/>
      <c r="G1090" s="97"/>
      <c r="H1090" s="108" t="s">
        <v>1320</v>
      </c>
      <c r="I1090" s="108">
        <f>ROUND(I1085*(1+0.2607),2)</f>
        <v>25.66</v>
      </c>
    </row>
    <row r="1091" spans="1:9" ht="12.75" customHeight="1">
      <c r="A1091" s="107"/>
      <c r="B1091" s="107"/>
      <c r="C1091" s="107"/>
      <c r="D1091" s="107"/>
      <c r="E1091" s="107"/>
      <c r="F1091" s="109" t="s">
        <v>1321</v>
      </c>
      <c r="G1091" s="144">
        <f>Planilha!F138</f>
        <v>17</v>
      </c>
      <c r="H1091" s="109" t="s">
        <v>1319</v>
      </c>
      <c r="I1091" s="109">
        <f>ROUND(I1090*G1091,2)</f>
        <v>436.22</v>
      </c>
    </row>
    <row r="1092" spans="1:9">
      <c r="A1092" s="35" t="s">
        <v>683</v>
      </c>
      <c r="B1092" s="36" t="s">
        <v>0</v>
      </c>
      <c r="C1092" s="35" t="s">
        <v>1</v>
      </c>
      <c r="D1092" s="35" t="s">
        <v>2</v>
      </c>
      <c r="E1092" s="35" t="s">
        <v>3</v>
      </c>
      <c r="F1092" s="38" t="s">
        <v>4</v>
      </c>
      <c r="G1092" s="40" t="s">
        <v>5</v>
      </c>
      <c r="H1092" s="36" t="s">
        <v>6</v>
      </c>
      <c r="I1092" s="36" t="s">
        <v>7</v>
      </c>
    </row>
    <row r="1093" spans="1:9" ht="19.8">
      <c r="A1093" s="7" t="s">
        <v>8</v>
      </c>
      <c r="B1093" s="8" t="s">
        <v>684</v>
      </c>
      <c r="C1093" s="7" t="s">
        <v>13</v>
      </c>
      <c r="D1093" s="25" t="s">
        <v>685</v>
      </c>
      <c r="E1093" s="7" t="s">
        <v>14</v>
      </c>
      <c r="F1093" s="10" t="s">
        <v>17</v>
      </c>
      <c r="G1093" s="12">
        <v>1</v>
      </c>
      <c r="H1093" s="13">
        <f>SUM(I1094:I1097)</f>
        <v>9.09</v>
      </c>
      <c r="I1093" s="13">
        <f>H1093*G1093</f>
        <v>9.09</v>
      </c>
    </row>
    <row r="1094" spans="1:9">
      <c r="A1094" s="34" t="s">
        <v>18</v>
      </c>
      <c r="B1094" s="45">
        <v>88264</v>
      </c>
      <c r="C1094" s="26" t="s">
        <v>34</v>
      </c>
      <c r="D1094" s="26" t="s">
        <v>141</v>
      </c>
      <c r="E1094" s="26" t="s">
        <v>36</v>
      </c>
      <c r="F1094" s="29" t="s">
        <v>37</v>
      </c>
      <c r="G1094" s="31">
        <v>5.2380999999999997E-2</v>
      </c>
      <c r="H1094" s="32">
        <v>25.02</v>
      </c>
      <c r="I1094" s="32">
        <f t="shared" ref="I1094:I1097" si="110">ROUND(G1094*H1094,2)</f>
        <v>1.31</v>
      </c>
    </row>
    <row r="1095" spans="1:9">
      <c r="A1095" s="34" t="s">
        <v>18</v>
      </c>
      <c r="B1095" s="27" t="s">
        <v>670</v>
      </c>
      <c r="C1095" s="26" t="s">
        <v>13</v>
      </c>
      <c r="D1095" s="26" t="s">
        <v>671</v>
      </c>
      <c r="E1095" s="26" t="s">
        <v>14</v>
      </c>
      <c r="F1095" s="29" t="s">
        <v>33</v>
      </c>
      <c r="G1095" s="31">
        <v>5.2380999999999997E-2</v>
      </c>
      <c r="H1095" s="32">
        <v>20.11</v>
      </c>
      <c r="I1095" s="32">
        <f t="shared" si="110"/>
        <v>1.05</v>
      </c>
    </row>
    <row r="1096" spans="1:9">
      <c r="A1096" s="14" t="s">
        <v>12</v>
      </c>
      <c r="B1096" s="41" t="s">
        <v>674</v>
      </c>
      <c r="C1096" s="14" t="s">
        <v>13</v>
      </c>
      <c r="D1096" s="14" t="s">
        <v>675</v>
      </c>
      <c r="E1096" s="14" t="s">
        <v>25</v>
      </c>
      <c r="F1096" s="17" t="s">
        <v>17</v>
      </c>
      <c r="G1096" s="19">
        <v>4.4999999999999998E-2</v>
      </c>
      <c r="H1096" s="43">
        <v>0.36</v>
      </c>
      <c r="I1096" s="43">
        <f t="shared" si="110"/>
        <v>0.02</v>
      </c>
    </row>
    <row r="1097" spans="1:9">
      <c r="A1097" s="14" t="s">
        <v>12</v>
      </c>
      <c r="B1097" s="41" t="s">
        <v>686</v>
      </c>
      <c r="C1097" s="14" t="s">
        <v>13</v>
      </c>
      <c r="D1097" s="14" t="s">
        <v>687</v>
      </c>
      <c r="E1097" s="14" t="s">
        <v>25</v>
      </c>
      <c r="F1097" s="17" t="s">
        <v>17</v>
      </c>
      <c r="G1097" s="19">
        <v>1.02</v>
      </c>
      <c r="H1097" s="43">
        <v>6.58</v>
      </c>
      <c r="I1097" s="43">
        <f t="shared" si="110"/>
        <v>6.71</v>
      </c>
    </row>
    <row r="1098" spans="1:9" ht="12.75" customHeight="1">
      <c r="A1098" s="97"/>
      <c r="B1098" s="97"/>
      <c r="C1098" s="97"/>
      <c r="D1098" s="97"/>
      <c r="E1098" s="97"/>
      <c r="F1098" s="97"/>
      <c r="G1098" s="97"/>
      <c r="H1098" s="108" t="s">
        <v>1320</v>
      </c>
      <c r="I1098" s="108">
        <f>ROUND(I1093*(1+0.2607),2)</f>
        <v>11.46</v>
      </c>
    </row>
    <row r="1099" spans="1:9" ht="12.75" customHeight="1">
      <c r="A1099" s="107"/>
      <c r="B1099" s="107"/>
      <c r="C1099" s="107"/>
      <c r="D1099" s="107"/>
      <c r="E1099" s="107"/>
      <c r="F1099" s="109" t="s">
        <v>1321</v>
      </c>
      <c r="G1099" s="144">
        <f>Planilha!F139</f>
        <v>17</v>
      </c>
      <c r="H1099" s="109" t="s">
        <v>1319</v>
      </c>
      <c r="I1099" s="109">
        <f>ROUND(I1098*G1099,2)</f>
        <v>194.82</v>
      </c>
    </row>
    <row r="1100" spans="1:9">
      <c r="A1100" s="35" t="s">
        <v>688</v>
      </c>
      <c r="B1100" s="36" t="s">
        <v>0</v>
      </c>
      <c r="C1100" s="35" t="s">
        <v>1</v>
      </c>
      <c r="D1100" s="35" t="s">
        <v>2</v>
      </c>
      <c r="E1100" s="35" t="s">
        <v>3</v>
      </c>
      <c r="F1100" s="38" t="s">
        <v>4</v>
      </c>
      <c r="G1100" s="40" t="s">
        <v>5</v>
      </c>
      <c r="H1100" s="36" t="s">
        <v>6</v>
      </c>
      <c r="I1100" s="36" t="s">
        <v>7</v>
      </c>
    </row>
    <row r="1101" spans="1:9">
      <c r="A1101" s="7" t="s">
        <v>8</v>
      </c>
      <c r="B1101" s="8" t="s">
        <v>684</v>
      </c>
      <c r="C1101" s="7" t="s">
        <v>13</v>
      </c>
      <c r="D1101" s="25" t="s">
        <v>689</v>
      </c>
      <c r="E1101" s="7" t="s">
        <v>14</v>
      </c>
      <c r="F1101" s="10" t="s">
        <v>17</v>
      </c>
      <c r="G1101" s="12">
        <v>1</v>
      </c>
      <c r="H1101" s="13">
        <f>SUM(I1102:I1105)</f>
        <v>9.09</v>
      </c>
      <c r="I1101" s="13">
        <f>H1101*G1101</f>
        <v>9.09</v>
      </c>
    </row>
    <row r="1102" spans="1:9">
      <c r="A1102" s="34" t="s">
        <v>18</v>
      </c>
      <c r="B1102" s="45">
        <v>88264</v>
      </c>
      <c r="C1102" s="26" t="s">
        <v>34</v>
      </c>
      <c r="D1102" s="26" t="s">
        <v>141</v>
      </c>
      <c r="E1102" s="26" t="s">
        <v>36</v>
      </c>
      <c r="F1102" s="29" t="s">
        <v>37</v>
      </c>
      <c r="G1102" s="31">
        <v>5.2380999999999997E-2</v>
      </c>
      <c r="H1102" s="32">
        <v>25.02</v>
      </c>
      <c r="I1102" s="32">
        <f t="shared" ref="I1102:I1105" si="111">ROUND(G1102*H1102,2)</f>
        <v>1.31</v>
      </c>
    </row>
    <row r="1103" spans="1:9">
      <c r="A1103" s="34" t="s">
        <v>18</v>
      </c>
      <c r="B1103" s="27" t="s">
        <v>670</v>
      </c>
      <c r="C1103" s="26" t="s">
        <v>13</v>
      </c>
      <c r="D1103" s="26" t="s">
        <v>671</v>
      </c>
      <c r="E1103" s="26" t="s">
        <v>14</v>
      </c>
      <c r="F1103" s="29" t="s">
        <v>33</v>
      </c>
      <c r="G1103" s="31">
        <v>5.2380999999999997E-2</v>
      </c>
      <c r="H1103" s="32">
        <v>20.11</v>
      </c>
      <c r="I1103" s="32">
        <f t="shared" si="111"/>
        <v>1.05</v>
      </c>
    </row>
    <row r="1104" spans="1:9">
      <c r="A1104" s="14" t="s">
        <v>12</v>
      </c>
      <c r="B1104" s="41" t="s">
        <v>674</v>
      </c>
      <c r="C1104" s="14" t="s">
        <v>13</v>
      </c>
      <c r="D1104" s="14" t="s">
        <v>675</v>
      </c>
      <c r="E1104" s="14" t="s">
        <v>25</v>
      </c>
      <c r="F1104" s="17" t="s">
        <v>17</v>
      </c>
      <c r="G1104" s="19">
        <v>4.4999999999999998E-2</v>
      </c>
      <c r="H1104" s="43">
        <v>0.36</v>
      </c>
      <c r="I1104" s="43">
        <f t="shared" si="111"/>
        <v>0.02</v>
      </c>
    </row>
    <row r="1105" spans="1:9">
      <c r="A1105" s="14" t="s">
        <v>12</v>
      </c>
      <c r="B1105" s="41" t="s">
        <v>686</v>
      </c>
      <c r="C1105" s="14" t="s">
        <v>13</v>
      </c>
      <c r="D1105" s="14" t="s">
        <v>687</v>
      </c>
      <c r="E1105" s="14" t="s">
        <v>25</v>
      </c>
      <c r="F1105" s="17" t="s">
        <v>17</v>
      </c>
      <c r="G1105" s="19">
        <v>1.02</v>
      </c>
      <c r="H1105" s="43">
        <v>6.58</v>
      </c>
      <c r="I1105" s="43">
        <f t="shared" si="111"/>
        <v>6.71</v>
      </c>
    </row>
    <row r="1106" spans="1:9" ht="12.75" customHeight="1">
      <c r="A1106" s="97"/>
      <c r="B1106" s="97"/>
      <c r="C1106" s="97"/>
      <c r="D1106" s="97"/>
      <c r="E1106" s="97"/>
      <c r="F1106" s="97"/>
      <c r="G1106" s="97"/>
      <c r="H1106" s="108" t="s">
        <v>1320</v>
      </c>
      <c r="I1106" s="108">
        <f>ROUND(I1101*(1+0.2607),2)</f>
        <v>11.46</v>
      </c>
    </row>
    <row r="1107" spans="1:9" ht="12.75" customHeight="1">
      <c r="A1107" s="107"/>
      <c r="B1107" s="107"/>
      <c r="C1107" s="107"/>
      <c r="D1107" s="107"/>
      <c r="E1107" s="107"/>
      <c r="F1107" s="109" t="s">
        <v>1321</v>
      </c>
      <c r="G1107" s="144">
        <f>Planilha!F140</f>
        <v>51</v>
      </c>
      <c r="H1107" s="109" t="s">
        <v>1319</v>
      </c>
      <c r="I1107" s="109">
        <f>ROUND(I1106*G1107,2)</f>
        <v>584.46</v>
      </c>
    </row>
    <row r="1108" spans="1:9">
      <c r="A1108" s="35" t="s">
        <v>690</v>
      </c>
      <c r="B1108" s="36" t="s">
        <v>0</v>
      </c>
      <c r="C1108" s="35" t="s">
        <v>1</v>
      </c>
      <c r="D1108" s="35" t="s">
        <v>2</v>
      </c>
      <c r="E1108" s="35" t="s">
        <v>3</v>
      </c>
      <c r="F1108" s="38" t="s">
        <v>4</v>
      </c>
      <c r="G1108" s="40" t="s">
        <v>5</v>
      </c>
      <c r="H1108" s="36" t="s">
        <v>6</v>
      </c>
      <c r="I1108" s="36" t="s">
        <v>7</v>
      </c>
    </row>
    <row r="1109" spans="1:9" ht="19.8">
      <c r="A1109" s="7" t="s">
        <v>8</v>
      </c>
      <c r="B1109" s="8" t="s">
        <v>684</v>
      </c>
      <c r="C1109" s="7" t="s">
        <v>13</v>
      </c>
      <c r="D1109" s="25" t="s">
        <v>685</v>
      </c>
      <c r="E1109" s="7" t="s">
        <v>14</v>
      </c>
      <c r="F1109" s="10" t="s">
        <v>17</v>
      </c>
      <c r="G1109" s="12">
        <v>1</v>
      </c>
      <c r="H1109" s="13">
        <f>SUM(I1110:I1113)</f>
        <v>9.09</v>
      </c>
      <c r="I1109" s="13">
        <f>H1109*G1109</f>
        <v>9.09</v>
      </c>
    </row>
    <row r="1110" spans="1:9">
      <c r="A1110" s="34" t="s">
        <v>18</v>
      </c>
      <c r="B1110" s="45">
        <v>88264</v>
      </c>
      <c r="C1110" s="26" t="s">
        <v>34</v>
      </c>
      <c r="D1110" s="26" t="s">
        <v>141</v>
      </c>
      <c r="E1110" s="26" t="s">
        <v>36</v>
      </c>
      <c r="F1110" s="29" t="s">
        <v>37</v>
      </c>
      <c r="G1110" s="31">
        <v>5.2380999999999997E-2</v>
      </c>
      <c r="H1110" s="32">
        <v>25.02</v>
      </c>
      <c r="I1110" s="32">
        <f t="shared" ref="I1110:I1113" si="112">ROUND(G1110*H1110,2)</f>
        <v>1.31</v>
      </c>
    </row>
    <row r="1111" spans="1:9">
      <c r="A1111" s="34" t="s">
        <v>18</v>
      </c>
      <c r="B1111" s="27" t="s">
        <v>670</v>
      </c>
      <c r="C1111" s="26" t="s">
        <v>13</v>
      </c>
      <c r="D1111" s="26" t="s">
        <v>671</v>
      </c>
      <c r="E1111" s="26" t="s">
        <v>14</v>
      </c>
      <c r="F1111" s="29" t="s">
        <v>33</v>
      </c>
      <c r="G1111" s="31">
        <v>5.2380999999999997E-2</v>
      </c>
      <c r="H1111" s="32">
        <v>20.11</v>
      </c>
      <c r="I1111" s="32">
        <f t="shared" si="112"/>
        <v>1.05</v>
      </c>
    </row>
    <row r="1112" spans="1:9">
      <c r="A1112" s="14" t="s">
        <v>12</v>
      </c>
      <c r="B1112" s="41" t="s">
        <v>674</v>
      </c>
      <c r="C1112" s="14" t="s">
        <v>13</v>
      </c>
      <c r="D1112" s="14" t="s">
        <v>675</v>
      </c>
      <c r="E1112" s="14" t="s">
        <v>25</v>
      </c>
      <c r="F1112" s="17" t="s">
        <v>17</v>
      </c>
      <c r="G1112" s="19">
        <v>4.4999999999999998E-2</v>
      </c>
      <c r="H1112" s="43">
        <v>0.36</v>
      </c>
      <c r="I1112" s="43">
        <f t="shared" si="112"/>
        <v>0.02</v>
      </c>
    </row>
    <row r="1113" spans="1:9">
      <c r="A1113" s="14" t="s">
        <v>12</v>
      </c>
      <c r="B1113" s="41" t="s">
        <v>686</v>
      </c>
      <c r="C1113" s="14" t="s">
        <v>13</v>
      </c>
      <c r="D1113" s="14" t="s">
        <v>687</v>
      </c>
      <c r="E1113" s="14" t="s">
        <v>25</v>
      </c>
      <c r="F1113" s="17" t="s">
        <v>17</v>
      </c>
      <c r="G1113" s="19">
        <v>1.02</v>
      </c>
      <c r="H1113" s="43">
        <v>6.58</v>
      </c>
      <c r="I1113" s="43">
        <f t="shared" si="112"/>
        <v>6.71</v>
      </c>
    </row>
    <row r="1114" spans="1:9" ht="12.75" customHeight="1">
      <c r="A1114" s="97"/>
      <c r="B1114" s="97"/>
      <c r="C1114" s="97"/>
      <c r="D1114" s="97"/>
      <c r="E1114" s="97"/>
      <c r="F1114" s="97"/>
      <c r="G1114" s="97"/>
      <c r="H1114" s="108" t="s">
        <v>1320</v>
      </c>
      <c r="I1114" s="108">
        <f>ROUND(I1109*(1+0.2607),2)</f>
        <v>11.46</v>
      </c>
    </row>
    <row r="1115" spans="1:9" ht="12.75" customHeight="1">
      <c r="A1115" s="107"/>
      <c r="B1115" s="107"/>
      <c r="C1115" s="107"/>
      <c r="D1115" s="107"/>
      <c r="E1115" s="107"/>
      <c r="F1115" s="109" t="s">
        <v>1321</v>
      </c>
      <c r="G1115" s="144">
        <f>Planilha!F141</f>
        <v>17</v>
      </c>
      <c r="H1115" s="109" t="s">
        <v>1319</v>
      </c>
      <c r="I1115" s="109">
        <f>ROUND(I1114*G1115,2)</f>
        <v>194.82</v>
      </c>
    </row>
    <row r="1116" spans="1:9">
      <c r="A1116" s="35" t="s">
        <v>691</v>
      </c>
      <c r="B1116" s="36" t="s">
        <v>0</v>
      </c>
      <c r="C1116" s="35" t="s">
        <v>1</v>
      </c>
      <c r="D1116" s="35" t="s">
        <v>2</v>
      </c>
      <c r="E1116" s="35" t="s">
        <v>3</v>
      </c>
      <c r="F1116" s="38" t="s">
        <v>4</v>
      </c>
      <c r="G1116" s="40" t="s">
        <v>5</v>
      </c>
      <c r="H1116" s="36" t="s">
        <v>6</v>
      </c>
      <c r="I1116" s="36" t="s">
        <v>7</v>
      </c>
    </row>
    <row r="1117" spans="1:9" ht="19.8">
      <c r="A1117" s="7" t="s">
        <v>8</v>
      </c>
      <c r="B1117" s="46">
        <v>91930</v>
      </c>
      <c r="C1117" s="7" t="s">
        <v>34</v>
      </c>
      <c r="D1117" s="25" t="s">
        <v>692</v>
      </c>
      <c r="E1117" s="25" t="s">
        <v>52</v>
      </c>
      <c r="F1117" s="10" t="s">
        <v>53</v>
      </c>
      <c r="G1117" s="12">
        <v>1</v>
      </c>
      <c r="H1117" s="13">
        <f>SUM(I1118:I1121)</f>
        <v>7.54</v>
      </c>
      <c r="I1117" s="13">
        <f>H1117*G1117</f>
        <v>7.54</v>
      </c>
    </row>
    <row r="1118" spans="1:9">
      <c r="A1118" s="34" t="s">
        <v>18</v>
      </c>
      <c r="B1118" s="45">
        <v>88264</v>
      </c>
      <c r="C1118" s="26" t="s">
        <v>34</v>
      </c>
      <c r="D1118" s="26" t="s">
        <v>141</v>
      </c>
      <c r="E1118" s="26" t="s">
        <v>36</v>
      </c>
      <c r="F1118" s="29" t="s">
        <v>37</v>
      </c>
      <c r="G1118" s="31">
        <v>5.0999999999999997E-2</v>
      </c>
      <c r="H1118" s="32">
        <v>25.02</v>
      </c>
      <c r="I1118" s="32">
        <f t="shared" ref="I1118:I1121" si="113">ROUND(G1118*H1118,2)</f>
        <v>1.28</v>
      </c>
    </row>
    <row r="1119" spans="1:9">
      <c r="A1119" s="34" t="s">
        <v>18</v>
      </c>
      <c r="B1119" s="45">
        <v>88247</v>
      </c>
      <c r="C1119" s="26" t="s">
        <v>34</v>
      </c>
      <c r="D1119" s="26" t="s">
        <v>693</v>
      </c>
      <c r="E1119" s="26" t="s">
        <v>36</v>
      </c>
      <c r="F1119" s="29" t="s">
        <v>37</v>
      </c>
      <c r="G1119" s="31">
        <v>5.0999999999999997E-2</v>
      </c>
      <c r="H1119" s="32">
        <v>20.11</v>
      </c>
      <c r="I1119" s="32">
        <f t="shared" si="113"/>
        <v>1.03</v>
      </c>
    </row>
    <row r="1120" spans="1:9">
      <c r="A1120" s="14" t="s">
        <v>12</v>
      </c>
      <c r="B1120" s="15">
        <v>982</v>
      </c>
      <c r="C1120" s="14" t="s">
        <v>34</v>
      </c>
      <c r="D1120" s="14" t="s">
        <v>694</v>
      </c>
      <c r="E1120" s="14" t="s">
        <v>25</v>
      </c>
      <c r="F1120" s="17" t="s">
        <v>53</v>
      </c>
      <c r="G1120" s="19">
        <v>1.2359395999999998</v>
      </c>
      <c r="H1120" s="43">
        <v>4.21</v>
      </c>
      <c r="I1120" s="43">
        <f t="shared" si="113"/>
        <v>5.2</v>
      </c>
    </row>
    <row r="1121" spans="1:9">
      <c r="A1121" s="14" t="s">
        <v>12</v>
      </c>
      <c r="B1121" s="15">
        <v>21127</v>
      </c>
      <c r="C1121" s="14" t="s">
        <v>34</v>
      </c>
      <c r="D1121" s="42" t="s">
        <v>152</v>
      </c>
      <c r="E1121" s="14" t="s">
        <v>25</v>
      </c>
      <c r="F1121" s="17" t="s">
        <v>11</v>
      </c>
      <c r="G1121" s="19">
        <v>9.4000000000000004E-3</v>
      </c>
      <c r="H1121" s="43">
        <v>3.06</v>
      </c>
      <c r="I1121" s="43">
        <f t="shared" si="113"/>
        <v>0.03</v>
      </c>
    </row>
    <row r="1122" spans="1:9" ht="12.75" customHeight="1">
      <c r="A1122" s="97"/>
      <c r="B1122" s="97"/>
      <c r="C1122" s="97"/>
      <c r="D1122" s="97"/>
      <c r="E1122" s="97"/>
      <c r="F1122" s="97"/>
      <c r="G1122" s="97"/>
      <c r="H1122" s="108" t="s">
        <v>1320</v>
      </c>
      <c r="I1122" s="108">
        <f>ROUND(I1117*(1+0.2607),2)</f>
        <v>9.51</v>
      </c>
    </row>
    <row r="1123" spans="1:9" ht="12.75" customHeight="1">
      <c r="A1123" s="107"/>
      <c r="B1123" s="107"/>
      <c r="C1123" s="107"/>
      <c r="D1123" s="107"/>
      <c r="E1123" s="107"/>
      <c r="F1123" s="109" t="s">
        <v>1321</v>
      </c>
      <c r="G1123" s="144">
        <f>Planilha!F142</f>
        <v>48</v>
      </c>
      <c r="H1123" s="109" t="s">
        <v>1319</v>
      </c>
      <c r="I1123" s="109">
        <f>ROUND(I1122*G1123,2)</f>
        <v>456.48</v>
      </c>
    </row>
    <row r="1124" spans="1:9">
      <c r="A1124" s="35" t="s">
        <v>695</v>
      </c>
      <c r="B1124" s="36" t="s">
        <v>0</v>
      </c>
      <c r="C1124" s="35" t="s">
        <v>1</v>
      </c>
      <c r="D1124" s="35" t="s">
        <v>2</v>
      </c>
      <c r="E1124" s="35" t="s">
        <v>3</v>
      </c>
      <c r="F1124" s="38" t="s">
        <v>4</v>
      </c>
      <c r="G1124" s="40" t="s">
        <v>5</v>
      </c>
      <c r="H1124" s="36" t="s">
        <v>6</v>
      </c>
      <c r="I1124" s="36" t="s">
        <v>7</v>
      </c>
    </row>
    <row r="1125" spans="1:9" ht="19.8">
      <c r="A1125" s="7" t="s">
        <v>8</v>
      </c>
      <c r="B1125" s="8" t="s">
        <v>696</v>
      </c>
      <c r="C1125" s="7" t="s">
        <v>13</v>
      </c>
      <c r="D1125" s="25" t="s">
        <v>697</v>
      </c>
      <c r="E1125" s="7" t="s">
        <v>14</v>
      </c>
      <c r="F1125" s="10" t="s">
        <v>17</v>
      </c>
      <c r="G1125" s="12">
        <v>1</v>
      </c>
      <c r="H1125" s="13">
        <f>SUM(I1126:I1129)</f>
        <v>52.830000000000005</v>
      </c>
      <c r="I1125" s="13">
        <f>H1125*G1125</f>
        <v>52.830000000000005</v>
      </c>
    </row>
    <row r="1126" spans="1:9">
      <c r="A1126" s="34" t="s">
        <v>18</v>
      </c>
      <c r="B1126" s="45">
        <v>88264</v>
      </c>
      <c r="C1126" s="26" t="s">
        <v>34</v>
      </c>
      <c r="D1126" s="26" t="s">
        <v>141</v>
      </c>
      <c r="E1126" s="26" t="s">
        <v>36</v>
      </c>
      <c r="F1126" s="29" t="s">
        <v>37</v>
      </c>
      <c r="G1126" s="31">
        <v>7.3333300000000004E-2</v>
      </c>
      <c r="H1126" s="32">
        <v>25.02</v>
      </c>
      <c r="I1126" s="32">
        <f t="shared" ref="I1126:I1129" si="114">ROUND(G1126*H1126,2)</f>
        <v>1.83</v>
      </c>
    </row>
    <row r="1127" spans="1:9">
      <c r="A1127" s="34" t="s">
        <v>18</v>
      </c>
      <c r="B1127" s="27" t="s">
        <v>670</v>
      </c>
      <c r="C1127" s="26" t="s">
        <v>13</v>
      </c>
      <c r="D1127" s="26" t="s">
        <v>671</v>
      </c>
      <c r="E1127" s="26" t="s">
        <v>14</v>
      </c>
      <c r="F1127" s="29" t="s">
        <v>33</v>
      </c>
      <c r="G1127" s="31">
        <v>0.1099999</v>
      </c>
      <c r="H1127" s="32">
        <v>20.11</v>
      </c>
      <c r="I1127" s="32">
        <f t="shared" si="114"/>
        <v>2.21</v>
      </c>
    </row>
    <row r="1128" spans="1:9">
      <c r="A1128" s="14" t="s">
        <v>12</v>
      </c>
      <c r="B1128" s="41" t="s">
        <v>674</v>
      </c>
      <c r="C1128" s="14" t="s">
        <v>13</v>
      </c>
      <c r="D1128" s="14" t="s">
        <v>675</v>
      </c>
      <c r="E1128" s="14" t="s">
        <v>25</v>
      </c>
      <c r="F1128" s="17" t="s">
        <v>17</v>
      </c>
      <c r="G1128" s="19">
        <v>4.4999999999999998E-2</v>
      </c>
      <c r="H1128" s="43">
        <v>0.36</v>
      </c>
      <c r="I1128" s="43">
        <f t="shared" si="114"/>
        <v>0.02</v>
      </c>
    </row>
    <row r="1129" spans="1:9">
      <c r="A1129" s="14" t="s">
        <v>12</v>
      </c>
      <c r="B1129" s="41" t="s">
        <v>698</v>
      </c>
      <c r="C1129" s="14" t="s">
        <v>13</v>
      </c>
      <c r="D1129" s="14" t="s">
        <v>699</v>
      </c>
      <c r="E1129" s="14" t="s">
        <v>25</v>
      </c>
      <c r="F1129" s="17" t="s">
        <v>17</v>
      </c>
      <c r="G1129" s="19">
        <v>1.02</v>
      </c>
      <c r="H1129" s="43">
        <v>47.81</v>
      </c>
      <c r="I1129" s="43">
        <f t="shared" si="114"/>
        <v>48.77</v>
      </c>
    </row>
    <row r="1130" spans="1:9" ht="12.75" customHeight="1">
      <c r="A1130" s="97"/>
      <c r="B1130" s="97"/>
      <c r="C1130" s="97"/>
      <c r="D1130" s="97"/>
      <c r="E1130" s="97"/>
      <c r="F1130" s="97"/>
      <c r="G1130" s="97"/>
      <c r="H1130" s="108" t="s">
        <v>1320</v>
      </c>
      <c r="I1130" s="108">
        <f>ROUND(I1125*(1+0.2607),2)</f>
        <v>66.599999999999994</v>
      </c>
    </row>
    <row r="1131" spans="1:9" ht="12.75" customHeight="1">
      <c r="A1131" s="107"/>
      <c r="B1131" s="107"/>
      <c r="C1131" s="107"/>
      <c r="D1131" s="107"/>
      <c r="E1131" s="107"/>
      <c r="F1131" s="109" t="s">
        <v>1321</v>
      </c>
      <c r="G1131" s="144">
        <f>Planilha!F143</f>
        <v>48</v>
      </c>
      <c r="H1131" s="109" t="s">
        <v>1319</v>
      </c>
      <c r="I1131" s="109">
        <f>ROUND(I1130*G1131,2)</f>
        <v>3196.8</v>
      </c>
    </row>
    <row r="1132" spans="1:9">
      <c r="A1132" s="35" t="s">
        <v>700</v>
      </c>
      <c r="B1132" s="36" t="s">
        <v>0</v>
      </c>
      <c r="C1132" s="35" t="s">
        <v>1</v>
      </c>
      <c r="D1132" s="35" t="s">
        <v>2</v>
      </c>
      <c r="E1132" s="35" t="s">
        <v>3</v>
      </c>
      <c r="F1132" s="38" t="s">
        <v>4</v>
      </c>
      <c r="G1132" s="40" t="s">
        <v>5</v>
      </c>
      <c r="H1132" s="36" t="s">
        <v>6</v>
      </c>
      <c r="I1132" s="36" t="s">
        <v>7</v>
      </c>
    </row>
    <row r="1133" spans="1:9" ht="19.8">
      <c r="A1133" s="7" t="s">
        <v>8</v>
      </c>
      <c r="B1133" s="8" t="s">
        <v>696</v>
      </c>
      <c r="C1133" s="7" t="s">
        <v>13</v>
      </c>
      <c r="D1133" s="25" t="s">
        <v>697</v>
      </c>
      <c r="E1133" s="7" t="s">
        <v>14</v>
      </c>
      <c r="F1133" s="10" t="s">
        <v>17</v>
      </c>
      <c r="G1133" s="12">
        <v>1</v>
      </c>
      <c r="H1133" s="13">
        <f>SUM(I1134:I1137)</f>
        <v>52.830000000000005</v>
      </c>
      <c r="I1133" s="13">
        <f>H1133*G1133</f>
        <v>52.830000000000005</v>
      </c>
    </row>
    <row r="1134" spans="1:9">
      <c r="A1134" s="34" t="s">
        <v>18</v>
      </c>
      <c r="B1134" s="45">
        <v>88264</v>
      </c>
      <c r="C1134" s="26" t="s">
        <v>34</v>
      </c>
      <c r="D1134" s="26" t="s">
        <v>141</v>
      </c>
      <c r="E1134" s="26" t="s">
        <v>36</v>
      </c>
      <c r="F1134" s="29" t="s">
        <v>37</v>
      </c>
      <c r="G1134" s="31">
        <v>7.3333300000000004E-2</v>
      </c>
      <c r="H1134" s="32">
        <v>25.02</v>
      </c>
      <c r="I1134" s="32">
        <f t="shared" ref="I1134:I1137" si="115">ROUND(G1134*H1134,2)</f>
        <v>1.83</v>
      </c>
    </row>
    <row r="1135" spans="1:9">
      <c r="A1135" s="34" t="s">
        <v>18</v>
      </c>
      <c r="B1135" s="27" t="s">
        <v>670</v>
      </c>
      <c r="C1135" s="26" t="s">
        <v>13</v>
      </c>
      <c r="D1135" s="26" t="s">
        <v>671</v>
      </c>
      <c r="E1135" s="26" t="s">
        <v>14</v>
      </c>
      <c r="F1135" s="29" t="s">
        <v>33</v>
      </c>
      <c r="G1135" s="31">
        <v>0.1099999</v>
      </c>
      <c r="H1135" s="32">
        <v>20.11</v>
      </c>
      <c r="I1135" s="32">
        <f t="shared" si="115"/>
        <v>2.21</v>
      </c>
    </row>
    <row r="1136" spans="1:9">
      <c r="A1136" s="14" t="s">
        <v>12</v>
      </c>
      <c r="B1136" s="41" t="s">
        <v>674</v>
      </c>
      <c r="C1136" s="14" t="s">
        <v>13</v>
      </c>
      <c r="D1136" s="14" t="s">
        <v>675</v>
      </c>
      <c r="E1136" s="14" t="s">
        <v>25</v>
      </c>
      <c r="F1136" s="17" t="s">
        <v>17</v>
      </c>
      <c r="G1136" s="19">
        <v>4.4999999999999998E-2</v>
      </c>
      <c r="H1136" s="43">
        <v>0.36</v>
      </c>
      <c r="I1136" s="43">
        <f t="shared" si="115"/>
        <v>0.02</v>
      </c>
    </row>
    <row r="1137" spans="1:9">
      <c r="A1137" s="14" t="s">
        <v>12</v>
      </c>
      <c r="B1137" s="41" t="s">
        <v>698</v>
      </c>
      <c r="C1137" s="14" t="s">
        <v>13</v>
      </c>
      <c r="D1137" s="14" t="s">
        <v>699</v>
      </c>
      <c r="E1137" s="14" t="s">
        <v>25</v>
      </c>
      <c r="F1137" s="17" t="s">
        <v>17</v>
      </c>
      <c r="G1137" s="19">
        <v>1.02</v>
      </c>
      <c r="H1137" s="43">
        <v>47.81</v>
      </c>
      <c r="I1137" s="43">
        <f t="shared" si="115"/>
        <v>48.77</v>
      </c>
    </row>
    <row r="1138" spans="1:9" ht="12.75" customHeight="1">
      <c r="A1138" s="97"/>
      <c r="B1138" s="97"/>
      <c r="C1138" s="97"/>
      <c r="D1138" s="97"/>
      <c r="E1138" s="97"/>
      <c r="F1138" s="97"/>
      <c r="G1138" s="97"/>
      <c r="H1138" s="108" t="s">
        <v>1320</v>
      </c>
      <c r="I1138" s="108">
        <f>ROUND(I1133*(1+0.2607),2)</f>
        <v>66.599999999999994</v>
      </c>
    </row>
    <row r="1139" spans="1:9" ht="12.75" customHeight="1">
      <c r="A1139" s="107"/>
      <c r="B1139" s="107"/>
      <c r="C1139" s="107"/>
      <c r="D1139" s="107"/>
      <c r="E1139" s="107"/>
      <c r="F1139" s="109" t="s">
        <v>1321</v>
      </c>
      <c r="G1139" s="144">
        <f>Planilha!F144</f>
        <v>144</v>
      </c>
      <c r="H1139" s="109" t="s">
        <v>1319</v>
      </c>
      <c r="I1139" s="109">
        <f>ROUND(I1138*G1139,2)</f>
        <v>9590.4</v>
      </c>
    </row>
    <row r="1140" spans="1:9">
      <c r="A1140" s="35" t="s">
        <v>701</v>
      </c>
      <c r="B1140" s="36" t="s">
        <v>0</v>
      </c>
      <c r="C1140" s="35" t="s">
        <v>1</v>
      </c>
      <c r="D1140" s="35" t="s">
        <v>2</v>
      </c>
      <c r="E1140" s="35" t="s">
        <v>3</v>
      </c>
      <c r="F1140" s="38" t="s">
        <v>4</v>
      </c>
      <c r="G1140" s="40" t="s">
        <v>5</v>
      </c>
      <c r="H1140" s="36" t="s">
        <v>6</v>
      </c>
      <c r="I1140" s="36" t="s">
        <v>7</v>
      </c>
    </row>
    <row r="1141" spans="1:9" ht="19.8">
      <c r="A1141" s="7" t="s">
        <v>8</v>
      </c>
      <c r="B1141" s="46">
        <v>91924</v>
      </c>
      <c r="C1141" s="7" t="s">
        <v>34</v>
      </c>
      <c r="D1141" s="25" t="s">
        <v>88</v>
      </c>
      <c r="E1141" s="25" t="s">
        <v>52</v>
      </c>
      <c r="F1141" s="10" t="s">
        <v>53</v>
      </c>
      <c r="G1141" s="12">
        <v>1</v>
      </c>
      <c r="H1141" s="13">
        <f>SUM(I1142:I1145)</f>
        <v>2.44</v>
      </c>
      <c r="I1141" s="13">
        <f>H1141*G1141</f>
        <v>2.44</v>
      </c>
    </row>
    <row r="1142" spans="1:9">
      <c r="A1142" s="34" t="s">
        <v>18</v>
      </c>
      <c r="B1142" s="45">
        <v>88247</v>
      </c>
      <c r="C1142" s="26" t="s">
        <v>34</v>
      </c>
      <c r="D1142" s="26" t="s">
        <v>693</v>
      </c>
      <c r="E1142" s="26" t="s">
        <v>36</v>
      </c>
      <c r="F1142" s="29" t="s">
        <v>37</v>
      </c>
      <c r="G1142" s="31">
        <v>2.3E-2</v>
      </c>
      <c r="H1142" s="32">
        <v>20.11</v>
      </c>
      <c r="I1142" s="32">
        <f t="shared" ref="I1142:I1145" si="116">ROUND(G1142*H1142,2)</f>
        <v>0.46</v>
      </c>
    </row>
    <row r="1143" spans="1:9">
      <c r="A1143" s="34" t="s">
        <v>18</v>
      </c>
      <c r="B1143" s="45">
        <v>88264</v>
      </c>
      <c r="C1143" s="26" t="s">
        <v>34</v>
      </c>
      <c r="D1143" s="26" t="s">
        <v>141</v>
      </c>
      <c r="E1143" s="26" t="s">
        <v>36</v>
      </c>
      <c r="F1143" s="29" t="s">
        <v>37</v>
      </c>
      <c r="G1143" s="31">
        <v>2.3E-2</v>
      </c>
      <c r="H1143" s="32">
        <v>25.02</v>
      </c>
      <c r="I1143" s="32">
        <f t="shared" si="116"/>
        <v>0.57999999999999996</v>
      </c>
    </row>
    <row r="1144" spans="1:9">
      <c r="A1144" s="14" t="s">
        <v>12</v>
      </c>
      <c r="B1144" s="15">
        <v>1013</v>
      </c>
      <c r="C1144" s="14" t="s">
        <v>34</v>
      </c>
      <c r="D1144" s="14" t="s">
        <v>702</v>
      </c>
      <c r="E1144" s="14" t="s">
        <v>25</v>
      </c>
      <c r="F1144" s="17" t="s">
        <v>53</v>
      </c>
      <c r="G1144" s="19">
        <v>1.2247490000000001</v>
      </c>
      <c r="H1144" s="43">
        <v>1.1200000000000001</v>
      </c>
      <c r="I1144" s="43">
        <f t="shared" si="116"/>
        <v>1.37</v>
      </c>
    </row>
    <row r="1145" spans="1:9">
      <c r="A1145" s="14" t="s">
        <v>12</v>
      </c>
      <c r="B1145" s="15">
        <v>21127</v>
      </c>
      <c r="C1145" s="14" t="s">
        <v>34</v>
      </c>
      <c r="D1145" s="42" t="s">
        <v>152</v>
      </c>
      <c r="E1145" s="14" t="s">
        <v>25</v>
      </c>
      <c r="F1145" s="17" t="s">
        <v>11</v>
      </c>
      <c r="G1145" s="19">
        <v>9.4000000000000004E-3</v>
      </c>
      <c r="H1145" s="43">
        <v>3.06</v>
      </c>
      <c r="I1145" s="43">
        <f t="shared" si="116"/>
        <v>0.03</v>
      </c>
    </row>
    <row r="1146" spans="1:9" ht="12.75" customHeight="1">
      <c r="A1146" s="97"/>
      <c r="B1146" s="97"/>
      <c r="C1146" s="97"/>
      <c r="D1146" s="97"/>
      <c r="E1146" s="97"/>
      <c r="F1146" s="97"/>
      <c r="G1146" s="97"/>
      <c r="H1146" s="108" t="s">
        <v>1320</v>
      </c>
      <c r="I1146" s="108">
        <f>ROUND(I1141*(1+0.2607),2)</f>
        <v>3.08</v>
      </c>
    </row>
    <row r="1147" spans="1:9" ht="12.75" customHeight="1">
      <c r="A1147" s="107"/>
      <c r="B1147" s="107"/>
      <c r="C1147" s="107"/>
      <c r="D1147" s="107"/>
      <c r="E1147" s="107"/>
      <c r="F1147" s="109" t="s">
        <v>1321</v>
      </c>
      <c r="G1147" s="144">
        <f>Planilha!F145</f>
        <v>542</v>
      </c>
      <c r="H1147" s="109" t="s">
        <v>1319</v>
      </c>
      <c r="I1147" s="109">
        <f>ROUND(I1146*G1147,2)</f>
        <v>1669.36</v>
      </c>
    </row>
    <row r="1148" spans="1:9">
      <c r="A1148" s="35" t="s">
        <v>703</v>
      </c>
      <c r="B1148" s="36" t="s">
        <v>0</v>
      </c>
      <c r="C1148" s="35" t="s">
        <v>1</v>
      </c>
      <c r="D1148" s="35" t="s">
        <v>2</v>
      </c>
      <c r="E1148" s="35" t="s">
        <v>3</v>
      </c>
      <c r="F1148" s="38" t="s">
        <v>4</v>
      </c>
      <c r="G1148" s="40" t="s">
        <v>5</v>
      </c>
      <c r="H1148" s="36" t="s">
        <v>6</v>
      </c>
      <c r="I1148" s="36" t="s">
        <v>7</v>
      </c>
    </row>
    <row r="1149" spans="1:9" ht="19.8">
      <c r="A1149" s="7" t="s">
        <v>8</v>
      </c>
      <c r="B1149" s="46">
        <v>91924</v>
      </c>
      <c r="C1149" s="7" t="s">
        <v>34</v>
      </c>
      <c r="D1149" s="25" t="s">
        <v>88</v>
      </c>
      <c r="E1149" s="25" t="s">
        <v>52</v>
      </c>
      <c r="F1149" s="10" t="s">
        <v>53</v>
      </c>
      <c r="G1149" s="12">
        <v>1</v>
      </c>
      <c r="H1149" s="13">
        <f>SUM(I1150:I1153)</f>
        <v>2.44</v>
      </c>
      <c r="I1149" s="13">
        <f>H1149*G1149</f>
        <v>2.44</v>
      </c>
    </row>
    <row r="1150" spans="1:9">
      <c r="A1150" s="34" t="s">
        <v>18</v>
      </c>
      <c r="B1150" s="45">
        <v>88247</v>
      </c>
      <c r="C1150" s="26" t="s">
        <v>34</v>
      </c>
      <c r="D1150" s="26" t="s">
        <v>693</v>
      </c>
      <c r="E1150" s="26" t="s">
        <v>36</v>
      </c>
      <c r="F1150" s="29" t="s">
        <v>37</v>
      </c>
      <c r="G1150" s="31">
        <v>2.3E-2</v>
      </c>
      <c r="H1150" s="32">
        <v>20.11</v>
      </c>
      <c r="I1150" s="32">
        <f t="shared" ref="I1150:I1153" si="117">ROUND(G1150*H1150,2)</f>
        <v>0.46</v>
      </c>
    </row>
    <row r="1151" spans="1:9">
      <c r="A1151" s="34" t="s">
        <v>18</v>
      </c>
      <c r="B1151" s="45">
        <v>88264</v>
      </c>
      <c r="C1151" s="26" t="s">
        <v>34</v>
      </c>
      <c r="D1151" s="26" t="s">
        <v>141</v>
      </c>
      <c r="E1151" s="26" t="s">
        <v>36</v>
      </c>
      <c r="F1151" s="29" t="s">
        <v>37</v>
      </c>
      <c r="G1151" s="31">
        <v>2.3E-2</v>
      </c>
      <c r="H1151" s="32">
        <v>25.02</v>
      </c>
      <c r="I1151" s="32">
        <f t="shared" si="117"/>
        <v>0.57999999999999996</v>
      </c>
    </row>
    <row r="1152" spans="1:9">
      <c r="A1152" s="14" t="s">
        <v>12</v>
      </c>
      <c r="B1152" s="15">
        <v>1013</v>
      </c>
      <c r="C1152" s="14" t="s">
        <v>34</v>
      </c>
      <c r="D1152" s="14" t="s">
        <v>702</v>
      </c>
      <c r="E1152" s="14" t="s">
        <v>25</v>
      </c>
      <c r="F1152" s="17" t="s">
        <v>53</v>
      </c>
      <c r="G1152" s="19">
        <v>1.2247490000000001</v>
      </c>
      <c r="H1152" s="43">
        <v>1.1200000000000001</v>
      </c>
      <c r="I1152" s="43">
        <f t="shared" si="117"/>
        <v>1.37</v>
      </c>
    </row>
    <row r="1153" spans="1:9">
      <c r="A1153" s="14" t="s">
        <v>12</v>
      </c>
      <c r="B1153" s="15">
        <v>21127</v>
      </c>
      <c r="C1153" s="14" t="s">
        <v>34</v>
      </c>
      <c r="D1153" s="42" t="s">
        <v>152</v>
      </c>
      <c r="E1153" s="14" t="s">
        <v>25</v>
      </c>
      <c r="F1153" s="17" t="s">
        <v>11</v>
      </c>
      <c r="G1153" s="19">
        <v>9.4000000000000004E-3</v>
      </c>
      <c r="H1153" s="43">
        <v>3.06</v>
      </c>
      <c r="I1153" s="43">
        <f t="shared" si="117"/>
        <v>0.03</v>
      </c>
    </row>
    <row r="1154" spans="1:9" ht="12.75" customHeight="1">
      <c r="A1154" s="97"/>
      <c r="B1154" s="97"/>
      <c r="C1154" s="97"/>
      <c r="D1154" s="97"/>
      <c r="E1154" s="97"/>
      <c r="F1154" s="97"/>
      <c r="G1154" s="97"/>
      <c r="H1154" s="108" t="s">
        <v>1320</v>
      </c>
      <c r="I1154" s="108">
        <f>ROUND(I1149*(1+0.2607),2)</f>
        <v>3.08</v>
      </c>
    </row>
    <row r="1155" spans="1:9" ht="12.75" customHeight="1">
      <c r="A1155" s="107"/>
      <c r="B1155" s="107"/>
      <c r="C1155" s="107"/>
      <c r="D1155" s="107"/>
      <c r="E1155" s="107"/>
      <c r="F1155" s="109" t="s">
        <v>1321</v>
      </c>
      <c r="G1155" s="144">
        <f>Planilha!F146</f>
        <v>443</v>
      </c>
      <c r="H1155" s="109" t="s">
        <v>1319</v>
      </c>
      <c r="I1155" s="109">
        <f>ROUND(I1154*G1155,2)</f>
        <v>1364.44</v>
      </c>
    </row>
    <row r="1156" spans="1:9">
      <c r="A1156" s="35" t="s">
        <v>704</v>
      </c>
      <c r="B1156" s="36" t="s">
        <v>0</v>
      </c>
      <c r="C1156" s="35" t="s">
        <v>1</v>
      </c>
      <c r="D1156" s="35" t="s">
        <v>2</v>
      </c>
      <c r="E1156" s="35" t="s">
        <v>3</v>
      </c>
      <c r="F1156" s="38" t="s">
        <v>4</v>
      </c>
      <c r="G1156" s="40" t="s">
        <v>5</v>
      </c>
      <c r="H1156" s="36" t="s">
        <v>6</v>
      </c>
      <c r="I1156" s="36" t="s">
        <v>7</v>
      </c>
    </row>
    <row r="1157" spans="1:9" ht="19.8">
      <c r="A1157" s="7" t="s">
        <v>8</v>
      </c>
      <c r="B1157" s="46">
        <v>91924</v>
      </c>
      <c r="C1157" s="7" t="s">
        <v>34</v>
      </c>
      <c r="D1157" s="25" t="s">
        <v>88</v>
      </c>
      <c r="E1157" s="25" t="s">
        <v>52</v>
      </c>
      <c r="F1157" s="10" t="s">
        <v>53</v>
      </c>
      <c r="G1157" s="12">
        <v>1</v>
      </c>
      <c r="H1157" s="13">
        <f>SUM(I1158:I1161)</f>
        <v>2.44</v>
      </c>
      <c r="I1157" s="13">
        <f>H1157*G1157</f>
        <v>2.44</v>
      </c>
    </row>
    <row r="1158" spans="1:9">
      <c r="A1158" s="34" t="s">
        <v>18</v>
      </c>
      <c r="B1158" s="45">
        <v>88247</v>
      </c>
      <c r="C1158" s="26" t="s">
        <v>34</v>
      </c>
      <c r="D1158" s="26" t="s">
        <v>693</v>
      </c>
      <c r="E1158" s="26" t="s">
        <v>36</v>
      </c>
      <c r="F1158" s="29" t="s">
        <v>37</v>
      </c>
      <c r="G1158" s="31">
        <v>2.3E-2</v>
      </c>
      <c r="H1158" s="32">
        <v>20.11</v>
      </c>
      <c r="I1158" s="32">
        <f t="shared" ref="I1158:I1161" si="118">ROUND(G1158*H1158,2)</f>
        <v>0.46</v>
      </c>
    </row>
    <row r="1159" spans="1:9">
      <c r="A1159" s="34" t="s">
        <v>18</v>
      </c>
      <c r="B1159" s="45">
        <v>88264</v>
      </c>
      <c r="C1159" s="26" t="s">
        <v>34</v>
      </c>
      <c r="D1159" s="26" t="s">
        <v>141</v>
      </c>
      <c r="E1159" s="26" t="s">
        <v>36</v>
      </c>
      <c r="F1159" s="29" t="s">
        <v>37</v>
      </c>
      <c r="G1159" s="31">
        <v>2.3E-2</v>
      </c>
      <c r="H1159" s="32">
        <v>25.02</v>
      </c>
      <c r="I1159" s="32">
        <f t="shared" si="118"/>
        <v>0.57999999999999996</v>
      </c>
    </row>
    <row r="1160" spans="1:9">
      <c r="A1160" s="14" t="s">
        <v>12</v>
      </c>
      <c r="B1160" s="15">
        <v>1013</v>
      </c>
      <c r="C1160" s="14" t="s">
        <v>34</v>
      </c>
      <c r="D1160" s="14" t="s">
        <v>702</v>
      </c>
      <c r="E1160" s="14" t="s">
        <v>25</v>
      </c>
      <c r="F1160" s="17" t="s">
        <v>53</v>
      </c>
      <c r="G1160" s="19">
        <v>1.2247490000000001</v>
      </c>
      <c r="H1160" s="43">
        <v>1.1200000000000001</v>
      </c>
      <c r="I1160" s="43">
        <f t="shared" si="118"/>
        <v>1.37</v>
      </c>
    </row>
    <row r="1161" spans="1:9">
      <c r="A1161" s="14" t="s">
        <v>12</v>
      </c>
      <c r="B1161" s="15">
        <v>21127</v>
      </c>
      <c r="C1161" s="14" t="s">
        <v>34</v>
      </c>
      <c r="D1161" s="42" t="s">
        <v>152</v>
      </c>
      <c r="E1161" s="14" t="s">
        <v>25</v>
      </c>
      <c r="F1161" s="17" t="s">
        <v>11</v>
      </c>
      <c r="G1161" s="19">
        <v>9.4000000000000004E-3</v>
      </c>
      <c r="H1161" s="43">
        <v>3.06</v>
      </c>
      <c r="I1161" s="43">
        <f t="shared" si="118"/>
        <v>0.03</v>
      </c>
    </row>
    <row r="1162" spans="1:9" ht="12.75" customHeight="1">
      <c r="A1162" s="97"/>
      <c r="B1162" s="97"/>
      <c r="C1162" s="97"/>
      <c r="D1162" s="97"/>
      <c r="E1162" s="97"/>
      <c r="F1162" s="97"/>
      <c r="G1162" s="97"/>
      <c r="H1162" s="108" t="s">
        <v>1320</v>
      </c>
      <c r="I1162" s="108">
        <f>ROUND(I1157*(1+0.2607),2)</f>
        <v>3.08</v>
      </c>
    </row>
    <row r="1163" spans="1:9" ht="12.75" customHeight="1">
      <c r="A1163" s="107"/>
      <c r="B1163" s="107"/>
      <c r="C1163" s="107"/>
      <c r="D1163" s="107"/>
      <c r="E1163" s="107"/>
      <c r="F1163" s="109" t="s">
        <v>1321</v>
      </c>
      <c r="G1163" s="144">
        <f>Planilha!F147</f>
        <v>329</v>
      </c>
      <c r="H1163" s="109" t="s">
        <v>1319</v>
      </c>
      <c r="I1163" s="109">
        <f>ROUND(I1162*G1163,2)</f>
        <v>1013.32</v>
      </c>
    </row>
    <row r="1164" spans="1:9">
      <c r="A1164" s="1" t="s">
        <v>705</v>
      </c>
      <c r="B1164" s="2" t="s">
        <v>0</v>
      </c>
      <c r="C1164" s="1" t="s">
        <v>1</v>
      </c>
      <c r="D1164" s="1" t="s">
        <v>2</v>
      </c>
      <c r="E1164" s="1" t="s">
        <v>3</v>
      </c>
      <c r="F1164" s="4" t="s">
        <v>4</v>
      </c>
      <c r="G1164" s="6" t="s">
        <v>5</v>
      </c>
      <c r="H1164" s="2" t="s">
        <v>6</v>
      </c>
      <c r="I1164" s="2" t="s">
        <v>7</v>
      </c>
    </row>
    <row r="1165" spans="1:9" ht="19.8">
      <c r="A1165" s="7" t="s">
        <v>8</v>
      </c>
      <c r="B1165" s="46">
        <v>91924</v>
      </c>
      <c r="C1165" s="7" t="s">
        <v>34</v>
      </c>
      <c r="D1165" s="25" t="s">
        <v>88</v>
      </c>
      <c r="E1165" s="25" t="s">
        <v>52</v>
      </c>
      <c r="F1165" s="10" t="s">
        <v>53</v>
      </c>
      <c r="G1165" s="12">
        <v>1</v>
      </c>
      <c r="H1165" s="13">
        <f>SUM(I1166:I1169)</f>
        <v>2.44</v>
      </c>
      <c r="I1165" s="13">
        <f>H1165*G1165</f>
        <v>2.44</v>
      </c>
    </row>
    <row r="1166" spans="1:9">
      <c r="A1166" s="34" t="s">
        <v>18</v>
      </c>
      <c r="B1166" s="45">
        <v>88247</v>
      </c>
      <c r="C1166" s="26" t="s">
        <v>34</v>
      </c>
      <c r="D1166" s="26" t="s">
        <v>693</v>
      </c>
      <c r="E1166" s="26" t="s">
        <v>36</v>
      </c>
      <c r="F1166" s="29" t="s">
        <v>37</v>
      </c>
      <c r="G1166" s="31">
        <v>2.3E-2</v>
      </c>
      <c r="H1166" s="32">
        <v>20.11</v>
      </c>
      <c r="I1166" s="32">
        <f t="shared" ref="I1166:I1169" si="119">ROUND(G1166*H1166,2)</f>
        <v>0.46</v>
      </c>
    </row>
    <row r="1167" spans="1:9">
      <c r="A1167" s="34" t="s">
        <v>18</v>
      </c>
      <c r="B1167" s="45">
        <v>88264</v>
      </c>
      <c r="C1167" s="26" t="s">
        <v>34</v>
      </c>
      <c r="D1167" s="26" t="s">
        <v>141</v>
      </c>
      <c r="E1167" s="26" t="s">
        <v>36</v>
      </c>
      <c r="F1167" s="29" t="s">
        <v>37</v>
      </c>
      <c r="G1167" s="31">
        <v>2.3E-2</v>
      </c>
      <c r="H1167" s="32">
        <v>25.02</v>
      </c>
      <c r="I1167" s="32">
        <f t="shared" si="119"/>
        <v>0.57999999999999996</v>
      </c>
    </row>
    <row r="1168" spans="1:9">
      <c r="A1168" s="14" t="s">
        <v>12</v>
      </c>
      <c r="B1168" s="15">
        <v>1013</v>
      </c>
      <c r="C1168" s="14" t="s">
        <v>34</v>
      </c>
      <c r="D1168" s="14" t="s">
        <v>702</v>
      </c>
      <c r="E1168" s="14" t="s">
        <v>25</v>
      </c>
      <c r="F1168" s="17" t="s">
        <v>53</v>
      </c>
      <c r="G1168" s="19">
        <v>1.2247490000000001</v>
      </c>
      <c r="H1168" s="43">
        <v>1.1200000000000001</v>
      </c>
      <c r="I1168" s="43">
        <f t="shared" si="119"/>
        <v>1.37</v>
      </c>
    </row>
    <row r="1169" spans="1:9">
      <c r="A1169" s="14" t="s">
        <v>12</v>
      </c>
      <c r="B1169" s="15">
        <v>21127</v>
      </c>
      <c r="C1169" s="14" t="s">
        <v>34</v>
      </c>
      <c r="D1169" s="42" t="s">
        <v>152</v>
      </c>
      <c r="E1169" s="14" t="s">
        <v>25</v>
      </c>
      <c r="F1169" s="17" t="s">
        <v>11</v>
      </c>
      <c r="G1169" s="19">
        <v>9.4000000000000004E-3</v>
      </c>
      <c r="H1169" s="43">
        <v>3.06</v>
      </c>
      <c r="I1169" s="43">
        <f t="shared" si="119"/>
        <v>0.03</v>
      </c>
    </row>
    <row r="1170" spans="1:9" ht="12.75" customHeight="1">
      <c r="A1170" s="97"/>
      <c r="B1170" s="97"/>
      <c r="C1170" s="97"/>
      <c r="D1170" s="97"/>
      <c r="E1170" s="97"/>
      <c r="F1170" s="97"/>
      <c r="G1170" s="97"/>
      <c r="H1170" s="108" t="s">
        <v>1320</v>
      </c>
      <c r="I1170" s="108">
        <f>ROUND(I1165*(1+0.2607),2)</f>
        <v>3.08</v>
      </c>
    </row>
    <row r="1171" spans="1:9" ht="12.75" customHeight="1">
      <c r="A1171" s="107"/>
      <c r="B1171" s="107"/>
      <c r="C1171" s="107"/>
      <c r="D1171" s="107"/>
      <c r="E1171" s="107"/>
      <c r="F1171" s="109" t="s">
        <v>1321</v>
      </c>
      <c r="G1171" s="144">
        <f>Planilha!F148</f>
        <v>168</v>
      </c>
      <c r="H1171" s="109" t="s">
        <v>1319</v>
      </c>
      <c r="I1171" s="109">
        <f>ROUND(I1170*G1171,2)</f>
        <v>517.44000000000005</v>
      </c>
    </row>
    <row r="1172" spans="1:9">
      <c r="A1172" s="35" t="s">
        <v>706</v>
      </c>
      <c r="B1172" s="36" t="s">
        <v>0</v>
      </c>
      <c r="C1172" s="35" t="s">
        <v>1</v>
      </c>
      <c r="D1172" s="35" t="s">
        <v>2</v>
      </c>
      <c r="E1172" s="35" t="s">
        <v>3</v>
      </c>
      <c r="F1172" s="38" t="s">
        <v>4</v>
      </c>
      <c r="G1172" s="40" t="s">
        <v>5</v>
      </c>
      <c r="H1172" s="36" t="s">
        <v>6</v>
      </c>
      <c r="I1172" s="36" t="s">
        <v>7</v>
      </c>
    </row>
    <row r="1173" spans="1:9" ht="19.8">
      <c r="A1173" s="7" t="s">
        <v>8</v>
      </c>
      <c r="B1173" s="46">
        <v>91926</v>
      </c>
      <c r="C1173" s="7" t="s">
        <v>34</v>
      </c>
      <c r="D1173" s="25" t="s">
        <v>103</v>
      </c>
      <c r="E1173" s="25" t="s">
        <v>52</v>
      </c>
      <c r="F1173" s="10" t="s">
        <v>53</v>
      </c>
      <c r="G1173" s="12">
        <v>1</v>
      </c>
      <c r="H1173" s="13">
        <f>SUM(I1174:I1177)</f>
        <v>3.51</v>
      </c>
      <c r="I1173" s="13">
        <f>H1173*G1173</f>
        <v>3.51</v>
      </c>
    </row>
    <row r="1174" spans="1:9">
      <c r="A1174" s="34" t="s">
        <v>18</v>
      </c>
      <c r="B1174" s="45">
        <v>88247</v>
      </c>
      <c r="C1174" s="26" t="s">
        <v>34</v>
      </c>
      <c r="D1174" s="26" t="s">
        <v>693</v>
      </c>
      <c r="E1174" s="26" t="s">
        <v>36</v>
      </c>
      <c r="F1174" s="29" t="s">
        <v>37</v>
      </c>
      <c r="G1174" s="31">
        <v>2.9000000000000001E-2</v>
      </c>
      <c r="H1174" s="32">
        <v>20.11</v>
      </c>
      <c r="I1174" s="32">
        <f t="shared" ref="I1174:I1177" si="120">ROUND(G1174*H1174,2)</f>
        <v>0.57999999999999996</v>
      </c>
    </row>
    <row r="1175" spans="1:9">
      <c r="A1175" s="34" t="s">
        <v>18</v>
      </c>
      <c r="B1175" s="45">
        <v>88264</v>
      </c>
      <c r="C1175" s="26" t="s">
        <v>34</v>
      </c>
      <c r="D1175" s="26" t="s">
        <v>141</v>
      </c>
      <c r="E1175" s="26" t="s">
        <v>36</v>
      </c>
      <c r="F1175" s="29" t="s">
        <v>37</v>
      </c>
      <c r="G1175" s="31">
        <v>2.9000000000000001E-2</v>
      </c>
      <c r="H1175" s="32">
        <v>25.02</v>
      </c>
      <c r="I1175" s="32">
        <f t="shared" si="120"/>
        <v>0.73</v>
      </c>
    </row>
    <row r="1176" spans="1:9">
      <c r="A1176" s="14" t="s">
        <v>12</v>
      </c>
      <c r="B1176" s="15">
        <v>1014</v>
      </c>
      <c r="C1176" s="14" t="s">
        <v>34</v>
      </c>
      <c r="D1176" s="14" t="s">
        <v>707</v>
      </c>
      <c r="E1176" s="14" t="s">
        <v>25</v>
      </c>
      <c r="F1176" s="17" t="s">
        <v>53</v>
      </c>
      <c r="G1176" s="19">
        <v>1.230966</v>
      </c>
      <c r="H1176" s="43">
        <v>1.76</v>
      </c>
      <c r="I1176" s="43">
        <f t="shared" si="120"/>
        <v>2.17</v>
      </c>
    </row>
    <row r="1177" spans="1:9">
      <c r="A1177" s="14" t="s">
        <v>12</v>
      </c>
      <c r="B1177" s="15">
        <v>21127</v>
      </c>
      <c r="C1177" s="14" t="s">
        <v>34</v>
      </c>
      <c r="D1177" s="42" t="s">
        <v>152</v>
      </c>
      <c r="E1177" s="14" t="s">
        <v>25</v>
      </c>
      <c r="F1177" s="17" t="s">
        <v>11</v>
      </c>
      <c r="G1177" s="19">
        <v>9.4000000000000004E-3</v>
      </c>
      <c r="H1177" s="43">
        <v>3.06</v>
      </c>
      <c r="I1177" s="43">
        <f t="shared" si="120"/>
        <v>0.03</v>
      </c>
    </row>
    <row r="1178" spans="1:9" ht="12.75" customHeight="1">
      <c r="A1178" s="97"/>
      <c r="B1178" s="97"/>
      <c r="C1178" s="97"/>
      <c r="D1178" s="97"/>
      <c r="E1178" s="97"/>
      <c r="F1178" s="97"/>
      <c r="G1178" s="97"/>
      <c r="H1178" s="108" t="s">
        <v>1320</v>
      </c>
      <c r="I1178" s="108">
        <f>ROUND(I1173*(1+0.2607),2)</f>
        <v>4.43</v>
      </c>
    </row>
    <row r="1179" spans="1:9" ht="12.75" customHeight="1">
      <c r="A1179" s="107"/>
      <c r="B1179" s="107"/>
      <c r="C1179" s="107"/>
      <c r="D1179" s="107"/>
      <c r="E1179" s="107"/>
      <c r="F1179" s="109" t="s">
        <v>1321</v>
      </c>
      <c r="G1179" s="144">
        <f>Planilha!F149</f>
        <v>368</v>
      </c>
      <c r="H1179" s="109" t="s">
        <v>1319</v>
      </c>
      <c r="I1179" s="109">
        <f>ROUND(I1178*G1179,2)</f>
        <v>1630.24</v>
      </c>
    </row>
    <row r="1180" spans="1:9">
      <c r="A1180" s="35" t="s">
        <v>708</v>
      </c>
      <c r="B1180" s="36" t="s">
        <v>0</v>
      </c>
      <c r="C1180" s="35" t="s">
        <v>1</v>
      </c>
      <c r="D1180" s="35" t="s">
        <v>2</v>
      </c>
      <c r="E1180" s="35" t="s">
        <v>3</v>
      </c>
      <c r="F1180" s="38" t="s">
        <v>4</v>
      </c>
      <c r="G1180" s="40" t="s">
        <v>5</v>
      </c>
      <c r="H1180" s="36" t="s">
        <v>6</v>
      </c>
      <c r="I1180" s="36" t="s">
        <v>7</v>
      </c>
    </row>
    <row r="1181" spans="1:9" ht="19.8">
      <c r="A1181" s="7" t="s">
        <v>8</v>
      </c>
      <c r="B1181" s="46">
        <v>91926</v>
      </c>
      <c r="C1181" s="7" t="s">
        <v>34</v>
      </c>
      <c r="D1181" s="25" t="s">
        <v>103</v>
      </c>
      <c r="E1181" s="25" t="s">
        <v>52</v>
      </c>
      <c r="F1181" s="10" t="s">
        <v>53</v>
      </c>
      <c r="G1181" s="12">
        <v>1</v>
      </c>
      <c r="H1181" s="13">
        <f>SUM(I1182:I1185)</f>
        <v>3.51</v>
      </c>
      <c r="I1181" s="13">
        <f>H1181*G1181</f>
        <v>3.51</v>
      </c>
    </row>
    <row r="1182" spans="1:9">
      <c r="A1182" s="34" t="s">
        <v>18</v>
      </c>
      <c r="B1182" s="45">
        <v>88247</v>
      </c>
      <c r="C1182" s="26" t="s">
        <v>34</v>
      </c>
      <c r="D1182" s="26" t="s">
        <v>693</v>
      </c>
      <c r="E1182" s="26" t="s">
        <v>36</v>
      </c>
      <c r="F1182" s="29" t="s">
        <v>37</v>
      </c>
      <c r="G1182" s="31">
        <v>2.9000000000000001E-2</v>
      </c>
      <c r="H1182" s="32">
        <v>20.11</v>
      </c>
      <c r="I1182" s="32">
        <f t="shared" ref="I1182:I1185" si="121">ROUND(G1182*H1182,2)</f>
        <v>0.57999999999999996</v>
      </c>
    </row>
    <row r="1183" spans="1:9">
      <c r="A1183" s="34" t="s">
        <v>18</v>
      </c>
      <c r="B1183" s="45">
        <v>88264</v>
      </c>
      <c r="C1183" s="26" t="s">
        <v>34</v>
      </c>
      <c r="D1183" s="26" t="s">
        <v>141</v>
      </c>
      <c r="E1183" s="26" t="s">
        <v>36</v>
      </c>
      <c r="F1183" s="29" t="s">
        <v>37</v>
      </c>
      <c r="G1183" s="31">
        <v>2.9000000000000001E-2</v>
      </c>
      <c r="H1183" s="32">
        <v>25.02</v>
      </c>
      <c r="I1183" s="32">
        <f t="shared" si="121"/>
        <v>0.73</v>
      </c>
    </row>
    <row r="1184" spans="1:9">
      <c r="A1184" s="14" t="s">
        <v>12</v>
      </c>
      <c r="B1184" s="15">
        <v>1014</v>
      </c>
      <c r="C1184" s="14" t="s">
        <v>34</v>
      </c>
      <c r="D1184" s="14" t="s">
        <v>707</v>
      </c>
      <c r="E1184" s="14" t="s">
        <v>25</v>
      </c>
      <c r="F1184" s="17" t="s">
        <v>53</v>
      </c>
      <c r="G1184" s="19">
        <v>1.230966</v>
      </c>
      <c r="H1184" s="43">
        <v>1.76</v>
      </c>
      <c r="I1184" s="43">
        <f t="shared" si="121"/>
        <v>2.17</v>
      </c>
    </row>
    <row r="1185" spans="1:9">
      <c r="A1185" s="14" t="s">
        <v>12</v>
      </c>
      <c r="B1185" s="15">
        <v>21127</v>
      </c>
      <c r="C1185" s="14" t="s">
        <v>34</v>
      </c>
      <c r="D1185" s="42" t="s">
        <v>152</v>
      </c>
      <c r="E1185" s="14" t="s">
        <v>25</v>
      </c>
      <c r="F1185" s="17" t="s">
        <v>11</v>
      </c>
      <c r="G1185" s="19">
        <v>9.4000000000000004E-3</v>
      </c>
      <c r="H1185" s="43">
        <v>3.06</v>
      </c>
      <c r="I1185" s="43">
        <f t="shared" si="121"/>
        <v>0.03</v>
      </c>
    </row>
    <row r="1186" spans="1:9" ht="12.75" customHeight="1">
      <c r="A1186" s="97"/>
      <c r="B1186" s="97"/>
      <c r="C1186" s="97"/>
      <c r="D1186" s="97"/>
      <c r="E1186" s="97"/>
      <c r="F1186" s="97"/>
      <c r="G1186" s="97"/>
      <c r="H1186" s="108" t="s">
        <v>1320</v>
      </c>
      <c r="I1186" s="108">
        <f>ROUND(I1181*(1+0.2607),2)</f>
        <v>4.43</v>
      </c>
    </row>
    <row r="1187" spans="1:9" ht="12.75" customHeight="1">
      <c r="A1187" s="107"/>
      <c r="B1187" s="107"/>
      <c r="C1187" s="107"/>
      <c r="D1187" s="107"/>
      <c r="E1187" s="107"/>
      <c r="F1187" s="109" t="s">
        <v>1321</v>
      </c>
      <c r="G1187" s="144">
        <f>Planilha!F150</f>
        <v>600</v>
      </c>
      <c r="H1187" s="109" t="s">
        <v>1319</v>
      </c>
      <c r="I1187" s="109">
        <f>ROUND(I1186*G1187,2)</f>
        <v>2658</v>
      </c>
    </row>
    <row r="1188" spans="1:9">
      <c r="A1188" s="35" t="s">
        <v>709</v>
      </c>
      <c r="B1188" s="36" t="s">
        <v>0</v>
      </c>
      <c r="C1188" s="35" t="s">
        <v>1</v>
      </c>
      <c r="D1188" s="35" t="s">
        <v>2</v>
      </c>
      <c r="E1188" s="35" t="s">
        <v>3</v>
      </c>
      <c r="F1188" s="38" t="s">
        <v>4</v>
      </c>
      <c r="G1188" s="40" t="s">
        <v>5</v>
      </c>
      <c r="H1188" s="36" t="s">
        <v>6</v>
      </c>
      <c r="I1188" s="36" t="s">
        <v>7</v>
      </c>
    </row>
    <row r="1189" spans="1:9" ht="19.8">
      <c r="A1189" s="7" t="s">
        <v>8</v>
      </c>
      <c r="B1189" s="46">
        <v>91926</v>
      </c>
      <c r="C1189" s="7" t="s">
        <v>34</v>
      </c>
      <c r="D1189" s="25" t="s">
        <v>103</v>
      </c>
      <c r="E1189" s="25" t="s">
        <v>52</v>
      </c>
      <c r="F1189" s="10" t="s">
        <v>53</v>
      </c>
      <c r="G1189" s="12">
        <v>1</v>
      </c>
      <c r="H1189" s="13">
        <f>SUM(I1190:I1193)</f>
        <v>3.51</v>
      </c>
      <c r="I1189" s="13">
        <f>H1189*G1189</f>
        <v>3.51</v>
      </c>
    </row>
    <row r="1190" spans="1:9">
      <c r="A1190" s="34" t="s">
        <v>18</v>
      </c>
      <c r="B1190" s="45">
        <v>88247</v>
      </c>
      <c r="C1190" s="26" t="s">
        <v>34</v>
      </c>
      <c r="D1190" s="26" t="s">
        <v>693</v>
      </c>
      <c r="E1190" s="26" t="s">
        <v>36</v>
      </c>
      <c r="F1190" s="29" t="s">
        <v>37</v>
      </c>
      <c r="G1190" s="31">
        <v>2.9000000000000001E-2</v>
      </c>
      <c r="H1190" s="32">
        <v>20.11</v>
      </c>
      <c r="I1190" s="32">
        <f t="shared" ref="I1190:I1193" si="122">ROUND(G1190*H1190,2)</f>
        <v>0.57999999999999996</v>
      </c>
    </row>
    <row r="1191" spans="1:9">
      <c r="A1191" s="34" t="s">
        <v>18</v>
      </c>
      <c r="B1191" s="45">
        <v>88264</v>
      </c>
      <c r="C1191" s="26" t="s">
        <v>34</v>
      </c>
      <c r="D1191" s="26" t="s">
        <v>141</v>
      </c>
      <c r="E1191" s="26" t="s">
        <v>36</v>
      </c>
      <c r="F1191" s="29" t="s">
        <v>37</v>
      </c>
      <c r="G1191" s="31">
        <v>2.9000000000000001E-2</v>
      </c>
      <c r="H1191" s="32">
        <v>25.02</v>
      </c>
      <c r="I1191" s="32">
        <f t="shared" si="122"/>
        <v>0.73</v>
      </c>
    </row>
    <row r="1192" spans="1:9">
      <c r="A1192" s="14" t="s">
        <v>12</v>
      </c>
      <c r="B1192" s="15">
        <v>1014</v>
      </c>
      <c r="C1192" s="14" t="s">
        <v>34</v>
      </c>
      <c r="D1192" s="14" t="s">
        <v>707</v>
      </c>
      <c r="E1192" s="14" t="s">
        <v>25</v>
      </c>
      <c r="F1192" s="17" t="s">
        <v>53</v>
      </c>
      <c r="G1192" s="19">
        <v>1.230966</v>
      </c>
      <c r="H1192" s="43">
        <v>1.76</v>
      </c>
      <c r="I1192" s="43">
        <f t="shared" si="122"/>
        <v>2.17</v>
      </c>
    </row>
    <row r="1193" spans="1:9">
      <c r="A1193" s="14" t="s">
        <v>12</v>
      </c>
      <c r="B1193" s="15">
        <v>21127</v>
      </c>
      <c r="C1193" s="14" t="s">
        <v>34</v>
      </c>
      <c r="D1193" s="42" t="s">
        <v>152</v>
      </c>
      <c r="E1193" s="14" t="s">
        <v>25</v>
      </c>
      <c r="F1193" s="17" t="s">
        <v>11</v>
      </c>
      <c r="G1193" s="19">
        <v>9.4000000000000004E-3</v>
      </c>
      <c r="H1193" s="43">
        <v>3.06</v>
      </c>
      <c r="I1193" s="43">
        <f t="shared" si="122"/>
        <v>0.03</v>
      </c>
    </row>
    <row r="1194" spans="1:9" ht="12.75" customHeight="1">
      <c r="A1194" s="97"/>
      <c r="B1194" s="97"/>
      <c r="C1194" s="97"/>
      <c r="D1194" s="97"/>
      <c r="E1194" s="97"/>
      <c r="F1194" s="97"/>
      <c r="G1194" s="97"/>
      <c r="H1194" s="108" t="s">
        <v>1320</v>
      </c>
      <c r="I1194" s="108">
        <f>ROUND(I1189*(1+0.2607),2)</f>
        <v>4.43</v>
      </c>
    </row>
    <row r="1195" spans="1:9" ht="12.75" customHeight="1">
      <c r="A1195" s="107"/>
      <c r="B1195" s="107"/>
      <c r="C1195" s="107"/>
      <c r="D1195" s="107"/>
      <c r="E1195" s="107"/>
      <c r="F1195" s="109" t="s">
        <v>1321</v>
      </c>
      <c r="G1195" s="144">
        <f>Planilha!F151</f>
        <v>410</v>
      </c>
      <c r="H1195" s="109" t="s">
        <v>1319</v>
      </c>
      <c r="I1195" s="109">
        <f>ROUND(I1194*G1195,2)</f>
        <v>1816.3</v>
      </c>
    </row>
    <row r="1196" spans="1:9">
      <c r="A1196" s="35" t="s">
        <v>710</v>
      </c>
      <c r="B1196" s="36" t="s">
        <v>0</v>
      </c>
      <c r="C1196" s="35" t="s">
        <v>1</v>
      </c>
      <c r="D1196" s="35" t="s">
        <v>2</v>
      </c>
      <c r="E1196" s="35" t="s">
        <v>3</v>
      </c>
      <c r="F1196" s="38" t="s">
        <v>4</v>
      </c>
      <c r="G1196" s="40" t="s">
        <v>5</v>
      </c>
      <c r="H1196" s="36" t="s">
        <v>6</v>
      </c>
      <c r="I1196" s="36" t="s">
        <v>7</v>
      </c>
    </row>
    <row r="1197" spans="1:9" ht="19.8">
      <c r="A1197" s="7" t="s">
        <v>8</v>
      </c>
      <c r="B1197" s="46">
        <v>91928</v>
      </c>
      <c r="C1197" s="7" t="s">
        <v>34</v>
      </c>
      <c r="D1197" s="25" t="s">
        <v>711</v>
      </c>
      <c r="E1197" s="25" t="s">
        <v>48</v>
      </c>
      <c r="F1197" s="10" t="s">
        <v>53</v>
      </c>
      <c r="G1197" s="12">
        <v>1</v>
      </c>
      <c r="H1197" s="13">
        <f>SUM(I1198:I1201)</f>
        <v>5.43</v>
      </c>
      <c r="I1197" s="13">
        <f>H1197*G1197</f>
        <v>5.43</v>
      </c>
    </row>
    <row r="1198" spans="1:9">
      <c r="A1198" s="34" t="s">
        <v>18</v>
      </c>
      <c r="B1198" s="45">
        <v>88247</v>
      </c>
      <c r="C1198" s="26" t="s">
        <v>34</v>
      </c>
      <c r="D1198" s="26" t="s">
        <v>693</v>
      </c>
      <c r="E1198" s="26" t="s">
        <v>36</v>
      </c>
      <c r="F1198" s="29" t="s">
        <v>37</v>
      </c>
      <c r="G1198" s="31">
        <v>3.9E-2</v>
      </c>
      <c r="H1198" s="32">
        <v>20.11</v>
      </c>
      <c r="I1198" s="32">
        <f t="shared" ref="I1198:I1201" si="123">ROUND(G1198*H1198,2)</f>
        <v>0.78</v>
      </c>
    </row>
    <row r="1199" spans="1:9">
      <c r="A1199" s="34" t="s">
        <v>18</v>
      </c>
      <c r="B1199" s="45">
        <v>88264</v>
      </c>
      <c r="C1199" s="26" t="s">
        <v>34</v>
      </c>
      <c r="D1199" s="26" t="s">
        <v>141</v>
      </c>
      <c r="E1199" s="26" t="s">
        <v>36</v>
      </c>
      <c r="F1199" s="29" t="s">
        <v>37</v>
      </c>
      <c r="G1199" s="31">
        <v>3.9E-2</v>
      </c>
      <c r="H1199" s="32">
        <v>25.02</v>
      </c>
      <c r="I1199" s="32">
        <f t="shared" si="123"/>
        <v>0.98</v>
      </c>
    </row>
    <row r="1200" spans="1:9">
      <c r="A1200" s="14" t="s">
        <v>12</v>
      </c>
      <c r="B1200" s="15">
        <v>21127</v>
      </c>
      <c r="C1200" s="14" t="s">
        <v>34</v>
      </c>
      <c r="D1200" s="42" t="s">
        <v>152</v>
      </c>
      <c r="E1200" s="14" t="s">
        <v>25</v>
      </c>
      <c r="F1200" s="17" t="s">
        <v>11</v>
      </c>
      <c r="G1200" s="19">
        <v>9.4000000000000004E-3</v>
      </c>
      <c r="H1200" s="43">
        <v>3.06</v>
      </c>
      <c r="I1200" s="43">
        <f t="shared" si="123"/>
        <v>0.03</v>
      </c>
    </row>
    <row r="1201" spans="1:9">
      <c r="A1201" s="14" t="s">
        <v>12</v>
      </c>
      <c r="B1201" s="15">
        <v>981</v>
      </c>
      <c r="C1201" s="14" t="s">
        <v>34</v>
      </c>
      <c r="D1201" s="14" t="s">
        <v>712</v>
      </c>
      <c r="E1201" s="14" t="s">
        <v>25</v>
      </c>
      <c r="F1201" s="17" t="s">
        <v>53</v>
      </c>
      <c r="G1201" s="19">
        <v>1.2434000000000001</v>
      </c>
      <c r="H1201" s="43">
        <v>2.93</v>
      </c>
      <c r="I1201" s="43">
        <f t="shared" si="123"/>
        <v>3.64</v>
      </c>
    </row>
    <row r="1202" spans="1:9" ht="12.75" customHeight="1">
      <c r="A1202" s="97"/>
      <c r="B1202" s="97"/>
      <c r="C1202" s="97"/>
      <c r="D1202" s="97"/>
      <c r="E1202" s="97"/>
      <c r="F1202" s="97"/>
      <c r="G1202" s="97"/>
      <c r="H1202" s="108" t="s">
        <v>1320</v>
      </c>
      <c r="I1202" s="108">
        <f>ROUND(I1197*(1+0.2607),2)</f>
        <v>6.85</v>
      </c>
    </row>
    <row r="1203" spans="1:9" ht="12.75" customHeight="1">
      <c r="A1203" s="107"/>
      <c r="B1203" s="107"/>
      <c r="C1203" s="107"/>
      <c r="D1203" s="107"/>
      <c r="E1203" s="107"/>
      <c r="F1203" s="109" t="s">
        <v>1321</v>
      </c>
      <c r="G1203" s="144">
        <f>Planilha!F152</f>
        <v>13</v>
      </c>
      <c r="H1203" s="109" t="s">
        <v>1319</v>
      </c>
      <c r="I1203" s="109">
        <f>ROUND(I1202*G1203,2)</f>
        <v>89.05</v>
      </c>
    </row>
    <row r="1204" spans="1:9">
      <c r="A1204" s="35" t="s">
        <v>713</v>
      </c>
      <c r="B1204" s="36" t="s">
        <v>0</v>
      </c>
      <c r="C1204" s="35" t="s">
        <v>1</v>
      </c>
      <c r="D1204" s="35" t="s">
        <v>2</v>
      </c>
      <c r="E1204" s="35" t="s">
        <v>3</v>
      </c>
      <c r="F1204" s="38" t="s">
        <v>4</v>
      </c>
      <c r="G1204" s="40" t="s">
        <v>5</v>
      </c>
      <c r="H1204" s="36" t="s">
        <v>6</v>
      </c>
      <c r="I1204" s="36" t="s">
        <v>7</v>
      </c>
    </row>
    <row r="1205" spans="1:9" ht="19.8">
      <c r="A1205" s="7" t="s">
        <v>8</v>
      </c>
      <c r="B1205" s="46">
        <v>91928</v>
      </c>
      <c r="C1205" s="7" t="s">
        <v>34</v>
      </c>
      <c r="D1205" s="25" t="s">
        <v>85</v>
      </c>
      <c r="E1205" s="25" t="s">
        <v>52</v>
      </c>
      <c r="F1205" s="10" t="s">
        <v>53</v>
      </c>
      <c r="G1205" s="12">
        <v>1</v>
      </c>
      <c r="H1205" s="13">
        <f>SUM(I1206:I1209)</f>
        <v>5.43</v>
      </c>
      <c r="I1205" s="13">
        <f>H1205*G1205</f>
        <v>5.43</v>
      </c>
    </row>
    <row r="1206" spans="1:9">
      <c r="A1206" s="34" t="s">
        <v>18</v>
      </c>
      <c r="B1206" s="45">
        <v>88247</v>
      </c>
      <c r="C1206" s="26" t="s">
        <v>34</v>
      </c>
      <c r="D1206" s="26" t="s">
        <v>693</v>
      </c>
      <c r="E1206" s="26" t="s">
        <v>36</v>
      </c>
      <c r="F1206" s="29" t="s">
        <v>37</v>
      </c>
      <c r="G1206" s="31">
        <v>3.9E-2</v>
      </c>
      <c r="H1206" s="32">
        <v>20.11</v>
      </c>
      <c r="I1206" s="32">
        <f t="shared" ref="I1206:I1209" si="124">ROUND(G1206*H1206,2)</f>
        <v>0.78</v>
      </c>
    </row>
    <row r="1207" spans="1:9">
      <c r="A1207" s="34" t="s">
        <v>18</v>
      </c>
      <c r="B1207" s="45">
        <v>88264</v>
      </c>
      <c r="C1207" s="26" t="s">
        <v>34</v>
      </c>
      <c r="D1207" s="26" t="s">
        <v>141</v>
      </c>
      <c r="E1207" s="26" t="s">
        <v>36</v>
      </c>
      <c r="F1207" s="29" t="s">
        <v>37</v>
      </c>
      <c r="G1207" s="31">
        <v>3.9E-2</v>
      </c>
      <c r="H1207" s="32">
        <v>25.02</v>
      </c>
      <c r="I1207" s="32">
        <f t="shared" si="124"/>
        <v>0.98</v>
      </c>
    </row>
    <row r="1208" spans="1:9">
      <c r="A1208" s="14" t="s">
        <v>12</v>
      </c>
      <c r="B1208" s="15">
        <v>21127</v>
      </c>
      <c r="C1208" s="14" t="s">
        <v>34</v>
      </c>
      <c r="D1208" s="42" t="s">
        <v>152</v>
      </c>
      <c r="E1208" s="14" t="s">
        <v>25</v>
      </c>
      <c r="F1208" s="17" t="s">
        <v>11</v>
      </c>
      <c r="G1208" s="19">
        <v>9.4000000000000004E-3</v>
      </c>
      <c r="H1208" s="43">
        <v>3.06</v>
      </c>
      <c r="I1208" s="43">
        <f t="shared" si="124"/>
        <v>0.03</v>
      </c>
    </row>
    <row r="1209" spans="1:9">
      <c r="A1209" s="14" t="s">
        <v>12</v>
      </c>
      <c r="B1209" s="15">
        <v>981</v>
      </c>
      <c r="C1209" s="14" t="s">
        <v>34</v>
      </c>
      <c r="D1209" s="14" t="s">
        <v>712</v>
      </c>
      <c r="E1209" s="14" t="s">
        <v>25</v>
      </c>
      <c r="F1209" s="17" t="s">
        <v>53</v>
      </c>
      <c r="G1209" s="19">
        <v>1.2434000000000001</v>
      </c>
      <c r="H1209" s="43">
        <v>2.93</v>
      </c>
      <c r="I1209" s="43">
        <f t="shared" si="124"/>
        <v>3.64</v>
      </c>
    </row>
    <row r="1210" spans="1:9" ht="12.75" customHeight="1">
      <c r="A1210" s="97"/>
      <c r="B1210" s="97"/>
      <c r="C1210" s="97"/>
      <c r="D1210" s="97"/>
      <c r="E1210" s="97"/>
      <c r="F1210" s="97"/>
      <c r="G1210" s="97"/>
      <c r="H1210" s="108" t="s">
        <v>1320</v>
      </c>
      <c r="I1210" s="108">
        <f>ROUND(I1205*(1+0.2607),2)</f>
        <v>6.85</v>
      </c>
    </row>
    <row r="1211" spans="1:9" ht="19.5" customHeight="1">
      <c r="A1211" s="107"/>
      <c r="B1211" s="107"/>
      <c r="C1211" s="107"/>
      <c r="D1211" s="107"/>
      <c r="E1211" s="107"/>
      <c r="F1211" s="109" t="s">
        <v>1321</v>
      </c>
      <c r="G1211" s="144">
        <f>Planilha!F153</f>
        <v>87</v>
      </c>
      <c r="H1211" s="109" t="s">
        <v>1319</v>
      </c>
      <c r="I1211" s="109">
        <f>ROUND(I1210*G1211,2)</f>
        <v>595.95000000000005</v>
      </c>
    </row>
    <row r="1212" spans="1:9">
      <c r="A1212" s="35" t="s">
        <v>714</v>
      </c>
      <c r="B1212" s="36" t="s">
        <v>0</v>
      </c>
      <c r="C1212" s="35" t="s">
        <v>1</v>
      </c>
      <c r="D1212" s="35" t="s">
        <v>2</v>
      </c>
      <c r="E1212" s="35" t="s">
        <v>3</v>
      </c>
      <c r="F1212" s="38" t="s">
        <v>4</v>
      </c>
      <c r="G1212" s="40" t="s">
        <v>5</v>
      </c>
      <c r="H1212" s="36" t="s">
        <v>6</v>
      </c>
      <c r="I1212" s="36" t="s">
        <v>7</v>
      </c>
    </row>
    <row r="1213" spans="1:9" ht="19.8">
      <c r="A1213" s="7" t="s">
        <v>8</v>
      </c>
      <c r="B1213" s="46">
        <v>91928</v>
      </c>
      <c r="C1213" s="7" t="s">
        <v>34</v>
      </c>
      <c r="D1213" s="25" t="s">
        <v>85</v>
      </c>
      <c r="E1213" s="25" t="s">
        <v>52</v>
      </c>
      <c r="F1213" s="10" t="s">
        <v>53</v>
      </c>
      <c r="G1213" s="12">
        <v>1</v>
      </c>
      <c r="H1213" s="13">
        <f>SUM(I1214:I1217)</f>
        <v>5.43</v>
      </c>
      <c r="I1213" s="13">
        <f>H1213*G1213</f>
        <v>5.43</v>
      </c>
    </row>
    <row r="1214" spans="1:9">
      <c r="A1214" s="34" t="s">
        <v>18</v>
      </c>
      <c r="B1214" s="45">
        <v>88247</v>
      </c>
      <c r="C1214" s="26" t="s">
        <v>34</v>
      </c>
      <c r="D1214" s="26" t="s">
        <v>693</v>
      </c>
      <c r="E1214" s="26" t="s">
        <v>36</v>
      </c>
      <c r="F1214" s="48" t="s">
        <v>37</v>
      </c>
      <c r="G1214" s="31">
        <v>3.9E-2</v>
      </c>
      <c r="H1214" s="32">
        <v>20.11</v>
      </c>
      <c r="I1214" s="32">
        <f t="shared" ref="I1214:I1217" si="125">ROUND(G1214*H1214,2)</f>
        <v>0.78</v>
      </c>
    </row>
    <row r="1215" spans="1:9">
      <c r="A1215" s="34" t="s">
        <v>18</v>
      </c>
      <c r="B1215" s="45">
        <v>88264</v>
      </c>
      <c r="C1215" s="26" t="s">
        <v>34</v>
      </c>
      <c r="D1215" s="26" t="s">
        <v>141</v>
      </c>
      <c r="E1215" s="26" t="s">
        <v>36</v>
      </c>
      <c r="F1215" s="48" t="s">
        <v>37</v>
      </c>
      <c r="G1215" s="31">
        <v>3.9E-2</v>
      </c>
      <c r="H1215" s="32">
        <v>25.02</v>
      </c>
      <c r="I1215" s="32">
        <f t="shared" si="125"/>
        <v>0.98</v>
      </c>
    </row>
    <row r="1216" spans="1:9">
      <c r="A1216" s="14" t="s">
        <v>12</v>
      </c>
      <c r="B1216" s="15">
        <v>21127</v>
      </c>
      <c r="C1216" s="14" t="s">
        <v>34</v>
      </c>
      <c r="D1216" s="42" t="s">
        <v>152</v>
      </c>
      <c r="E1216" s="14" t="s">
        <v>25</v>
      </c>
      <c r="F1216" s="49" t="s">
        <v>11</v>
      </c>
      <c r="G1216" s="19">
        <v>9.4000000000000004E-3</v>
      </c>
      <c r="H1216" s="43">
        <v>3.06</v>
      </c>
      <c r="I1216" s="43">
        <f t="shared" si="125"/>
        <v>0.03</v>
      </c>
    </row>
    <row r="1217" spans="1:9">
      <c r="A1217" s="14" t="s">
        <v>12</v>
      </c>
      <c r="B1217" s="15">
        <v>981</v>
      </c>
      <c r="C1217" s="14" t="s">
        <v>34</v>
      </c>
      <c r="D1217" s="14" t="s">
        <v>712</v>
      </c>
      <c r="E1217" s="14" t="s">
        <v>25</v>
      </c>
      <c r="F1217" s="49" t="s">
        <v>53</v>
      </c>
      <c r="G1217" s="19">
        <v>1.2434000000000001</v>
      </c>
      <c r="H1217" s="43">
        <v>2.93</v>
      </c>
      <c r="I1217" s="43">
        <f t="shared" si="125"/>
        <v>3.64</v>
      </c>
    </row>
    <row r="1218" spans="1:9" ht="12.75" customHeight="1">
      <c r="A1218" s="97"/>
      <c r="B1218" s="97"/>
      <c r="C1218" s="97"/>
      <c r="D1218" s="97"/>
      <c r="E1218" s="97"/>
      <c r="F1218" s="97"/>
      <c r="G1218" s="97"/>
      <c r="H1218" s="108" t="s">
        <v>1320</v>
      </c>
      <c r="I1218" s="108">
        <f>ROUND(I1213*(1+0.2607),2)</f>
        <v>6.85</v>
      </c>
    </row>
    <row r="1219" spans="1:9" ht="12.75" customHeight="1">
      <c r="A1219" s="107"/>
      <c r="B1219" s="107"/>
      <c r="C1219" s="107"/>
      <c r="D1219" s="107"/>
      <c r="E1219" s="107"/>
      <c r="F1219" s="109" t="s">
        <v>1321</v>
      </c>
      <c r="G1219" s="144">
        <f>Planilha!F154</f>
        <v>50</v>
      </c>
      <c r="H1219" s="109" t="s">
        <v>1319</v>
      </c>
      <c r="I1219" s="109">
        <f>ROUND(I1218*G1219,2)</f>
        <v>342.5</v>
      </c>
    </row>
    <row r="1220" spans="1:9">
      <c r="A1220" s="35" t="s">
        <v>715</v>
      </c>
      <c r="B1220" s="36" t="s">
        <v>0</v>
      </c>
      <c r="C1220" s="35" t="s">
        <v>1</v>
      </c>
      <c r="D1220" s="35" t="s">
        <v>2</v>
      </c>
      <c r="E1220" s="35" t="s">
        <v>3</v>
      </c>
      <c r="F1220" s="38" t="s">
        <v>4</v>
      </c>
      <c r="G1220" s="40" t="s">
        <v>5</v>
      </c>
      <c r="H1220" s="36" t="s">
        <v>6</v>
      </c>
      <c r="I1220" s="36" t="s">
        <v>7</v>
      </c>
    </row>
    <row r="1221" spans="1:9" ht="19.8">
      <c r="A1221" s="7" t="s">
        <v>8</v>
      </c>
      <c r="B1221" s="46">
        <v>91928</v>
      </c>
      <c r="C1221" s="7" t="s">
        <v>34</v>
      </c>
      <c r="D1221" s="25" t="s">
        <v>711</v>
      </c>
      <c r="E1221" s="25" t="s">
        <v>48</v>
      </c>
      <c r="F1221" s="10" t="s">
        <v>53</v>
      </c>
      <c r="G1221" s="12">
        <v>1</v>
      </c>
      <c r="H1221" s="13">
        <f>SUM(I1222:I1225)</f>
        <v>5.43</v>
      </c>
      <c r="I1221" s="13">
        <f>H1221*G1221</f>
        <v>5.43</v>
      </c>
    </row>
    <row r="1222" spans="1:9">
      <c r="A1222" s="34" t="s">
        <v>18</v>
      </c>
      <c r="B1222" s="45">
        <v>88247</v>
      </c>
      <c r="C1222" s="26" t="s">
        <v>34</v>
      </c>
      <c r="D1222" s="26" t="s">
        <v>693</v>
      </c>
      <c r="E1222" s="26" t="s">
        <v>36</v>
      </c>
      <c r="F1222" s="29" t="s">
        <v>37</v>
      </c>
      <c r="G1222" s="31">
        <v>3.9E-2</v>
      </c>
      <c r="H1222" s="32">
        <v>20.11</v>
      </c>
      <c r="I1222" s="32">
        <f t="shared" ref="I1222:I1225" si="126">ROUND(G1222*H1222,2)</f>
        <v>0.78</v>
      </c>
    </row>
    <row r="1223" spans="1:9">
      <c r="A1223" s="34" t="s">
        <v>18</v>
      </c>
      <c r="B1223" s="45">
        <v>88264</v>
      </c>
      <c r="C1223" s="26" t="s">
        <v>34</v>
      </c>
      <c r="D1223" s="26" t="s">
        <v>141</v>
      </c>
      <c r="E1223" s="26" t="s">
        <v>36</v>
      </c>
      <c r="F1223" s="29" t="s">
        <v>37</v>
      </c>
      <c r="G1223" s="31">
        <v>3.9E-2</v>
      </c>
      <c r="H1223" s="32">
        <v>25.02</v>
      </c>
      <c r="I1223" s="32">
        <f t="shared" si="126"/>
        <v>0.98</v>
      </c>
    </row>
    <row r="1224" spans="1:9">
      <c r="A1224" s="14" t="s">
        <v>12</v>
      </c>
      <c r="B1224" s="15">
        <v>21127</v>
      </c>
      <c r="C1224" s="14" t="s">
        <v>34</v>
      </c>
      <c r="D1224" s="42" t="s">
        <v>152</v>
      </c>
      <c r="E1224" s="14" t="s">
        <v>25</v>
      </c>
      <c r="F1224" s="17" t="s">
        <v>11</v>
      </c>
      <c r="G1224" s="19">
        <v>9.4000000000000004E-3</v>
      </c>
      <c r="H1224" s="43">
        <v>3.06</v>
      </c>
      <c r="I1224" s="43">
        <f t="shared" si="126"/>
        <v>0.03</v>
      </c>
    </row>
    <row r="1225" spans="1:9">
      <c r="A1225" s="14" t="s">
        <v>12</v>
      </c>
      <c r="B1225" s="15">
        <v>981</v>
      </c>
      <c r="C1225" s="14" t="s">
        <v>34</v>
      </c>
      <c r="D1225" s="14" t="s">
        <v>712</v>
      </c>
      <c r="E1225" s="14" t="s">
        <v>25</v>
      </c>
      <c r="F1225" s="17" t="s">
        <v>53</v>
      </c>
      <c r="G1225" s="19">
        <v>1.2434000000000001</v>
      </c>
      <c r="H1225" s="43">
        <v>2.93</v>
      </c>
      <c r="I1225" s="43">
        <f t="shared" si="126"/>
        <v>3.64</v>
      </c>
    </row>
    <row r="1226" spans="1:9" ht="12.75" customHeight="1">
      <c r="A1226" s="97"/>
      <c r="B1226" s="97"/>
      <c r="C1226" s="97"/>
      <c r="D1226" s="97"/>
      <c r="E1226" s="97"/>
      <c r="F1226" s="97"/>
      <c r="G1226" s="97"/>
      <c r="H1226" s="108" t="s">
        <v>1320</v>
      </c>
      <c r="I1226" s="108">
        <f>ROUND(I1221*(1+0.2607),2)</f>
        <v>6.85</v>
      </c>
    </row>
    <row r="1227" spans="1:9" ht="12.75" customHeight="1">
      <c r="A1227" s="107"/>
      <c r="B1227" s="107"/>
      <c r="C1227" s="107"/>
      <c r="D1227" s="107"/>
      <c r="E1227" s="107"/>
      <c r="F1227" s="109" t="s">
        <v>1321</v>
      </c>
      <c r="G1227" s="144">
        <f>Planilha!F155</f>
        <v>148</v>
      </c>
      <c r="H1227" s="109" t="s">
        <v>1319</v>
      </c>
      <c r="I1227" s="109">
        <f>ROUND(I1226*G1227,2)</f>
        <v>1013.8</v>
      </c>
    </row>
    <row r="1228" spans="1:9">
      <c r="A1228" s="35" t="s">
        <v>716</v>
      </c>
      <c r="B1228" s="36" t="s">
        <v>0</v>
      </c>
      <c r="C1228" s="35" t="s">
        <v>1</v>
      </c>
      <c r="D1228" s="35" t="s">
        <v>2</v>
      </c>
      <c r="E1228" s="35" t="s">
        <v>3</v>
      </c>
      <c r="F1228" s="38" t="s">
        <v>4</v>
      </c>
      <c r="G1228" s="40" t="s">
        <v>5</v>
      </c>
      <c r="H1228" s="36" t="s">
        <v>6</v>
      </c>
      <c r="I1228" s="36" t="s">
        <v>7</v>
      </c>
    </row>
    <row r="1229" spans="1:9" ht="19.8">
      <c r="A1229" s="7" t="s">
        <v>8</v>
      </c>
      <c r="B1229" s="46">
        <v>91928</v>
      </c>
      <c r="C1229" s="7" t="s">
        <v>34</v>
      </c>
      <c r="D1229" s="25" t="s">
        <v>85</v>
      </c>
      <c r="E1229" s="25" t="s">
        <v>52</v>
      </c>
      <c r="F1229" s="10" t="s">
        <v>53</v>
      </c>
      <c r="G1229" s="12">
        <v>1</v>
      </c>
      <c r="H1229" s="13">
        <f>SUM(I1230:I1233)</f>
        <v>5.43</v>
      </c>
      <c r="I1229" s="13">
        <f>H1229*G1229</f>
        <v>5.43</v>
      </c>
    </row>
    <row r="1230" spans="1:9">
      <c r="A1230" s="34" t="s">
        <v>18</v>
      </c>
      <c r="B1230" s="45">
        <v>88247</v>
      </c>
      <c r="C1230" s="26" t="s">
        <v>34</v>
      </c>
      <c r="D1230" s="26" t="s">
        <v>693</v>
      </c>
      <c r="E1230" s="26" t="s">
        <v>36</v>
      </c>
      <c r="F1230" s="29" t="s">
        <v>37</v>
      </c>
      <c r="G1230" s="31">
        <v>3.9E-2</v>
      </c>
      <c r="H1230" s="32">
        <v>20.11</v>
      </c>
      <c r="I1230" s="32">
        <f t="shared" ref="I1230:I1233" si="127">ROUND(G1230*H1230,2)</f>
        <v>0.78</v>
      </c>
    </row>
    <row r="1231" spans="1:9">
      <c r="A1231" s="34" t="s">
        <v>18</v>
      </c>
      <c r="B1231" s="45">
        <v>88264</v>
      </c>
      <c r="C1231" s="26" t="s">
        <v>34</v>
      </c>
      <c r="D1231" s="26" t="s">
        <v>141</v>
      </c>
      <c r="E1231" s="26" t="s">
        <v>36</v>
      </c>
      <c r="F1231" s="29" t="s">
        <v>37</v>
      </c>
      <c r="G1231" s="31">
        <v>3.9E-2</v>
      </c>
      <c r="H1231" s="32">
        <v>25.02</v>
      </c>
      <c r="I1231" s="32">
        <f t="shared" si="127"/>
        <v>0.98</v>
      </c>
    </row>
    <row r="1232" spans="1:9">
      <c r="A1232" s="14" t="s">
        <v>12</v>
      </c>
      <c r="B1232" s="15">
        <v>21127</v>
      </c>
      <c r="C1232" s="14" t="s">
        <v>34</v>
      </c>
      <c r="D1232" s="42" t="s">
        <v>152</v>
      </c>
      <c r="E1232" s="14" t="s">
        <v>25</v>
      </c>
      <c r="F1232" s="17" t="s">
        <v>11</v>
      </c>
      <c r="G1232" s="19">
        <v>9.4000000000000004E-3</v>
      </c>
      <c r="H1232" s="43">
        <v>3.06</v>
      </c>
      <c r="I1232" s="43">
        <f t="shared" si="127"/>
        <v>0.03</v>
      </c>
    </row>
    <row r="1233" spans="1:9">
      <c r="A1233" s="14" t="s">
        <v>12</v>
      </c>
      <c r="B1233" s="15">
        <v>981</v>
      </c>
      <c r="C1233" s="14" t="s">
        <v>34</v>
      </c>
      <c r="D1233" s="14" t="s">
        <v>712</v>
      </c>
      <c r="E1233" s="14" t="s">
        <v>25</v>
      </c>
      <c r="F1233" s="17" t="s">
        <v>53</v>
      </c>
      <c r="G1233" s="19">
        <v>1.2434000000000001</v>
      </c>
      <c r="H1233" s="43">
        <v>2.93</v>
      </c>
      <c r="I1233" s="43">
        <f t="shared" si="127"/>
        <v>3.64</v>
      </c>
    </row>
    <row r="1234" spans="1:9" ht="12.75" customHeight="1">
      <c r="A1234" s="97"/>
      <c r="B1234" s="97"/>
      <c r="C1234" s="97"/>
      <c r="D1234" s="97"/>
      <c r="E1234" s="97"/>
      <c r="F1234" s="97"/>
      <c r="G1234" s="97"/>
      <c r="H1234" s="108" t="s">
        <v>1320</v>
      </c>
      <c r="I1234" s="108">
        <f>ROUND(I1229*(1+0.2607),2)</f>
        <v>6.85</v>
      </c>
    </row>
    <row r="1235" spans="1:9" ht="12.75" customHeight="1">
      <c r="A1235" s="107"/>
      <c r="B1235" s="107"/>
      <c r="C1235" s="107"/>
      <c r="D1235" s="107"/>
      <c r="E1235" s="107"/>
      <c r="F1235" s="109" t="s">
        <v>1321</v>
      </c>
      <c r="G1235" s="144">
        <f>Planilha!F156</f>
        <v>148</v>
      </c>
      <c r="H1235" s="109" t="s">
        <v>1319</v>
      </c>
      <c r="I1235" s="109">
        <f>ROUND(I1234*G1235,2)</f>
        <v>1013.8</v>
      </c>
    </row>
    <row r="1236" spans="1:9">
      <c r="A1236" s="35" t="s">
        <v>717</v>
      </c>
      <c r="B1236" s="36" t="s">
        <v>0</v>
      </c>
      <c r="C1236" s="35" t="s">
        <v>1</v>
      </c>
      <c r="D1236" s="35" t="s">
        <v>2</v>
      </c>
      <c r="E1236" s="35" t="s">
        <v>3</v>
      </c>
      <c r="F1236" s="38" t="s">
        <v>4</v>
      </c>
      <c r="G1236" s="40" t="s">
        <v>5</v>
      </c>
      <c r="H1236" s="36" t="s">
        <v>6</v>
      </c>
      <c r="I1236" s="36" t="s">
        <v>7</v>
      </c>
    </row>
    <row r="1237" spans="1:9" ht="19.8">
      <c r="A1237" s="7" t="s">
        <v>8</v>
      </c>
      <c r="B1237" s="46">
        <v>91928</v>
      </c>
      <c r="C1237" s="7" t="s">
        <v>34</v>
      </c>
      <c r="D1237" s="25" t="s">
        <v>711</v>
      </c>
      <c r="E1237" s="25" t="s">
        <v>48</v>
      </c>
      <c r="F1237" s="10" t="s">
        <v>53</v>
      </c>
      <c r="G1237" s="12">
        <v>1</v>
      </c>
      <c r="H1237" s="13">
        <f>SUM(I1238:I1241)</f>
        <v>5.43</v>
      </c>
      <c r="I1237" s="13">
        <f>H1237*G1237</f>
        <v>5.43</v>
      </c>
    </row>
    <row r="1238" spans="1:9">
      <c r="A1238" s="34" t="s">
        <v>18</v>
      </c>
      <c r="B1238" s="45">
        <v>88247</v>
      </c>
      <c r="C1238" s="26" t="s">
        <v>34</v>
      </c>
      <c r="D1238" s="26" t="s">
        <v>693</v>
      </c>
      <c r="E1238" s="26" t="s">
        <v>36</v>
      </c>
      <c r="F1238" s="29" t="s">
        <v>37</v>
      </c>
      <c r="G1238" s="31">
        <v>3.9E-2</v>
      </c>
      <c r="H1238" s="32">
        <v>20.11</v>
      </c>
      <c r="I1238" s="32">
        <f t="shared" ref="I1238:I1241" si="128">ROUND(G1238*H1238,2)</f>
        <v>0.78</v>
      </c>
    </row>
    <row r="1239" spans="1:9">
      <c r="A1239" s="34" t="s">
        <v>18</v>
      </c>
      <c r="B1239" s="45">
        <v>88264</v>
      </c>
      <c r="C1239" s="26" t="s">
        <v>34</v>
      </c>
      <c r="D1239" s="26" t="s">
        <v>141</v>
      </c>
      <c r="E1239" s="26" t="s">
        <v>36</v>
      </c>
      <c r="F1239" s="29" t="s">
        <v>37</v>
      </c>
      <c r="G1239" s="31">
        <v>3.9E-2</v>
      </c>
      <c r="H1239" s="32">
        <v>25.02</v>
      </c>
      <c r="I1239" s="32">
        <f t="shared" si="128"/>
        <v>0.98</v>
      </c>
    </row>
    <row r="1240" spans="1:9">
      <c r="A1240" s="14" t="s">
        <v>12</v>
      </c>
      <c r="B1240" s="15">
        <v>21127</v>
      </c>
      <c r="C1240" s="14" t="s">
        <v>34</v>
      </c>
      <c r="D1240" s="42" t="s">
        <v>152</v>
      </c>
      <c r="E1240" s="14" t="s">
        <v>25</v>
      </c>
      <c r="F1240" s="17" t="s">
        <v>11</v>
      </c>
      <c r="G1240" s="19">
        <v>9.4000000000000004E-3</v>
      </c>
      <c r="H1240" s="43">
        <v>3.06</v>
      </c>
      <c r="I1240" s="43">
        <f t="shared" si="128"/>
        <v>0.03</v>
      </c>
    </row>
    <row r="1241" spans="1:9">
      <c r="A1241" s="14" t="s">
        <v>12</v>
      </c>
      <c r="B1241" s="15">
        <v>981</v>
      </c>
      <c r="C1241" s="14" t="s">
        <v>34</v>
      </c>
      <c r="D1241" s="14" t="s">
        <v>712</v>
      </c>
      <c r="E1241" s="14" t="s">
        <v>25</v>
      </c>
      <c r="F1241" s="17" t="s">
        <v>53</v>
      </c>
      <c r="G1241" s="19">
        <v>1.2434000000000001</v>
      </c>
      <c r="H1241" s="43">
        <v>2.93</v>
      </c>
      <c r="I1241" s="43">
        <f t="shared" si="128"/>
        <v>3.64</v>
      </c>
    </row>
    <row r="1242" spans="1:9" ht="12.75" customHeight="1">
      <c r="A1242" s="97"/>
      <c r="B1242" s="97"/>
      <c r="C1242" s="97"/>
      <c r="D1242" s="97"/>
      <c r="E1242" s="97"/>
      <c r="F1242" s="97"/>
      <c r="G1242" s="97"/>
      <c r="H1242" s="108" t="s">
        <v>1320</v>
      </c>
      <c r="I1242" s="108">
        <f>ROUND(I1237*(1+0.2607),2)</f>
        <v>6.85</v>
      </c>
    </row>
    <row r="1243" spans="1:9" ht="12.75" customHeight="1">
      <c r="A1243" s="107"/>
      <c r="B1243" s="107"/>
      <c r="C1243" s="107"/>
      <c r="D1243" s="107"/>
      <c r="E1243" s="107"/>
      <c r="F1243" s="109" t="s">
        <v>1321</v>
      </c>
      <c r="G1243" s="144">
        <f>Planilha!F157</f>
        <v>148</v>
      </c>
      <c r="H1243" s="109" t="s">
        <v>1319</v>
      </c>
      <c r="I1243" s="109">
        <f>ROUND(I1242*G1243,2)</f>
        <v>1013.8</v>
      </c>
    </row>
    <row r="1244" spans="1:9">
      <c r="A1244" s="35" t="s">
        <v>718</v>
      </c>
      <c r="B1244" s="36" t="s">
        <v>0</v>
      </c>
      <c r="C1244" s="35" t="s">
        <v>1</v>
      </c>
      <c r="D1244" s="35" t="s">
        <v>2</v>
      </c>
      <c r="E1244" s="35" t="s">
        <v>3</v>
      </c>
      <c r="F1244" s="38" t="s">
        <v>4</v>
      </c>
      <c r="G1244" s="40" t="s">
        <v>5</v>
      </c>
      <c r="H1244" s="36" t="s">
        <v>6</v>
      </c>
      <c r="I1244" s="36" t="s">
        <v>7</v>
      </c>
    </row>
    <row r="1245" spans="1:9">
      <c r="A1245" s="7" t="s">
        <v>8</v>
      </c>
      <c r="B1245" s="8" t="s">
        <v>719</v>
      </c>
      <c r="C1245" s="7" t="s">
        <v>9</v>
      </c>
      <c r="D1245" s="7" t="s">
        <v>720</v>
      </c>
      <c r="E1245" s="25" t="s">
        <v>78</v>
      </c>
      <c r="F1245" s="10" t="s">
        <v>11</v>
      </c>
      <c r="G1245" s="12">
        <v>1</v>
      </c>
      <c r="H1245" s="13">
        <f>SUM(I1246:I1248)</f>
        <v>4.47</v>
      </c>
      <c r="I1245" s="13">
        <f>H1245*G1245</f>
        <v>4.47</v>
      </c>
    </row>
    <row r="1246" spans="1:9">
      <c r="A1246" s="34" t="s">
        <v>18</v>
      </c>
      <c r="B1246" s="45">
        <v>88264</v>
      </c>
      <c r="C1246" s="26" t="s">
        <v>34</v>
      </c>
      <c r="D1246" s="26" t="s">
        <v>141</v>
      </c>
      <c r="E1246" s="26" t="s">
        <v>36</v>
      </c>
      <c r="F1246" s="29" t="s">
        <v>37</v>
      </c>
      <c r="G1246" s="31">
        <v>0.05</v>
      </c>
      <c r="H1246" s="32">
        <v>25.02</v>
      </c>
      <c r="I1246" s="32">
        <f t="shared" ref="I1246:I1248" si="129">ROUND(G1246*H1246,2)</f>
        <v>1.25</v>
      </c>
    </row>
    <row r="1247" spans="1:9">
      <c r="A1247" s="34" t="s">
        <v>18</v>
      </c>
      <c r="B1247" s="45">
        <v>88247</v>
      </c>
      <c r="C1247" s="26" t="s">
        <v>34</v>
      </c>
      <c r="D1247" s="26" t="s">
        <v>693</v>
      </c>
      <c r="E1247" s="26" t="s">
        <v>36</v>
      </c>
      <c r="F1247" s="29" t="s">
        <v>37</v>
      </c>
      <c r="G1247" s="31">
        <v>0.05</v>
      </c>
      <c r="H1247" s="32">
        <v>20.11</v>
      </c>
      <c r="I1247" s="32">
        <f t="shared" si="129"/>
        <v>1.01</v>
      </c>
    </row>
    <row r="1248" spans="1:9">
      <c r="A1248" s="14" t="s">
        <v>12</v>
      </c>
      <c r="B1248" s="15">
        <v>38091</v>
      </c>
      <c r="C1248" s="14" t="s">
        <v>34</v>
      </c>
      <c r="D1248" s="42" t="s">
        <v>721</v>
      </c>
      <c r="E1248" s="14" t="s">
        <v>25</v>
      </c>
      <c r="F1248" s="17" t="s">
        <v>11</v>
      </c>
      <c r="G1248" s="19">
        <v>1</v>
      </c>
      <c r="H1248" s="43">
        <v>2.21</v>
      </c>
      <c r="I1248" s="43">
        <f t="shared" si="129"/>
        <v>2.21</v>
      </c>
    </row>
    <row r="1249" spans="1:9" ht="12.75" customHeight="1">
      <c r="A1249" s="97"/>
      <c r="B1249" s="97"/>
      <c r="C1249" s="97"/>
      <c r="D1249" s="97"/>
      <c r="E1249" s="97"/>
      <c r="F1249" s="97"/>
      <c r="G1249" s="97"/>
      <c r="H1249" s="108" t="s">
        <v>1320</v>
      </c>
      <c r="I1249" s="108">
        <f>ROUND(SUM(I1245)*(1+0.2607),2)</f>
        <v>5.64</v>
      </c>
    </row>
    <row r="1250" spans="1:9" ht="12.75" customHeight="1">
      <c r="A1250" s="107"/>
      <c r="B1250" s="107"/>
      <c r="C1250" s="107"/>
      <c r="D1250" s="107"/>
      <c r="E1250" s="107"/>
      <c r="F1250" s="109" t="s">
        <v>1321</v>
      </c>
      <c r="G1250" s="144">
        <f>Planilha!F158</f>
        <v>16</v>
      </c>
      <c r="H1250" s="109" t="s">
        <v>1319</v>
      </c>
      <c r="I1250" s="109">
        <f>ROUND(I1249*G1250,2)</f>
        <v>90.24</v>
      </c>
    </row>
    <row r="1251" spans="1:9">
      <c r="A1251" s="35" t="s">
        <v>722</v>
      </c>
      <c r="B1251" s="36" t="s">
        <v>0</v>
      </c>
      <c r="C1251" s="35" t="s">
        <v>1</v>
      </c>
      <c r="D1251" s="35" t="s">
        <v>2</v>
      </c>
      <c r="E1251" s="35" t="s">
        <v>3</v>
      </c>
      <c r="F1251" s="38" t="s">
        <v>4</v>
      </c>
      <c r="G1251" s="40" t="s">
        <v>5</v>
      </c>
      <c r="H1251" s="36" t="s">
        <v>6</v>
      </c>
      <c r="I1251" s="36" t="s">
        <v>7</v>
      </c>
    </row>
    <row r="1252" spans="1:9" ht="19.8">
      <c r="A1252" s="7" t="s">
        <v>8</v>
      </c>
      <c r="B1252" s="46">
        <v>91955</v>
      </c>
      <c r="C1252" s="7" t="s">
        <v>34</v>
      </c>
      <c r="D1252" s="7" t="s">
        <v>723</v>
      </c>
      <c r="E1252" s="25" t="s">
        <v>52</v>
      </c>
      <c r="F1252" s="10" t="s">
        <v>11</v>
      </c>
      <c r="G1252" s="12">
        <v>1</v>
      </c>
      <c r="H1252" s="13">
        <f>SUM(I1253:I1254)</f>
        <v>32.35</v>
      </c>
      <c r="I1252" s="13">
        <f>H1252*G1252</f>
        <v>32.35</v>
      </c>
    </row>
    <row r="1253" spans="1:9" ht="19.8">
      <c r="A1253" s="26" t="s">
        <v>16</v>
      </c>
      <c r="B1253" s="45">
        <v>91946</v>
      </c>
      <c r="C1253" s="26" t="s">
        <v>34</v>
      </c>
      <c r="D1253" s="34" t="s">
        <v>724</v>
      </c>
      <c r="E1253" s="34" t="s">
        <v>52</v>
      </c>
      <c r="F1253" s="29" t="s">
        <v>11</v>
      </c>
      <c r="G1253" s="31">
        <v>1</v>
      </c>
      <c r="H1253" s="32">
        <v>9.82</v>
      </c>
      <c r="I1253" s="32">
        <f t="shared" ref="I1253:I1254" si="130">ROUND(G1253*H1253,2)</f>
        <v>9.82</v>
      </c>
    </row>
    <row r="1254" spans="1:9" ht="19.8">
      <c r="A1254" s="26" t="s">
        <v>16</v>
      </c>
      <c r="B1254" s="45">
        <v>91954</v>
      </c>
      <c r="C1254" s="26" t="s">
        <v>34</v>
      </c>
      <c r="D1254" s="26" t="s">
        <v>725</v>
      </c>
      <c r="E1254" s="34" t="s">
        <v>52</v>
      </c>
      <c r="F1254" s="29" t="s">
        <v>11</v>
      </c>
      <c r="G1254" s="31">
        <v>1</v>
      </c>
      <c r="H1254" s="32">
        <v>22.53</v>
      </c>
      <c r="I1254" s="32">
        <f t="shared" si="130"/>
        <v>22.53</v>
      </c>
    </row>
    <row r="1255" spans="1:9" ht="12.75" customHeight="1">
      <c r="A1255" s="97"/>
      <c r="B1255" s="97"/>
      <c r="C1255" s="97"/>
      <c r="D1255" s="97"/>
      <c r="E1255" s="97"/>
      <c r="F1255" s="97"/>
      <c r="G1255" s="97"/>
      <c r="H1255" s="108" t="s">
        <v>1320</v>
      </c>
      <c r="I1255" s="108">
        <f>ROUND(I1252*(1+0.2607),2)</f>
        <v>40.78</v>
      </c>
    </row>
    <row r="1256" spans="1:9" ht="12.75" customHeight="1">
      <c r="A1256" s="107"/>
      <c r="B1256" s="107"/>
      <c r="C1256" s="107"/>
      <c r="D1256" s="107"/>
      <c r="E1256" s="107"/>
      <c r="F1256" s="109" t="s">
        <v>1321</v>
      </c>
      <c r="G1256" s="144">
        <f>Planilha!F159</f>
        <v>6</v>
      </c>
      <c r="H1256" s="109" t="s">
        <v>1319</v>
      </c>
      <c r="I1256" s="109">
        <f>ROUND(I1255*G1256,2)</f>
        <v>244.68</v>
      </c>
    </row>
    <row r="1257" spans="1:9">
      <c r="A1257" s="35" t="s">
        <v>726</v>
      </c>
      <c r="B1257" s="36" t="s">
        <v>0</v>
      </c>
      <c r="C1257" s="35" t="s">
        <v>1</v>
      </c>
      <c r="D1257" s="35" t="s">
        <v>2</v>
      </c>
      <c r="E1257" s="35" t="s">
        <v>3</v>
      </c>
      <c r="F1257" s="38" t="s">
        <v>4</v>
      </c>
      <c r="G1257" s="40" t="s">
        <v>5</v>
      </c>
      <c r="H1257" s="36" t="s">
        <v>6</v>
      </c>
      <c r="I1257" s="36" t="s">
        <v>7</v>
      </c>
    </row>
    <row r="1258" spans="1:9" ht="19.8">
      <c r="A1258" s="7" t="s">
        <v>8</v>
      </c>
      <c r="B1258" s="46">
        <v>91953</v>
      </c>
      <c r="C1258" s="7" t="s">
        <v>34</v>
      </c>
      <c r="D1258" s="7" t="s">
        <v>727</v>
      </c>
      <c r="E1258" s="25" t="s">
        <v>52</v>
      </c>
      <c r="F1258" s="10" t="s">
        <v>11</v>
      </c>
      <c r="G1258" s="12">
        <v>1</v>
      </c>
      <c r="H1258" s="13">
        <f>SUM(I1259:I1260)</f>
        <v>26.59</v>
      </c>
      <c r="I1258" s="13">
        <f>H1258*G1258</f>
        <v>26.59</v>
      </c>
    </row>
    <row r="1259" spans="1:9" ht="19.8">
      <c r="A1259" s="26" t="s">
        <v>16</v>
      </c>
      <c r="B1259" s="45">
        <v>91946</v>
      </c>
      <c r="C1259" s="26" t="s">
        <v>34</v>
      </c>
      <c r="D1259" s="34" t="s">
        <v>724</v>
      </c>
      <c r="E1259" s="34" t="s">
        <v>52</v>
      </c>
      <c r="F1259" s="29" t="s">
        <v>11</v>
      </c>
      <c r="G1259" s="31">
        <v>1</v>
      </c>
      <c r="H1259" s="32">
        <v>9.82</v>
      </c>
      <c r="I1259" s="32">
        <f t="shared" ref="I1259:I1260" si="131">ROUND(G1259*H1259,2)</f>
        <v>9.82</v>
      </c>
    </row>
    <row r="1260" spans="1:9" ht="19.8">
      <c r="A1260" s="26" t="s">
        <v>16</v>
      </c>
      <c r="B1260" s="45">
        <v>91952</v>
      </c>
      <c r="C1260" s="26" t="s">
        <v>34</v>
      </c>
      <c r="D1260" s="26" t="s">
        <v>728</v>
      </c>
      <c r="E1260" s="34" t="s">
        <v>52</v>
      </c>
      <c r="F1260" s="29" t="s">
        <v>11</v>
      </c>
      <c r="G1260" s="31">
        <v>1</v>
      </c>
      <c r="H1260" s="32">
        <v>16.77</v>
      </c>
      <c r="I1260" s="32">
        <f t="shared" si="131"/>
        <v>16.77</v>
      </c>
    </row>
    <row r="1261" spans="1:9" ht="12.75" customHeight="1">
      <c r="A1261" s="97"/>
      <c r="B1261" s="97"/>
      <c r="C1261" s="97"/>
      <c r="D1261" s="97"/>
      <c r="E1261" s="97"/>
      <c r="F1261" s="97"/>
      <c r="G1261" s="97"/>
      <c r="H1261" s="108" t="s">
        <v>1320</v>
      </c>
      <c r="I1261" s="108">
        <f>ROUND(I1258*(1+0.2607),2)</f>
        <v>33.520000000000003</v>
      </c>
    </row>
    <row r="1262" spans="1:9" ht="12.75" customHeight="1">
      <c r="A1262" s="107"/>
      <c r="B1262" s="107"/>
      <c r="C1262" s="107"/>
      <c r="D1262" s="107"/>
      <c r="E1262" s="107"/>
      <c r="F1262" s="109" t="s">
        <v>1321</v>
      </c>
      <c r="G1262" s="144">
        <f>Planilha!F160</f>
        <v>32</v>
      </c>
      <c r="H1262" s="109" t="s">
        <v>1319</v>
      </c>
      <c r="I1262" s="109">
        <f>ROUND(I1261*G1262,2)</f>
        <v>1072.6400000000001</v>
      </c>
    </row>
    <row r="1263" spans="1:9">
      <c r="A1263" s="35" t="s">
        <v>729</v>
      </c>
      <c r="B1263" s="72" t="s">
        <v>0</v>
      </c>
      <c r="C1263" s="35" t="s">
        <v>1</v>
      </c>
      <c r="D1263" s="35" t="s">
        <v>2</v>
      </c>
      <c r="E1263" s="35" t="s">
        <v>3</v>
      </c>
      <c r="F1263" s="38" t="s">
        <v>4</v>
      </c>
      <c r="G1263" s="73" t="s">
        <v>5</v>
      </c>
      <c r="H1263" s="74" t="s">
        <v>6</v>
      </c>
      <c r="I1263" s="74" t="s">
        <v>7</v>
      </c>
    </row>
    <row r="1264" spans="1:9" ht="19.8">
      <c r="A1264" s="7" t="s">
        <v>8</v>
      </c>
      <c r="B1264" s="46">
        <v>91961</v>
      </c>
      <c r="C1264" s="7" t="s">
        <v>34</v>
      </c>
      <c r="D1264" s="7" t="s">
        <v>730</v>
      </c>
      <c r="E1264" s="25" t="s">
        <v>52</v>
      </c>
      <c r="F1264" s="10" t="s">
        <v>11</v>
      </c>
      <c r="G1264" s="12">
        <v>1</v>
      </c>
      <c r="H1264" s="13">
        <f>SUM(I1265:I1266)</f>
        <v>52.07</v>
      </c>
      <c r="I1264" s="13">
        <f>H1264*G1264</f>
        <v>52.07</v>
      </c>
    </row>
    <row r="1265" spans="1:9" ht="19.8">
      <c r="A1265" s="26" t="s">
        <v>16</v>
      </c>
      <c r="B1265" s="45">
        <v>91946</v>
      </c>
      <c r="C1265" s="26" t="s">
        <v>34</v>
      </c>
      <c r="D1265" s="34" t="s">
        <v>731</v>
      </c>
      <c r="E1265" s="34" t="s">
        <v>48</v>
      </c>
      <c r="F1265" s="29" t="s">
        <v>11</v>
      </c>
      <c r="G1265" s="31">
        <v>1</v>
      </c>
      <c r="H1265" s="32">
        <v>9.82</v>
      </c>
      <c r="I1265" s="32">
        <f t="shared" ref="I1265:I1266" si="132">ROUND(G1265*H1265,2)</f>
        <v>9.82</v>
      </c>
    </row>
    <row r="1266" spans="1:9" ht="19.8">
      <c r="A1266" s="26" t="s">
        <v>16</v>
      </c>
      <c r="B1266" s="45">
        <v>91960</v>
      </c>
      <c r="C1266" s="26" t="s">
        <v>34</v>
      </c>
      <c r="D1266" s="26" t="s">
        <v>732</v>
      </c>
      <c r="E1266" s="34" t="s">
        <v>52</v>
      </c>
      <c r="F1266" s="29" t="s">
        <v>11</v>
      </c>
      <c r="G1266" s="31">
        <v>1</v>
      </c>
      <c r="H1266" s="32">
        <v>42.25</v>
      </c>
      <c r="I1266" s="32">
        <f t="shared" si="132"/>
        <v>42.25</v>
      </c>
    </row>
    <row r="1267" spans="1:9" ht="12.75" customHeight="1">
      <c r="A1267" s="97"/>
      <c r="B1267" s="97"/>
      <c r="C1267" s="97"/>
      <c r="D1267" s="97"/>
      <c r="E1267" s="97"/>
      <c r="F1267" s="97"/>
      <c r="G1267" s="97"/>
      <c r="H1267" s="108" t="s">
        <v>1320</v>
      </c>
      <c r="I1267" s="108">
        <f>ROUND(I1264*(1+0.2607),2)</f>
        <v>65.64</v>
      </c>
    </row>
    <row r="1268" spans="1:9" ht="12.75" customHeight="1">
      <c r="A1268" s="107"/>
      <c r="B1268" s="107"/>
      <c r="C1268" s="107"/>
      <c r="D1268" s="107"/>
      <c r="E1268" s="107"/>
      <c r="F1268" s="109" t="s">
        <v>1321</v>
      </c>
      <c r="G1268" s="144">
        <f>Planilha!F161</f>
        <v>2</v>
      </c>
      <c r="H1268" s="109" t="s">
        <v>1319</v>
      </c>
      <c r="I1268" s="109">
        <f>ROUND(I1267*G1268,2)</f>
        <v>131.28</v>
      </c>
    </row>
    <row r="1269" spans="1:9">
      <c r="A1269" s="35" t="s">
        <v>733</v>
      </c>
      <c r="B1269" s="36" t="s">
        <v>0</v>
      </c>
      <c r="C1269" s="35" t="s">
        <v>1</v>
      </c>
      <c r="D1269" s="35" t="s">
        <v>2</v>
      </c>
      <c r="E1269" s="35" t="s">
        <v>3</v>
      </c>
      <c r="F1269" s="38" t="s">
        <v>4</v>
      </c>
      <c r="G1269" s="40" t="s">
        <v>5</v>
      </c>
      <c r="H1269" s="36" t="s">
        <v>6</v>
      </c>
      <c r="I1269" s="36" t="s">
        <v>7</v>
      </c>
    </row>
    <row r="1270" spans="1:9" ht="19.8">
      <c r="A1270" s="7" t="s">
        <v>8</v>
      </c>
      <c r="B1270" s="46">
        <v>91958</v>
      </c>
      <c r="C1270" s="7" t="s">
        <v>34</v>
      </c>
      <c r="D1270" s="7" t="s">
        <v>734</v>
      </c>
      <c r="E1270" s="25" t="s">
        <v>52</v>
      </c>
      <c r="F1270" s="10" t="s">
        <v>11</v>
      </c>
      <c r="G1270" s="12">
        <v>1</v>
      </c>
      <c r="H1270" s="13">
        <f>SUM(I1271:I1273)</f>
        <v>30.75</v>
      </c>
      <c r="I1270" s="13">
        <f>H1270*G1270</f>
        <v>30.75</v>
      </c>
    </row>
    <row r="1271" spans="1:9">
      <c r="A1271" s="34" t="s">
        <v>18</v>
      </c>
      <c r="B1271" s="45">
        <v>88247</v>
      </c>
      <c r="C1271" s="26" t="s">
        <v>34</v>
      </c>
      <c r="D1271" s="26" t="s">
        <v>693</v>
      </c>
      <c r="E1271" s="26" t="s">
        <v>36</v>
      </c>
      <c r="F1271" s="29" t="s">
        <v>37</v>
      </c>
      <c r="G1271" s="31">
        <v>0.40200000000000002</v>
      </c>
      <c r="H1271" s="32">
        <v>20.11</v>
      </c>
      <c r="I1271" s="32">
        <f t="shared" ref="I1271:I1273" si="133">ROUND(G1271*H1271,2)</f>
        <v>8.08</v>
      </c>
    </row>
    <row r="1272" spans="1:9">
      <c r="A1272" s="34" t="s">
        <v>18</v>
      </c>
      <c r="B1272" s="45">
        <v>88264</v>
      </c>
      <c r="C1272" s="26" t="s">
        <v>34</v>
      </c>
      <c r="D1272" s="26" t="s">
        <v>141</v>
      </c>
      <c r="E1272" s="26" t="s">
        <v>36</v>
      </c>
      <c r="F1272" s="29" t="s">
        <v>37</v>
      </c>
      <c r="G1272" s="31">
        <v>0.40240199999999993</v>
      </c>
      <c r="H1272" s="32">
        <v>25.02</v>
      </c>
      <c r="I1272" s="32">
        <f t="shared" si="133"/>
        <v>10.07</v>
      </c>
    </row>
    <row r="1273" spans="1:9">
      <c r="A1273" s="14" t="s">
        <v>12</v>
      </c>
      <c r="B1273" s="15">
        <v>38112</v>
      </c>
      <c r="C1273" s="14" t="s">
        <v>34</v>
      </c>
      <c r="D1273" s="14" t="s">
        <v>735</v>
      </c>
      <c r="E1273" s="14" t="s">
        <v>25</v>
      </c>
      <c r="F1273" s="17" t="s">
        <v>11</v>
      </c>
      <c r="G1273" s="19">
        <v>2</v>
      </c>
      <c r="H1273" s="43">
        <v>6.3</v>
      </c>
      <c r="I1273" s="43">
        <f t="shared" si="133"/>
        <v>12.6</v>
      </c>
    </row>
    <row r="1274" spans="1:9" ht="12.75" customHeight="1">
      <c r="A1274" s="97"/>
      <c r="B1274" s="97"/>
      <c r="C1274" s="97"/>
      <c r="D1274" s="97"/>
      <c r="E1274" s="97"/>
      <c r="F1274" s="97"/>
      <c r="G1274" s="97"/>
      <c r="H1274" s="108" t="s">
        <v>1320</v>
      </c>
      <c r="I1274" s="108">
        <f>ROUND(I1270*(1+0.2607),2)</f>
        <v>38.770000000000003</v>
      </c>
    </row>
    <row r="1275" spans="1:9" ht="12.75" customHeight="1">
      <c r="A1275" s="107"/>
      <c r="B1275" s="107"/>
      <c r="C1275" s="107"/>
      <c r="D1275" s="107"/>
      <c r="E1275" s="107"/>
      <c r="F1275" s="109" t="s">
        <v>1321</v>
      </c>
      <c r="G1275" s="144">
        <f>Planilha!F162</f>
        <v>3</v>
      </c>
      <c r="H1275" s="109" t="s">
        <v>1319</v>
      </c>
      <c r="I1275" s="109">
        <f>ROUND(I1274*G1275,2)</f>
        <v>116.31</v>
      </c>
    </row>
    <row r="1276" spans="1:9">
      <c r="A1276" s="35" t="s">
        <v>736</v>
      </c>
      <c r="B1276" s="36" t="s">
        <v>0</v>
      </c>
      <c r="C1276" s="35" t="s">
        <v>1</v>
      </c>
      <c r="D1276" s="35" t="s">
        <v>2</v>
      </c>
      <c r="E1276" s="35" t="s">
        <v>3</v>
      </c>
      <c r="F1276" s="38" t="s">
        <v>4</v>
      </c>
      <c r="G1276" s="40" t="s">
        <v>5</v>
      </c>
      <c r="H1276" s="36" t="s">
        <v>6</v>
      </c>
      <c r="I1276" s="36" t="s">
        <v>7</v>
      </c>
    </row>
    <row r="1277" spans="1:9" ht="19.8">
      <c r="A1277" s="7" t="s">
        <v>8</v>
      </c>
      <c r="B1277" s="46">
        <v>91990</v>
      </c>
      <c r="C1277" s="7" t="s">
        <v>34</v>
      </c>
      <c r="D1277" s="7" t="s">
        <v>737</v>
      </c>
      <c r="E1277" s="25" t="s">
        <v>48</v>
      </c>
      <c r="F1277" s="10" t="s">
        <v>11</v>
      </c>
      <c r="G1277" s="12">
        <v>1</v>
      </c>
      <c r="H1277" s="13">
        <f>SUM(I1278:I1280)</f>
        <v>30.23</v>
      </c>
      <c r="I1277" s="13">
        <f>H1277*G1277</f>
        <v>30.23</v>
      </c>
    </row>
    <row r="1278" spans="1:9">
      <c r="A1278" s="34" t="s">
        <v>18</v>
      </c>
      <c r="B1278" s="45">
        <v>88247</v>
      </c>
      <c r="C1278" s="26" t="s">
        <v>34</v>
      </c>
      <c r="D1278" s="26" t="s">
        <v>693</v>
      </c>
      <c r="E1278" s="26" t="s">
        <v>36</v>
      </c>
      <c r="F1278" s="29" t="s">
        <v>37</v>
      </c>
      <c r="G1278" s="31">
        <v>0.51100000000000001</v>
      </c>
      <c r="H1278" s="32">
        <v>20.11</v>
      </c>
      <c r="I1278" s="32">
        <f t="shared" ref="I1278:I1280" si="134">ROUND(G1278*H1278,2)</f>
        <v>10.28</v>
      </c>
    </row>
    <row r="1279" spans="1:9">
      <c r="A1279" s="34" t="s">
        <v>18</v>
      </c>
      <c r="B1279" s="45">
        <v>88264</v>
      </c>
      <c r="C1279" s="26" t="s">
        <v>34</v>
      </c>
      <c r="D1279" s="26" t="s">
        <v>141</v>
      </c>
      <c r="E1279" s="26" t="s">
        <v>36</v>
      </c>
      <c r="F1279" s="29" t="s">
        <v>37</v>
      </c>
      <c r="G1279" s="31">
        <v>0.51100000000000001</v>
      </c>
      <c r="H1279" s="32">
        <v>25.02</v>
      </c>
      <c r="I1279" s="32">
        <f t="shared" si="134"/>
        <v>12.79</v>
      </c>
    </row>
    <row r="1280" spans="1:9">
      <c r="A1280" s="14" t="s">
        <v>12</v>
      </c>
      <c r="B1280" s="15">
        <v>38101</v>
      </c>
      <c r="C1280" s="14" t="s">
        <v>34</v>
      </c>
      <c r="D1280" s="14" t="s">
        <v>738</v>
      </c>
      <c r="E1280" s="14" t="s">
        <v>25</v>
      </c>
      <c r="F1280" s="17" t="s">
        <v>11</v>
      </c>
      <c r="G1280" s="19">
        <v>1</v>
      </c>
      <c r="H1280" s="43">
        <v>7.16</v>
      </c>
      <c r="I1280" s="43">
        <f t="shared" si="134"/>
        <v>7.16</v>
      </c>
    </row>
    <row r="1281" spans="1:9" ht="12.75" customHeight="1">
      <c r="A1281" s="97"/>
      <c r="B1281" s="97"/>
      <c r="C1281" s="97"/>
      <c r="D1281" s="97"/>
      <c r="E1281" s="97"/>
      <c r="F1281" s="97"/>
      <c r="G1281" s="97"/>
      <c r="H1281" s="108" t="s">
        <v>1320</v>
      </c>
      <c r="I1281" s="108">
        <f>ROUND(I1277*(1+0.2607),2)</f>
        <v>38.11</v>
      </c>
    </row>
    <row r="1282" spans="1:9" ht="12.75" customHeight="1">
      <c r="A1282" s="107"/>
      <c r="B1282" s="107"/>
      <c r="C1282" s="107"/>
      <c r="D1282" s="107"/>
      <c r="E1282" s="107"/>
      <c r="F1282" s="109" t="s">
        <v>1321</v>
      </c>
      <c r="G1282" s="144">
        <f>Planilha!F163</f>
        <v>91</v>
      </c>
      <c r="H1282" s="109" t="s">
        <v>1319</v>
      </c>
      <c r="I1282" s="109">
        <f>ROUND(I1281*G1282,2)</f>
        <v>3468.01</v>
      </c>
    </row>
    <row r="1283" spans="1:9">
      <c r="A1283" s="35" t="s">
        <v>739</v>
      </c>
      <c r="B1283" s="36" t="s">
        <v>0</v>
      </c>
      <c r="C1283" s="35" t="s">
        <v>1</v>
      </c>
      <c r="D1283" s="35" t="s">
        <v>2</v>
      </c>
      <c r="E1283" s="35" t="s">
        <v>3</v>
      </c>
      <c r="F1283" s="38" t="s">
        <v>4</v>
      </c>
      <c r="G1283" s="40" t="s">
        <v>5</v>
      </c>
      <c r="H1283" s="36" t="s">
        <v>6</v>
      </c>
      <c r="I1283" s="36" t="s">
        <v>7</v>
      </c>
    </row>
    <row r="1284" spans="1:9" ht="19.8">
      <c r="A1284" s="7" t="s">
        <v>8</v>
      </c>
      <c r="B1284" s="46">
        <v>91991</v>
      </c>
      <c r="C1284" s="7" t="s">
        <v>34</v>
      </c>
      <c r="D1284" s="7" t="s">
        <v>740</v>
      </c>
      <c r="E1284" s="25" t="s">
        <v>48</v>
      </c>
      <c r="F1284" s="10" t="s">
        <v>11</v>
      </c>
      <c r="G1284" s="12">
        <v>1</v>
      </c>
      <c r="H1284" s="13">
        <f>SUM(I1285:I1287)</f>
        <v>32.24</v>
      </c>
      <c r="I1284" s="13">
        <f>H1284*G1284</f>
        <v>32.24</v>
      </c>
    </row>
    <row r="1285" spans="1:9">
      <c r="A1285" s="34" t="s">
        <v>18</v>
      </c>
      <c r="B1285" s="45">
        <v>88247</v>
      </c>
      <c r="C1285" s="26" t="s">
        <v>34</v>
      </c>
      <c r="D1285" s="26" t="s">
        <v>693</v>
      </c>
      <c r="E1285" s="26" t="s">
        <v>36</v>
      </c>
      <c r="F1285" s="29" t="s">
        <v>37</v>
      </c>
      <c r="G1285" s="31">
        <v>0.51100000000000001</v>
      </c>
      <c r="H1285" s="32">
        <v>20.11</v>
      </c>
      <c r="I1285" s="32">
        <f t="shared" ref="I1285:I1287" si="135">ROUND(G1285*H1285,2)</f>
        <v>10.28</v>
      </c>
    </row>
    <row r="1286" spans="1:9">
      <c r="A1286" s="34" t="s">
        <v>18</v>
      </c>
      <c r="B1286" s="45">
        <v>88264</v>
      </c>
      <c r="C1286" s="26" t="s">
        <v>34</v>
      </c>
      <c r="D1286" s="26" t="s">
        <v>141</v>
      </c>
      <c r="E1286" s="26" t="s">
        <v>36</v>
      </c>
      <c r="F1286" s="29" t="s">
        <v>37</v>
      </c>
      <c r="G1286" s="31">
        <v>0.51100000000000001</v>
      </c>
      <c r="H1286" s="32">
        <v>25.02</v>
      </c>
      <c r="I1286" s="32">
        <f t="shared" si="135"/>
        <v>12.79</v>
      </c>
    </row>
    <row r="1287" spans="1:9">
      <c r="A1287" s="14" t="s">
        <v>12</v>
      </c>
      <c r="B1287" s="15">
        <v>38102</v>
      </c>
      <c r="C1287" s="14" t="s">
        <v>34</v>
      </c>
      <c r="D1287" s="14" t="s">
        <v>741</v>
      </c>
      <c r="E1287" s="14" t="s">
        <v>25</v>
      </c>
      <c r="F1287" s="17" t="s">
        <v>11</v>
      </c>
      <c r="G1287" s="19">
        <v>1</v>
      </c>
      <c r="H1287" s="43">
        <v>9.17</v>
      </c>
      <c r="I1287" s="43">
        <f t="shared" si="135"/>
        <v>9.17</v>
      </c>
    </row>
    <row r="1288" spans="1:9" ht="12.75" customHeight="1">
      <c r="A1288" s="97"/>
      <c r="B1288" s="97"/>
      <c r="C1288" s="97"/>
      <c r="D1288" s="97"/>
      <c r="E1288" s="97"/>
      <c r="F1288" s="97"/>
      <c r="G1288" s="97"/>
      <c r="H1288" s="108" t="s">
        <v>1320</v>
      </c>
      <c r="I1288" s="108">
        <f>ROUND(I1284*(1+0.2607),2)</f>
        <v>40.64</v>
      </c>
    </row>
    <row r="1289" spans="1:9" ht="12.75" customHeight="1">
      <c r="A1289" s="107"/>
      <c r="B1289" s="107"/>
      <c r="C1289" s="107"/>
      <c r="D1289" s="107"/>
      <c r="E1289" s="107"/>
      <c r="F1289" s="109" t="s">
        <v>1321</v>
      </c>
      <c r="G1289" s="144">
        <f>Planilha!F164</f>
        <v>1</v>
      </c>
      <c r="H1289" s="109" t="s">
        <v>1319</v>
      </c>
      <c r="I1289" s="109">
        <f>ROUND(I1288*G1289,2)</f>
        <v>40.64</v>
      </c>
    </row>
    <row r="1290" spans="1:9">
      <c r="A1290" s="35" t="s">
        <v>742</v>
      </c>
      <c r="B1290" s="36" t="s">
        <v>0</v>
      </c>
      <c r="C1290" s="35" t="s">
        <v>1</v>
      </c>
      <c r="D1290" s="35" t="s">
        <v>2</v>
      </c>
      <c r="E1290" s="35" t="s">
        <v>3</v>
      </c>
      <c r="F1290" s="38" t="s">
        <v>4</v>
      </c>
      <c r="G1290" s="40" t="s">
        <v>5</v>
      </c>
      <c r="H1290" s="36" t="s">
        <v>6</v>
      </c>
      <c r="I1290" s="36" t="s">
        <v>7</v>
      </c>
    </row>
    <row r="1291" spans="1:9">
      <c r="A1291" s="7" t="s">
        <v>8</v>
      </c>
      <c r="B1291" s="8" t="s">
        <v>743</v>
      </c>
      <c r="C1291" s="7" t="s">
        <v>9</v>
      </c>
      <c r="D1291" s="7" t="s">
        <v>744</v>
      </c>
      <c r="E1291" s="25" t="s">
        <v>78</v>
      </c>
      <c r="F1291" s="10" t="s">
        <v>11</v>
      </c>
      <c r="G1291" s="12">
        <v>1</v>
      </c>
      <c r="H1291" s="13">
        <f>SUM(I1292:I1294)</f>
        <v>39.059999999999995</v>
      </c>
      <c r="I1291" s="13">
        <f>H1291*G1291</f>
        <v>39.059999999999995</v>
      </c>
    </row>
    <row r="1292" spans="1:9">
      <c r="A1292" s="34" t="s">
        <v>18</v>
      </c>
      <c r="B1292" s="45">
        <v>88264</v>
      </c>
      <c r="C1292" s="26" t="s">
        <v>34</v>
      </c>
      <c r="D1292" s="26" t="s">
        <v>141</v>
      </c>
      <c r="E1292" s="26" t="s">
        <v>36</v>
      </c>
      <c r="F1292" s="29" t="s">
        <v>37</v>
      </c>
      <c r="G1292" s="31">
        <v>0.05</v>
      </c>
      <c r="H1292" s="32">
        <v>25.02</v>
      </c>
      <c r="I1292" s="32">
        <f t="shared" ref="I1292:I1294" si="136">ROUND(G1292*H1292,2)</f>
        <v>1.25</v>
      </c>
    </row>
    <row r="1293" spans="1:9">
      <c r="A1293" s="34" t="s">
        <v>18</v>
      </c>
      <c r="B1293" s="45">
        <v>88247</v>
      </c>
      <c r="C1293" s="26" t="s">
        <v>34</v>
      </c>
      <c r="D1293" s="26" t="s">
        <v>693</v>
      </c>
      <c r="E1293" s="26" t="s">
        <v>36</v>
      </c>
      <c r="F1293" s="29" t="s">
        <v>37</v>
      </c>
      <c r="G1293" s="31">
        <v>0.05</v>
      </c>
      <c r="H1293" s="32">
        <v>20.11</v>
      </c>
      <c r="I1293" s="32">
        <f t="shared" si="136"/>
        <v>1.01</v>
      </c>
    </row>
    <row r="1294" spans="1:9">
      <c r="A1294" s="14" t="s">
        <v>12</v>
      </c>
      <c r="B1294" s="41" t="s">
        <v>745</v>
      </c>
      <c r="C1294" s="14" t="s">
        <v>9</v>
      </c>
      <c r="D1294" s="14" t="s">
        <v>744</v>
      </c>
      <c r="E1294" s="14" t="s">
        <v>25</v>
      </c>
      <c r="F1294" s="17" t="s">
        <v>11</v>
      </c>
      <c r="G1294" s="19">
        <v>1</v>
      </c>
      <c r="H1294" s="43">
        <v>36.799999999999997</v>
      </c>
      <c r="I1294" s="43">
        <f t="shared" si="136"/>
        <v>36.799999999999997</v>
      </c>
    </row>
    <row r="1295" spans="1:9" ht="12.75" customHeight="1">
      <c r="A1295" s="97"/>
      <c r="B1295" s="97"/>
      <c r="C1295" s="97"/>
      <c r="D1295" s="97"/>
      <c r="E1295" s="97"/>
      <c r="F1295" s="97"/>
      <c r="G1295" s="97"/>
      <c r="H1295" s="108" t="s">
        <v>1320</v>
      </c>
      <c r="I1295" s="108">
        <f>ROUND(I1291*(1+0.2607),2)</f>
        <v>49.24</v>
      </c>
    </row>
    <row r="1296" spans="1:9" ht="12.75" customHeight="1">
      <c r="A1296" s="107"/>
      <c r="B1296" s="107"/>
      <c r="C1296" s="107"/>
      <c r="D1296" s="107"/>
      <c r="E1296" s="107"/>
      <c r="F1296" s="109" t="s">
        <v>1321</v>
      </c>
      <c r="G1296" s="144">
        <f>Planilha!F165</f>
        <v>2</v>
      </c>
      <c r="H1296" s="109" t="s">
        <v>1319</v>
      </c>
      <c r="I1296" s="109">
        <f>ROUND(I1295*G1296,2)</f>
        <v>98.48</v>
      </c>
    </row>
    <row r="1297" spans="1:9">
      <c r="A1297" s="35" t="s">
        <v>746</v>
      </c>
      <c r="B1297" s="36" t="s">
        <v>0</v>
      </c>
      <c r="C1297" s="35" t="s">
        <v>1</v>
      </c>
      <c r="D1297" s="35" t="s">
        <v>2</v>
      </c>
      <c r="E1297" s="35" t="s">
        <v>3</v>
      </c>
      <c r="F1297" s="38" t="s">
        <v>4</v>
      </c>
      <c r="G1297" s="40" t="s">
        <v>5</v>
      </c>
      <c r="H1297" s="36" t="s">
        <v>6</v>
      </c>
      <c r="I1297" s="36" t="s">
        <v>7</v>
      </c>
    </row>
    <row r="1298" spans="1:9">
      <c r="A1298" s="7" t="s">
        <v>8</v>
      </c>
      <c r="B1298" s="8" t="s">
        <v>747</v>
      </c>
      <c r="C1298" s="7" t="s">
        <v>9</v>
      </c>
      <c r="D1298" s="7" t="s">
        <v>748</v>
      </c>
      <c r="E1298" s="25" t="s">
        <v>78</v>
      </c>
      <c r="F1298" s="10" t="s">
        <v>11</v>
      </c>
      <c r="G1298" s="12">
        <v>1</v>
      </c>
      <c r="H1298" s="13">
        <f>SUM(I1299:I1301)</f>
        <v>7.1499999999999995</v>
      </c>
      <c r="I1298" s="13">
        <f>H1298*G1298</f>
        <v>7.1499999999999995</v>
      </c>
    </row>
    <row r="1299" spans="1:9">
      <c r="A1299" s="34" t="s">
        <v>18</v>
      </c>
      <c r="B1299" s="45">
        <v>88247</v>
      </c>
      <c r="C1299" s="26" t="s">
        <v>34</v>
      </c>
      <c r="D1299" s="26" t="s">
        <v>693</v>
      </c>
      <c r="E1299" s="26" t="s">
        <v>36</v>
      </c>
      <c r="F1299" s="29" t="s">
        <v>37</v>
      </c>
      <c r="G1299" s="31">
        <v>0.05</v>
      </c>
      <c r="H1299" s="32">
        <v>20.11</v>
      </c>
      <c r="I1299" s="32">
        <f t="shared" ref="I1299:I1301" si="137">ROUND(G1299*H1299,2)</f>
        <v>1.01</v>
      </c>
    </row>
    <row r="1300" spans="1:9">
      <c r="A1300" s="34" t="s">
        <v>18</v>
      </c>
      <c r="B1300" s="45">
        <v>88264</v>
      </c>
      <c r="C1300" s="26" t="s">
        <v>34</v>
      </c>
      <c r="D1300" s="26" t="s">
        <v>141</v>
      </c>
      <c r="E1300" s="26" t="s">
        <v>36</v>
      </c>
      <c r="F1300" s="29" t="s">
        <v>37</v>
      </c>
      <c r="G1300" s="31">
        <v>0.05</v>
      </c>
      <c r="H1300" s="32">
        <v>25.02</v>
      </c>
      <c r="I1300" s="32">
        <f t="shared" si="137"/>
        <v>1.25</v>
      </c>
    </row>
    <row r="1301" spans="1:9">
      <c r="A1301" s="14" t="s">
        <v>12</v>
      </c>
      <c r="B1301" s="15">
        <v>1873</v>
      </c>
      <c r="C1301" s="14" t="s">
        <v>34</v>
      </c>
      <c r="D1301" s="42" t="s">
        <v>749</v>
      </c>
      <c r="E1301" s="14" t="s">
        <v>25</v>
      </c>
      <c r="F1301" s="17" t="s">
        <v>11</v>
      </c>
      <c r="G1301" s="19">
        <v>1</v>
      </c>
      <c r="H1301" s="43">
        <v>4.8899999999999997</v>
      </c>
      <c r="I1301" s="43">
        <f t="shared" si="137"/>
        <v>4.8899999999999997</v>
      </c>
    </row>
    <row r="1302" spans="1:9" ht="12.75" customHeight="1">
      <c r="A1302" s="97"/>
      <c r="B1302" s="97"/>
      <c r="C1302" s="97"/>
      <c r="D1302" s="97"/>
      <c r="E1302" s="97"/>
      <c r="F1302" s="97"/>
      <c r="G1302" s="97"/>
      <c r="H1302" s="108" t="s">
        <v>1320</v>
      </c>
      <c r="I1302" s="108">
        <f>ROUND(I1298*(1+0.2607),2)</f>
        <v>9.01</v>
      </c>
    </row>
    <row r="1303" spans="1:9" ht="12.75" customHeight="1">
      <c r="A1303" s="107"/>
      <c r="B1303" s="107"/>
      <c r="C1303" s="107"/>
      <c r="D1303" s="107"/>
      <c r="E1303" s="107"/>
      <c r="F1303" s="109" t="s">
        <v>1321</v>
      </c>
      <c r="G1303" s="144">
        <f>Planilha!F166</f>
        <v>2</v>
      </c>
      <c r="H1303" s="109" t="s">
        <v>1319</v>
      </c>
      <c r="I1303" s="109">
        <f>ROUND(I1302*G1303,2)</f>
        <v>18.02</v>
      </c>
    </row>
    <row r="1304" spans="1:9">
      <c r="A1304" s="35" t="s">
        <v>750</v>
      </c>
      <c r="B1304" s="36" t="s">
        <v>0</v>
      </c>
      <c r="C1304" s="35" t="s">
        <v>1</v>
      </c>
      <c r="D1304" s="35" t="s">
        <v>2</v>
      </c>
      <c r="E1304" s="35" t="s">
        <v>3</v>
      </c>
      <c r="F1304" s="38" t="s">
        <v>4</v>
      </c>
      <c r="G1304" s="40" t="s">
        <v>5</v>
      </c>
      <c r="H1304" s="36" t="s">
        <v>6</v>
      </c>
      <c r="I1304" s="36" t="s">
        <v>7</v>
      </c>
    </row>
    <row r="1305" spans="1:9" ht="26.4">
      <c r="A1305" s="7" t="s">
        <v>8</v>
      </c>
      <c r="B1305" s="8" t="s">
        <v>751</v>
      </c>
      <c r="C1305" s="7" t="s">
        <v>13</v>
      </c>
      <c r="D1305" s="7" t="s">
        <v>752</v>
      </c>
      <c r="E1305" s="7" t="s">
        <v>14</v>
      </c>
      <c r="F1305" s="10" t="s">
        <v>15</v>
      </c>
      <c r="G1305" s="12">
        <v>1</v>
      </c>
      <c r="H1305" s="13">
        <f>SUM(I1306:I1312)</f>
        <v>185.87</v>
      </c>
      <c r="I1305" s="13">
        <f>H1305*G1305</f>
        <v>185.87</v>
      </c>
    </row>
    <row r="1306" spans="1:9">
      <c r="A1306" s="34" t="s">
        <v>18</v>
      </c>
      <c r="B1306" s="45">
        <v>88316</v>
      </c>
      <c r="C1306" s="26" t="s">
        <v>34</v>
      </c>
      <c r="D1306" s="26" t="s">
        <v>35</v>
      </c>
      <c r="E1306" s="26" t="s">
        <v>36</v>
      </c>
      <c r="F1306" s="29" t="s">
        <v>37</v>
      </c>
      <c r="G1306" s="31">
        <v>0.91666669999999995</v>
      </c>
      <c r="H1306" s="32">
        <v>17.78</v>
      </c>
      <c r="I1306" s="32">
        <f t="shared" ref="I1306:I1312" si="138">ROUND(G1306*H1306,2)</f>
        <v>16.3</v>
      </c>
    </row>
    <row r="1307" spans="1:9">
      <c r="A1307" s="34" t="s">
        <v>18</v>
      </c>
      <c r="B1307" s="27" t="s">
        <v>544</v>
      </c>
      <c r="C1307" s="26" t="s">
        <v>13</v>
      </c>
      <c r="D1307" s="34" t="s">
        <v>545</v>
      </c>
      <c r="E1307" s="26" t="s">
        <v>14</v>
      </c>
      <c r="F1307" s="29" t="s">
        <v>74</v>
      </c>
      <c r="G1307" s="31">
        <v>6.9360000000000005E-2</v>
      </c>
      <c r="H1307" s="32">
        <v>60.66</v>
      </c>
      <c r="I1307" s="32">
        <f t="shared" si="138"/>
        <v>4.21</v>
      </c>
    </row>
    <row r="1308" spans="1:9">
      <c r="A1308" s="34" t="s">
        <v>18</v>
      </c>
      <c r="B1308" s="45">
        <v>88309</v>
      </c>
      <c r="C1308" s="26" t="s">
        <v>34</v>
      </c>
      <c r="D1308" s="26" t="s">
        <v>177</v>
      </c>
      <c r="E1308" s="26" t="s">
        <v>36</v>
      </c>
      <c r="F1308" s="29" t="s">
        <v>37</v>
      </c>
      <c r="G1308" s="31">
        <v>0.91666669999999995</v>
      </c>
      <c r="H1308" s="32">
        <v>24.71</v>
      </c>
      <c r="I1308" s="32">
        <f t="shared" si="138"/>
        <v>22.65</v>
      </c>
    </row>
    <row r="1309" spans="1:9">
      <c r="A1309" s="34" t="s">
        <v>18</v>
      </c>
      <c r="B1309" s="27" t="s">
        <v>753</v>
      </c>
      <c r="C1309" s="26" t="s">
        <v>13</v>
      </c>
      <c r="D1309" s="34" t="s">
        <v>754</v>
      </c>
      <c r="E1309" s="26" t="s">
        <v>14</v>
      </c>
      <c r="F1309" s="29" t="s">
        <v>74</v>
      </c>
      <c r="G1309" s="31">
        <v>1.1560000000000001E-2</v>
      </c>
      <c r="H1309" s="32">
        <v>156.11000000000001</v>
      </c>
      <c r="I1309" s="32">
        <f t="shared" si="138"/>
        <v>1.8</v>
      </c>
    </row>
    <row r="1310" spans="1:9">
      <c r="A1310" s="34" t="s">
        <v>18</v>
      </c>
      <c r="B1310" s="27" t="s">
        <v>532</v>
      </c>
      <c r="C1310" s="26" t="s">
        <v>13</v>
      </c>
      <c r="D1310" s="34" t="s">
        <v>533</v>
      </c>
      <c r="E1310" s="26" t="s">
        <v>14</v>
      </c>
      <c r="F1310" s="29" t="s">
        <v>30</v>
      </c>
      <c r="G1310" s="31">
        <v>0.11559999999999999</v>
      </c>
      <c r="H1310" s="32">
        <v>20.45</v>
      </c>
      <c r="I1310" s="32">
        <f t="shared" si="138"/>
        <v>2.36</v>
      </c>
    </row>
    <row r="1311" spans="1:9" ht="19.8">
      <c r="A1311" s="26" t="s">
        <v>16</v>
      </c>
      <c r="B1311" s="27" t="s">
        <v>755</v>
      </c>
      <c r="C1311" s="26" t="s">
        <v>13</v>
      </c>
      <c r="D1311" s="34" t="s">
        <v>756</v>
      </c>
      <c r="E1311" s="26" t="s">
        <v>14</v>
      </c>
      <c r="F1311" s="29" t="s">
        <v>15</v>
      </c>
      <c r="G1311" s="31">
        <v>1</v>
      </c>
      <c r="H1311" s="32">
        <v>49.2</v>
      </c>
      <c r="I1311" s="32">
        <f t="shared" si="138"/>
        <v>49.2</v>
      </c>
    </row>
    <row r="1312" spans="1:9" ht="26.4">
      <c r="A1312" s="14" t="s">
        <v>12</v>
      </c>
      <c r="B1312" s="41" t="s">
        <v>757</v>
      </c>
      <c r="C1312" s="14" t="s">
        <v>13</v>
      </c>
      <c r="D1312" s="42" t="s">
        <v>758</v>
      </c>
      <c r="E1312" s="14" t="s">
        <v>25</v>
      </c>
      <c r="F1312" s="17" t="s">
        <v>15</v>
      </c>
      <c r="G1312" s="19">
        <v>1</v>
      </c>
      <c r="H1312" s="43">
        <v>89.35</v>
      </c>
      <c r="I1312" s="43">
        <f t="shared" si="138"/>
        <v>89.35</v>
      </c>
    </row>
    <row r="1313" spans="1:9" ht="12.75" customHeight="1">
      <c r="A1313" s="97"/>
      <c r="B1313" s="97"/>
      <c r="C1313" s="97"/>
      <c r="D1313" s="97"/>
      <c r="E1313" s="97"/>
      <c r="F1313" s="97"/>
      <c r="G1313" s="97"/>
      <c r="H1313" s="108" t="s">
        <v>1320</v>
      </c>
      <c r="I1313" s="108">
        <f>ROUND(I1305*(1+0.2607),2)</f>
        <v>234.33</v>
      </c>
    </row>
    <row r="1314" spans="1:9" ht="12.75" customHeight="1">
      <c r="A1314" s="107"/>
      <c r="B1314" s="107"/>
      <c r="C1314" s="107"/>
      <c r="D1314" s="107"/>
      <c r="E1314" s="107"/>
      <c r="F1314" s="109" t="s">
        <v>1321</v>
      </c>
      <c r="G1314" s="144">
        <f>Planilha!F167</f>
        <v>2</v>
      </c>
      <c r="H1314" s="109" t="s">
        <v>1319</v>
      </c>
      <c r="I1314" s="109">
        <f>ROUND(I1313*G1314,2)</f>
        <v>468.66</v>
      </c>
    </row>
    <row r="1315" spans="1:9">
      <c r="A1315" s="35" t="s">
        <v>759</v>
      </c>
      <c r="B1315" s="36" t="s">
        <v>0</v>
      </c>
      <c r="C1315" s="35" t="s">
        <v>1</v>
      </c>
      <c r="D1315" s="35" t="s">
        <v>2</v>
      </c>
      <c r="E1315" s="35" t="s">
        <v>3</v>
      </c>
      <c r="F1315" s="38" t="s">
        <v>4</v>
      </c>
      <c r="G1315" s="40" t="s">
        <v>5</v>
      </c>
      <c r="H1315" s="36" t="s">
        <v>6</v>
      </c>
      <c r="I1315" s="36" t="s">
        <v>7</v>
      </c>
    </row>
    <row r="1316" spans="1:9">
      <c r="A1316" s="7" t="s">
        <v>8</v>
      </c>
      <c r="B1316" s="8" t="s">
        <v>760</v>
      </c>
      <c r="C1316" s="7" t="s">
        <v>13</v>
      </c>
      <c r="D1316" s="7" t="s">
        <v>761</v>
      </c>
      <c r="E1316" s="7" t="s">
        <v>14</v>
      </c>
      <c r="F1316" s="10" t="s">
        <v>15</v>
      </c>
      <c r="G1316" s="12">
        <v>1</v>
      </c>
      <c r="H1316" s="13">
        <f>SUM(I1317:I1319)</f>
        <v>1893.77</v>
      </c>
      <c r="I1316" s="13">
        <v>1893.77</v>
      </c>
    </row>
    <row r="1317" spans="1:9">
      <c r="A1317" s="34" t="s">
        <v>18</v>
      </c>
      <c r="B1317" s="45">
        <v>88264</v>
      </c>
      <c r="C1317" s="26" t="s">
        <v>34</v>
      </c>
      <c r="D1317" s="26" t="s">
        <v>141</v>
      </c>
      <c r="E1317" s="26" t="s">
        <v>36</v>
      </c>
      <c r="F1317" s="29" t="s">
        <v>37</v>
      </c>
      <c r="G1317" s="31">
        <v>6</v>
      </c>
      <c r="H1317" s="32">
        <v>25.02</v>
      </c>
      <c r="I1317" s="32">
        <f t="shared" ref="I1317:I1319" si="139">ROUND(G1317*H1317,2)</f>
        <v>150.12</v>
      </c>
    </row>
    <row r="1318" spans="1:9">
      <c r="A1318" s="34" t="s">
        <v>18</v>
      </c>
      <c r="B1318" s="27" t="s">
        <v>670</v>
      </c>
      <c r="C1318" s="26" t="s">
        <v>13</v>
      </c>
      <c r="D1318" s="26" t="s">
        <v>671</v>
      </c>
      <c r="E1318" s="26" t="s">
        <v>14</v>
      </c>
      <c r="F1318" s="29" t="s">
        <v>33</v>
      </c>
      <c r="G1318" s="31">
        <v>6</v>
      </c>
      <c r="H1318" s="32">
        <v>20.11</v>
      </c>
      <c r="I1318" s="32">
        <f t="shared" si="139"/>
        <v>120.66</v>
      </c>
    </row>
    <row r="1319" spans="1:9">
      <c r="A1319" s="14" t="s">
        <v>12</v>
      </c>
      <c r="B1319" s="41" t="s">
        <v>762</v>
      </c>
      <c r="C1319" s="14" t="s">
        <v>13</v>
      </c>
      <c r="D1319" s="14" t="s">
        <v>761</v>
      </c>
      <c r="E1319" s="14" t="s">
        <v>25</v>
      </c>
      <c r="F1319" s="17" t="s">
        <v>15</v>
      </c>
      <c r="G1319" s="19">
        <v>1</v>
      </c>
      <c r="H1319" s="20">
        <v>1622.991283091518</v>
      </c>
      <c r="I1319" s="20">
        <f t="shared" si="139"/>
        <v>1622.99</v>
      </c>
    </row>
    <row r="1320" spans="1:9" ht="12.75" customHeight="1">
      <c r="A1320" s="97"/>
      <c r="B1320" s="97"/>
      <c r="C1320" s="97"/>
      <c r="D1320" s="97"/>
      <c r="E1320" s="97"/>
      <c r="F1320" s="97"/>
      <c r="G1320" s="97"/>
      <c r="H1320" s="108" t="s">
        <v>1320</v>
      </c>
      <c r="I1320" s="108">
        <f>ROUND(I1316*(1+0.2607),2)</f>
        <v>2387.48</v>
      </c>
    </row>
    <row r="1321" spans="1:9" ht="12.75" customHeight="1">
      <c r="A1321" s="107"/>
      <c r="B1321" s="107"/>
      <c r="C1321" s="107"/>
      <c r="D1321" s="107"/>
      <c r="E1321" s="107"/>
      <c r="F1321" s="109" t="s">
        <v>1321</v>
      </c>
      <c r="G1321" s="144">
        <f>Planilha!F168</f>
        <v>5</v>
      </c>
      <c r="H1321" s="109" t="s">
        <v>1319</v>
      </c>
      <c r="I1321" s="109">
        <f>ROUND(I1320*G1321,2)</f>
        <v>11937.4</v>
      </c>
    </row>
    <row r="1322" spans="1:9">
      <c r="A1322" s="35" t="s">
        <v>763</v>
      </c>
      <c r="B1322" s="36" t="s">
        <v>0</v>
      </c>
      <c r="C1322" s="35" t="s">
        <v>1</v>
      </c>
      <c r="D1322" s="35" t="s">
        <v>2</v>
      </c>
      <c r="E1322" s="35" t="s">
        <v>3</v>
      </c>
      <c r="F1322" s="38" t="s">
        <v>4</v>
      </c>
      <c r="G1322" s="40" t="s">
        <v>5</v>
      </c>
      <c r="H1322" s="36" t="s">
        <v>6</v>
      </c>
      <c r="I1322" s="36" t="s">
        <v>7</v>
      </c>
    </row>
    <row r="1323" spans="1:9">
      <c r="A1323" s="7" t="s">
        <v>8</v>
      </c>
      <c r="B1323" s="8" t="s">
        <v>764</v>
      </c>
      <c r="C1323" s="7" t="s">
        <v>305</v>
      </c>
      <c r="D1323" s="7" t="s">
        <v>765</v>
      </c>
      <c r="E1323" s="25" t="s">
        <v>766</v>
      </c>
      <c r="F1323" s="10" t="s">
        <v>11</v>
      </c>
      <c r="G1323" s="12">
        <v>1</v>
      </c>
      <c r="H1323" s="13">
        <f>SUM(I1324:I1326)</f>
        <v>88.710000000000008</v>
      </c>
      <c r="I1323" s="13">
        <f>H1323*G1323</f>
        <v>88.710000000000008</v>
      </c>
    </row>
    <row r="1324" spans="1:9">
      <c r="A1324" s="34" t="s">
        <v>18</v>
      </c>
      <c r="B1324" s="45">
        <v>88248</v>
      </c>
      <c r="C1324" s="26" t="s">
        <v>34</v>
      </c>
      <c r="D1324" s="34" t="s">
        <v>481</v>
      </c>
      <c r="E1324" s="26" t="s">
        <v>36</v>
      </c>
      <c r="F1324" s="29" t="s">
        <v>37</v>
      </c>
      <c r="G1324" s="31">
        <v>0.5</v>
      </c>
      <c r="H1324" s="32">
        <v>19.21</v>
      </c>
      <c r="I1324" s="32">
        <f t="shared" ref="I1324:I1326" si="140">ROUND(G1324*H1324,2)</f>
        <v>9.61</v>
      </c>
    </row>
    <row r="1325" spans="1:9">
      <c r="A1325" s="34" t="s">
        <v>18</v>
      </c>
      <c r="B1325" s="45">
        <v>88264</v>
      </c>
      <c r="C1325" s="26" t="s">
        <v>34</v>
      </c>
      <c r="D1325" s="26" t="s">
        <v>141</v>
      </c>
      <c r="E1325" s="26" t="s">
        <v>36</v>
      </c>
      <c r="F1325" s="29" t="s">
        <v>37</v>
      </c>
      <c r="G1325" s="31">
        <v>0.5</v>
      </c>
      <c r="H1325" s="32">
        <v>25.02</v>
      </c>
      <c r="I1325" s="32">
        <f t="shared" si="140"/>
        <v>12.51</v>
      </c>
    </row>
    <row r="1326" spans="1:9">
      <c r="A1326" s="14" t="s">
        <v>12</v>
      </c>
      <c r="B1326" s="41" t="s">
        <v>767</v>
      </c>
      <c r="C1326" s="14" t="s">
        <v>305</v>
      </c>
      <c r="D1326" s="14" t="s">
        <v>768</v>
      </c>
      <c r="E1326" s="14" t="s">
        <v>25</v>
      </c>
      <c r="F1326" s="17" t="s">
        <v>11</v>
      </c>
      <c r="G1326" s="19">
        <v>1</v>
      </c>
      <c r="H1326" s="43">
        <v>66.59</v>
      </c>
      <c r="I1326" s="43">
        <f t="shared" si="140"/>
        <v>66.59</v>
      </c>
    </row>
    <row r="1327" spans="1:9" ht="12.75" customHeight="1">
      <c r="A1327" s="97"/>
      <c r="B1327" s="97"/>
      <c r="C1327" s="97"/>
      <c r="D1327" s="97"/>
      <c r="E1327" s="97"/>
      <c r="F1327" s="97"/>
      <c r="G1327" s="97"/>
      <c r="H1327" s="108" t="s">
        <v>1320</v>
      </c>
      <c r="I1327" s="108">
        <f>ROUND(I1323*(1+0.2607),2)</f>
        <v>111.84</v>
      </c>
    </row>
    <row r="1328" spans="1:9" ht="12.75" customHeight="1">
      <c r="A1328" s="107"/>
      <c r="B1328" s="107"/>
      <c r="C1328" s="107"/>
      <c r="D1328" s="107"/>
      <c r="E1328" s="107"/>
      <c r="F1328" s="109" t="s">
        <v>1321</v>
      </c>
      <c r="G1328" s="144">
        <f>Planilha!F169</f>
        <v>5</v>
      </c>
      <c r="H1328" s="109" t="s">
        <v>1319</v>
      </c>
      <c r="I1328" s="109">
        <f>ROUND(I1327*G1328,2)</f>
        <v>559.20000000000005</v>
      </c>
    </row>
    <row r="1329" spans="1:9">
      <c r="A1329" s="35" t="s">
        <v>769</v>
      </c>
      <c r="B1329" s="36" t="s">
        <v>0</v>
      </c>
      <c r="C1329" s="35" t="s">
        <v>1</v>
      </c>
      <c r="D1329" s="35" t="s">
        <v>2</v>
      </c>
      <c r="E1329" s="35" t="s">
        <v>3</v>
      </c>
      <c r="F1329" s="38" t="s">
        <v>4</v>
      </c>
      <c r="G1329" s="40" t="s">
        <v>5</v>
      </c>
      <c r="H1329" s="36" t="s">
        <v>6</v>
      </c>
      <c r="I1329" s="36" t="s">
        <v>7</v>
      </c>
    </row>
    <row r="1330" spans="1:9" ht="19.8">
      <c r="A1330" s="7" t="s">
        <v>8</v>
      </c>
      <c r="B1330" s="8" t="s">
        <v>770</v>
      </c>
      <c r="C1330" s="7" t="s">
        <v>9</v>
      </c>
      <c r="D1330" s="7" t="s">
        <v>771</v>
      </c>
      <c r="E1330" s="25" t="s">
        <v>52</v>
      </c>
      <c r="F1330" s="10" t="s">
        <v>11</v>
      </c>
      <c r="G1330" s="12">
        <v>1</v>
      </c>
      <c r="H1330" s="13">
        <f>SUM(I1331:I1333)</f>
        <v>1029.81</v>
      </c>
      <c r="I1330" s="13">
        <f>H1330*G1330</f>
        <v>1029.81</v>
      </c>
    </row>
    <row r="1331" spans="1:9">
      <c r="A1331" s="34" t="s">
        <v>18</v>
      </c>
      <c r="B1331" s="45">
        <v>88247</v>
      </c>
      <c r="C1331" s="26" t="s">
        <v>34</v>
      </c>
      <c r="D1331" s="26" t="s">
        <v>693</v>
      </c>
      <c r="E1331" s="26" t="s">
        <v>36</v>
      </c>
      <c r="F1331" s="29" t="s">
        <v>37</v>
      </c>
      <c r="G1331" s="31">
        <v>1.5</v>
      </c>
      <c r="H1331" s="32">
        <v>20.11</v>
      </c>
      <c r="I1331" s="32">
        <f t="shared" ref="I1331:I1333" si="141">ROUND(G1331*H1331,2)</f>
        <v>30.17</v>
      </c>
    </row>
    <row r="1332" spans="1:9">
      <c r="A1332" s="34" t="s">
        <v>18</v>
      </c>
      <c r="B1332" s="45">
        <v>88264</v>
      </c>
      <c r="C1332" s="26" t="s">
        <v>34</v>
      </c>
      <c r="D1332" s="26" t="s">
        <v>141</v>
      </c>
      <c r="E1332" s="26" t="s">
        <v>36</v>
      </c>
      <c r="F1332" s="29" t="s">
        <v>37</v>
      </c>
      <c r="G1332" s="31">
        <v>1.5</v>
      </c>
      <c r="H1332" s="32">
        <v>25.02</v>
      </c>
      <c r="I1332" s="32">
        <f t="shared" si="141"/>
        <v>37.53</v>
      </c>
    </row>
    <row r="1333" spans="1:9" ht="19.8">
      <c r="A1333" s="14" t="s">
        <v>12</v>
      </c>
      <c r="B1333" s="70">
        <v>12775</v>
      </c>
      <c r="C1333" s="14" t="s">
        <v>466</v>
      </c>
      <c r="D1333" s="14" t="s">
        <v>772</v>
      </c>
      <c r="E1333" s="14" t="s">
        <v>25</v>
      </c>
      <c r="F1333" s="17" t="s">
        <v>15</v>
      </c>
      <c r="G1333" s="19">
        <v>1</v>
      </c>
      <c r="H1333" s="20">
        <v>962.11</v>
      </c>
      <c r="I1333" s="20">
        <f t="shared" si="141"/>
        <v>962.11</v>
      </c>
    </row>
    <row r="1334" spans="1:9" ht="12.75" customHeight="1">
      <c r="A1334" s="97"/>
      <c r="B1334" s="97"/>
      <c r="C1334" s="97"/>
      <c r="D1334" s="97"/>
      <c r="E1334" s="97"/>
      <c r="F1334" s="97"/>
      <c r="G1334" s="97"/>
      <c r="H1334" s="108" t="s">
        <v>1320</v>
      </c>
      <c r="I1334" s="108">
        <f>ROUND(I1330*(1+0.2607),2)</f>
        <v>1298.28</v>
      </c>
    </row>
    <row r="1335" spans="1:9" ht="12.75" customHeight="1">
      <c r="A1335" s="107"/>
      <c r="B1335" s="107"/>
      <c r="C1335" s="107"/>
      <c r="D1335" s="107"/>
      <c r="E1335" s="107"/>
      <c r="F1335" s="109" t="s">
        <v>1321</v>
      </c>
      <c r="G1335" s="144">
        <f>Planilha!F170</f>
        <v>6</v>
      </c>
      <c r="H1335" s="109" t="s">
        <v>1319</v>
      </c>
      <c r="I1335" s="109">
        <f>ROUND(I1334*G1335,2)</f>
        <v>7789.68</v>
      </c>
    </row>
    <row r="1336" spans="1:9">
      <c r="A1336" s="35" t="s">
        <v>773</v>
      </c>
      <c r="B1336" s="36" t="s">
        <v>0</v>
      </c>
      <c r="C1336" s="35" t="s">
        <v>1</v>
      </c>
      <c r="D1336" s="35" t="s">
        <v>2</v>
      </c>
      <c r="E1336" s="35" t="s">
        <v>3</v>
      </c>
      <c r="F1336" s="38" t="s">
        <v>4</v>
      </c>
      <c r="G1336" s="40" t="s">
        <v>5</v>
      </c>
      <c r="H1336" s="36" t="s">
        <v>6</v>
      </c>
      <c r="I1336" s="36" t="s">
        <v>7</v>
      </c>
    </row>
    <row r="1337" spans="1:9">
      <c r="A1337" s="7" t="s">
        <v>8</v>
      </c>
      <c r="B1337" s="8" t="s">
        <v>774</v>
      </c>
      <c r="C1337" s="7" t="s">
        <v>13</v>
      </c>
      <c r="D1337" s="25" t="s">
        <v>775</v>
      </c>
      <c r="E1337" s="7" t="s">
        <v>14</v>
      </c>
      <c r="F1337" s="10" t="s">
        <v>776</v>
      </c>
      <c r="G1337" s="12">
        <v>1</v>
      </c>
      <c r="H1337" s="13">
        <f>SUM(I1338:I1340)</f>
        <v>15.34</v>
      </c>
      <c r="I1337" s="13">
        <f>H1337*G1337</f>
        <v>15.34</v>
      </c>
    </row>
    <row r="1338" spans="1:9">
      <c r="A1338" s="34" t="s">
        <v>18</v>
      </c>
      <c r="B1338" s="27" t="s">
        <v>670</v>
      </c>
      <c r="C1338" s="26" t="s">
        <v>13</v>
      </c>
      <c r="D1338" s="26" t="s">
        <v>671</v>
      </c>
      <c r="E1338" s="26" t="s">
        <v>14</v>
      </c>
      <c r="F1338" s="29" t="s">
        <v>33</v>
      </c>
      <c r="G1338" s="31">
        <v>0.3</v>
      </c>
      <c r="H1338" s="32">
        <v>20.11</v>
      </c>
      <c r="I1338" s="32">
        <f t="shared" ref="I1338:I1340" si="142">ROUND(G1338*H1338,2)</f>
        <v>6.03</v>
      </c>
    </row>
    <row r="1339" spans="1:9">
      <c r="A1339" s="34" t="s">
        <v>18</v>
      </c>
      <c r="B1339" s="45">
        <v>88264</v>
      </c>
      <c r="C1339" s="26" t="s">
        <v>34</v>
      </c>
      <c r="D1339" s="26" t="s">
        <v>141</v>
      </c>
      <c r="E1339" s="26" t="s">
        <v>36</v>
      </c>
      <c r="F1339" s="29" t="s">
        <v>37</v>
      </c>
      <c r="G1339" s="31">
        <v>0.3</v>
      </c>
      <c r="H1339" s="32">
        <v>25.02</v>
      </c>
      <c r="I1339" s="32">
        <f t="shared" si="142"/>
        <v>7.51</v>
      </c>
    </row>
    <row r="1340" spans="1:9">
      <c r="A1340" s="14" t="s">
        <v>12</v>
      </c>
      <c r="B1340" s="41" t="s">
        <v>777</v>
      </c>
      <c r="C1340" s="14" t="s">
        <v>13</v>
      </c>
      <c r="D1340" s="42" t="s">
        <v>778</v>
      </c>
      <c r="E1340" s="14" t="s">
        <v>25</v>
      </c>
      <c r="F1340" s="17" t="s">
        <v>15</v>
      </c>
      <c r="G1340" s="19">
        <v>1</v>
      </c>
      <c r="H1340" s="43">
        <v>1.8</v>
      </c>
      <c r="I1340" s="43">
        <f t="shared" si="142"/>
        <v>1.8</v>
      </c>
    </row>
    <row r="1341" spans="1:9" ht="12.75" customHeight="1">
      <c r="A1341" s="97"/>
      <c r="B1341" s="97"/>
      <c r="C1341" s="97"/>
      <c r="D1341" s="97"/>
      <c r="E1341" s="97"/>
      <c r="F1341" s="97"/>
      <c r="G1341" s="97"/>
      <c r="H1341" s="108" t="s">
        <v>1320</v>
      </c>
      <c r="I1341" s="108">
        <f>ROUND(I1337*(1+0.2607),2)</f>
        <v>19.34</v>
      </c>
    </row>
    <row r="1342" spans="1:9" ht="12.75" customHeight="1">
      <c r="A1342" s="107"/>
      <c r="B1342" s="107"/>
      <c r="C1342" s="107"/>
      <c r="D1342" s="107"/>
      <c r="E1342" s="107"/>
      <c r="F1342" s="109" t="s">
        <v>1321</v>
      </c>
      <c r="G1342" s="144">
        <f>Planilha!F171</f>
        <v>21</v>
      </c>
      <c r="H1342" s="109" t="s">
        <v>1319</v>
      </c>
      <c r="I1342" s="109">
        <f>ROUND(I1341*G1342,2)</f>
        <v>406.14</v>
      </c>
    </row>
    <row r="1343" spans="1:9">
      <c r="A1343" s="35" t="s">
        <v>779</v>
      </c>
      <c r="B1343" s="36" t="s">
        <v>0</v>
      </c>
      <c r="C1343" s="35" t="s">
        <v>1</v>
      </c>
      <c r="D1343" s="35" t="s">
        <v>2</v>
      </c>
      <c r="E1343" s="35" t="s">
        <v>3</v>
      </c>
      <c r="F1343" s="38" t="s">
        <v>4</v>
      </c>
      <c r="G1343" s="40" t="s">
        <v>5</v>
      </c>
      <c r="H1343" s="36" t="s">
        <v>6</v>
      </c>
      <c r="I1343" s="36" t="s">
        <v>7</v>
      </c>
    </row>
    <row r="1344" spans="1:9">
      <c r="A1344" s="7" t="s">
        <v>8</v>
      </c>
      <c r="B1344" s="8" t="s">
        <v>780</v>
      </c>
      <c r="C1344" s="7" t="s">
        <v>9</v>
      </c>
      <c r="D1344" s="25" t="s">
        <v>781</v>
      </c>
      <c r="E1344" s="25" t="s">
        <v>78</v>
      </c>
      <c r="F1344" s="10" t="s">
        <v>11</v>
      </c>
      <c r="G1344" s="12">
        <v>1</v>
      </c>
      <c r="H1344" s="13">
        <f>SUM(I1345:I1347)</f>
        <v>101.63</v>
      </c>
      <c r="I1344" s="13">
        <f>H1344*G1344</f>
        <v>101.63</v>
      </c>
    </row>
    <row r="1345" spans="1:9">
      <c r="A1345" s="34" t="s">
        <v>18</v>
      </c>
      <c r="B1345" s="45">
        <v>88264</v>
      </c>
      <c r="C1345" s="26" t="s">
        <v>34</v>
      </c>
      <c r="D1345" s="26" t="s">
        <v>141</v>
      </c>
      <c r="E1345" s="26" t="s">
        <v>36</v>
      </c>
      <c r="F1345" s="29" t="s">
        <v>37</v>
      </c>
      <c r="G1345" s="31">
        <v>1.5</v>
      </c>
      <c r="H1345" s="32">
        <v>25.02</v>
      </c>
      <c r="I1345" s="32">
        <f t="shared" ref="I1345:I1347" si="143">ROUND(G1345*H1345,2)</f>
        <v>37.53</v>
      </c>
    </row>
    <row r="1346" spans="1:9">
      <c r="A1346" s="34" t="s">
        <v>18</v>
      </c>
      <c r="B1346" s="45">
        <v>88247</v>
      </c>
      <c r="C1346" s="26" t="s">
        <v>34</v>
      </c>
      <c r="D1346" s="26" t="s">
        <v>693</v>
      </c>
      <c r="E1346" s="26" t="s">
        <v>36</v>
      </c>
      <c r="F1346" s="29" t="s">
        <v>37</v>
      </c>
      <c r="G1346" s="31">
        <v>1.5</v>
      </c>
      <c r="H1346" s="32">
        <v>20.11</v>
      </c>
      <c r="I1346" s="32">
        <f t="shared" si="143"/>
        <v>30.17</v>
      </c>
    </row>
    <row r="1347" spans="1:9">
      <c r="A1347" s="14" t="s">
        <v>12</v>
      </c>
      <c r="B1347" s="15">
        <v>2512</v>
      </c>
      <c r="C1347" s="14" t="s">
        <v>34</v>
      </c>
      <c r="D1347" s="14" t="s">
        <v>782</v>
      </c>
      <c r="E1347" s="14" t="s">
        <v>25</v>
      </c>
      <c r="F1347" s="17" t="s">
        <v>11</v>
      </c>
      <c r="G1347" s="19">
        <v>1</v>
      </c>
      <c r="H1347" s="43">
        <v>33.93</v>
      </c>
      <c r="I1347" s="43">
        <f t="shared" si="143"/>
        <v>33.93</v>
      </c>
    </row>
    <row r="1348" spans="1:9" ht="12.75" customHeight="1">
      <c r="A1348" s="97"/>
      <c r="B1348" s="97"/>
      <c r="C1348" s="97"/>
      <c r="D1348" s="97"/>
      <c r="E1348" s="97"/>
      <c r="F1348" s="97"/>
      <c r="G1348" s="97"/>
      <c r="H1348" s="108" t="s">
        <v>1320</v>
      </c>
      <c r="I1348" s="108">
        <f>ROUND(I1344*(1+0.2607),2)</f>
        <v>128.12</v>
      </c>
    </row>
    <row r="1349" spans="1:9" ht="12.75" customHeight="1">
      <c r="A1349" s="107"/>
      <c r="B1349" s="107"/>
      <c r="C1349" s="107"/>
      <c r="D1349" s="107"/>
      <c r="E1349" s="107"/>
      <c r="F1349" s="109" t="s">
        <v>1321</v>
      </c>
      <c r="G1349" s="144">
        <f>Planilha!F172</f>
        <v>3</v>
      </c>
      <c r="H1349" s="109" t="s">
        <v>1319</v>
      </c>
      <c r="I1349" s="109">
        <f>ROUND(I1348*G1349,2)</f>
        <v>384.36</v>
      </c>
    </row>
    <row r="1350" spans="1:9">
      <c r="A1350" s="35" t="s">
        <v>783</v>
      </c>
      <c r="B1350" s="36" t="s">
        <v>0</v>
      </c>
      <c r="C1350" s="35" t="s">
        <v>1</v>
      </c>
      <c r="D1350" s="35" t="s">
        <v>2</v>
      </c>
      <c r="E1350" s="35" t="s">
        <v>3</v>
      </c>
      <c r="F1350" s="38" t="s">
        <v>4</v>
      </c>
      <c r="G1350" s="40" t="s">
        <v>5</v>
      </c>
      <c r="H1350" s="36" t="s">
        <v>6</v>
      </c>
      <c r="I1350" s="36" t="s">
        <v>7</v>
      </c>
    </row>
    <row r="1351" spans="1:9">
      <c r="A1351" s="7" t="s">
        <v>8</v>
      </c>
      <c r="B1351" s="8" t="s">
        <v>784</v>
      </c>
      <c r="C1351" s="7" t="s">
        <v>9</v>
      </c>
      <c r="D1351" s="25" t="s">
        <v>785</v>
      </c>
      <c r="E1351" s="25" t="s">
        <v>78</v>
      </c>
      <c r="F1351" s="10" t="s">
        <v>11</v>
      </c>
      <c r="G1351" s="12">
        <v>1</v>
      </c>
      <c r="H1351" s="13">
        <f>SUM(I1352:I1354)</f>
        <v>203.26000000000002</v>
      </c>
      <c r="I1351" s="13">
        <f>H1351*G1351</f>
        <v>203.26000000000002</v>
      </c>
    </row>
    <row r="1352" spans="1:9">
      <c r="A1352" s="34" t="s">
        <v>18</v>
      </c>
      <c r="B1352" s="45">
        <v>88247</v>
      </c>
      <c r="C1352" s="26" t="s">
        <v>34</v>
      </c>
      <c r="D1352" s="26" t="s">
        <v>693</v>
      </c>
      <c r="E1352" s="26" t="s">
        <v>36</v>
      </c>
      <c r="F1352" s="29" t="s">
        <v>37</v>
      </c>
      <c r="G1352" s="31">
        <v>3</v>
      </c>
      <c r="H1352" s="32">
        <v>20.11</v>
      </c>
      <c r="I1352" s="32">
        <f t="shared" ref="I1352:I1354" si="144">ROUND(G1352*H1352,2)</f>
        <v>60.33</v>
      </c>
    </row>
    <row r="1353" spans="1:9">
      <c r="A1353" s="34" t="s">
        <v>18</v>
      </c>
      <c r="B1353" s="45">
        <v>88264</v>
      </c>
      <c r="C1353" s="26" t="s">
        <v>34</v>
      </c>
      <c r="D1353" s="26" t="s">
        <v>141</v>
      </c>
      <c r="E1353" s="26" t="s">
        <v>36</v>
      </c>
      <c r="F1353" s="29" t="s">
        <v>37</v>
      </c>
      <c r="G1353" s="31">
        <v>3</v>
      </c>
      <c r="H1353" s="32">
        <v>25.03</v>
      </c>
      <c r="I1353" s="32">
        <f t="shared" si="144"/>
        <v>75.09</v>
      </c>
    </row>
    <row r="1354" spans="1:9">
      <c r="A1354" s="14" t="s">
        <v>12</v>
      </c>
      <c r="B1354" s="15">
        <v>2512</v>
      </c>
      <c r="C1354" s="14" t="s">
        <v>34</v>
      </c>
      <c r="D1354" s="14" t="s">
        <v>782</v>
      </c>
      <c r="E1354" s="14" t="s">
        <v>25</v>
      </c>
      <c r="F1354" s="17" t="s">
        <v>11</v>
      </c>
      <c r="G1354" s="19">
        <v>2</v>
      </c>
      <c r="H1354" s="43">
        <v>33.92</v>
      </c>
      <c r="I1354" s="43">
        <f t="shared" si="144"/>
        <v>67.84</v>
      </c>
    </row>
    <row r="1355" spans="1:9" ht="12.75" customHeight="1">
      <c r="A1355" s="97"/>
      <c r="B1355" s="97"/>
      <c r="C1355" s="97"/>
      <c r="D1355" s="97"/>
      <c r="E1355" s="97"/>
      <c r="F1355" s="97"/>
      <c r="G1355" s="97"/>
      <c r="H1355" s="108" t="s">
        <v>1320</v>
      </c>
      <c r="I1355" s="108">
        <f>ROUND(I1351*(1+0.2607),2)</f>
        <v>256.25</v>
      </c>
    </row>
    <row r="1356" spans="1:9" ht="12.75" customHeight="1">
      <c r="A1356" s="107"/>
      <c r="B1356" s="107"/>
      <c r="C1356" s="107"/>
      <c r="D1356" s="107"/>
      <c r="E1356" s="107"/>
      <c r="F1356" s="109" t="s">
        <v>1321</v>
      </c>
      <c r="G1356" s="144">
        <f>Planilha!F173</f>
        <v>1</v>
      </c>
      <c r="H1356" s="109" t="s">
        <v>1319</v>
      </c>
      <c r="I1356" s="109">
        <f>ROUND(I1355*G1356,2)</f>
        <v>256.25</v>
      </c>
    </row>
    <row r="1357" spans="1:9">
      <c r="A1357" s="35" t="s">
        <v>786</v>
      </c>
      <c r="B1357" s="36" t="s">
        <v>0</v>
      </c>
      <c r="C1357" s="35" t="s">
        <v>1</v>
      </c>
      <c r="D1357" s="35" t="s">
        <v>2</v>
      </c>
      <c r="E1357" s="35" t="s">
        <v>3</v>
      </c>
      <c r="F1357" s="38" t="s">
        <v>4</v>
      </c>
      <c r="G1357" s="40" t="s">
        <v>5</v>
      </c>
      <c r="H1357" s="36" t="s">
        <v>6</v>
      </c>
      <c r="I1357" s="36" t="s">
        <v>7</v>
      </c>
    </row>
    <row r="1358" spans="1:9">
      <c r="A1358" s="7" t="s">
        <v>8</v>
      </c>
      <c r="B1358" s="46">
        <v>96971</v>
      </c>
      <c r="C1358" s="7" t="s">
        <v>34</v>
      </c>
      <c r="D1358" s="25" t="s">
        <v>787</v>
      </c>
      <c r="E1358" s="25" t="s">
        <v>78</v>
      </c>
      <c r="F1358" s="10" t="s">
        <v>53</v>
      </c>
      <c r="G1358" s="12">
        <v>1</v>
      </c>
      <c r="H1358" s="13">
        <f>SUM(I1359:I1362)</f>
        <v>29.6</v>
      </c>
      <c r="I1358" s="13">
        <f>H1358*G1358</f>
        <v>29.6</v>
      </c>
    </row>
    <row r="1359" spans="1:9">
      <c r="A1359" s="34" t="s">
        <v>18</v>
      </c>
      <c r="B1359" s="45">
        <v>88264</v>
      </c>
      <c r="C1359" s="26" t="s">
        <v>34</v>
      </c>
      <c r="D1359" s="26" t="s">
        <v>141</v>
      </c>
      <c r="E1359" s="26" t="s">
        <v>36</v>
      </c>
      <c r="F1359" s="29" t="s">
        <v>37</v>
      </c>
      <c r="G1359" s="31">
        <v>9.5699999999999993E-2</v>
      </c>
      <c r="H1359" s="32">
        <v>25.02</v>
      </c>
      <c r="I1359" s="32">
        <f t="shared" ref="I1359:I1362" si="145">ROUND(G1359*H1359,2)</f>
        <v>2.39</v>
      </c>
    </row>
    <row r="1360" spans="1:9">
      <c r="A1360" s="34" t="s">
        <v>18</v>
      </c>
      <c r="B1360" s="45">
        <v>88247</v>
      </c>
      <c r="C1360" s="26" t="s">
        <v>34</v>
      </c>
      <c r="D1360" s="26" t="s">
        <v>693</v>
      </c>
      <c r="E1360" s="26" t="s">
        <v>36</v>
      </c>
      <c r="F1360" s="29" t="s">
        <v>37</v>
      </c>
      <c r="G1360" s="31">
        <v>9.5699999999999993E-2</v>
      </c>
      <c r="H1360" s="32">
        <v>20.11</v>
      </c>
      <c r="I1360" s="32">
        <f t="shared" si="145"/>
        <v>1.92</v>
      </c>
    </row>
    <row r="1361" spans="1:9">
      <c r="A1361" s="34" t="s">
        <v>18</v>
      </c>
      <c r="B1361" s="45">
        <v>98463</v>
      </c>
      <c r="C1361" s="26" t="s">
        <v>34</v>
      </c>
      <c r="D1361" s="34" t="s">
        <v>788</v>
      </c>
      <c r="E1361" s="34" t="s">
        <v>78</v>
      </c>
      <c r="F1361" s="29" t="s">
        <v>11</v>
      </c>
      <c r="G1361" s="31">
        <v>0.5</v>
      </c>
      <c r="H1361" s="32">
        <v>21.32</v>
      </c>
      <c r="I1361" s="32">
        <f t="shared" si="145"/>
        <v>10.66</v>
      </c>
    </row>
    <row r="1362" spans="1:9">
      <c r="A1362" s="14" t="s">
        <v>12</v>
      </c>
      <c r="B1362" s="15">
        <v>857</v>
      </c>
      <c r="C1362" s="14" t="s">
        <v>34</v>
      </c>
      <c r="D1362" s="14" t="s">
        <v>789</v>
      </c>
      <c r="E1362" s="14" t="s">
        <v>25</v>
      </c>
      <c r="F1362" s="17" t="s">
        <v>53</v>
      </c>
      <c r="G1362" s="19">
        <v>1.05</v>
      </c>
      <c r="H1362" s="43">
        <v>13.93</v>
      </c>
      <c r="I1362" s="43">
        <f t="shared" si="145"/>
        <v>14.63</v>
      </c>
    </row>
    <row r="1363" spans="1:9" ht="12.75" customHeight="1">
      <c r="A1363" s="97"/>
      <c r="B1363" s="97"/>
      <c r="C1363" s="97"/>
      <c r="D1363" s="97"/>
      <c r="E1363" s="97"/>
      <c r="F1363" s="97"/>
      <c r="G1363" s="97"/>
      <c r="H1363" s="108" t="s">
        <v>1320</v>
      </c>
      <c r="I1363" s="108">
        <f>ROUND(I1358*(1+0.2607),2)</f>
        <v>37.32</v>
      </c>
    </row>
    <row r="1364" spans="1:9" ht="12.75" customHeight="1">
      <c r="A1364" s="107"/>
      <c r="B1364" s="107"/>
      <c r="C1364" s="107"/>
      <c r="D1364" s="107"/>
      <c r="E1364" s="107"/>
      <c r="F1364" s="109" t="s">
        <v>1321</v>
      </c>
      <c r="G1364" s="144">
        <f>Planilha!F174</f>
        <v>20</v>
      </c>
      <c r="H1364" s="109" t="s">
        <v>1319</v>
      </c>
      <c r="I1364" s="109">
        <f>ROUND(I1363*G1364,2)</f>
        <v>746.4</v>
      </c>
    </row>
    <row r="1365" spans="1:9">
      <c r="A1365" s="35" t="s">
        <v>790</v>
      </c>
      <c r="B1365" s="36" t="s">
        <v>0</v>
      </c>
      <c r="C1365" s="35" t="s">
        <v>1</v>
      </c>
      <c r="D1365" s="35" t="s">
        <v>2</v>
      </c>
      <c r="E1365" s="35" t="s">
        <v>3</v>
      </c>
      <c r="F1365" s="38" t="s">
        <v>4</v>
      </c>
      <c r="G1365" s="40" t="s">
        <v>5</v>
      </c>
      <c r="H1365" s="36" t="s">
        <v>6</v>
      </c>
      <c r="I1365" s="36" t="s">
        <v>7</v>
      </c>
    </row>
    <row r="1366" spans="1:9" ht="19.8">
      <c r="A1366" s="7" t="s">
        <v>8</v>
      </c>
      <c r="B1366" s="8" t="s">
        <v>791</v>
      </c>
      <c r="C1366" s="7" t="s">
        <v>9</v>
      </c>
      <c r="D1366" s="25" t="s">
        <v>792</v>
      </c>
      <c r="E1366" s="25" t="s">
        <v>52</v>
      </c>
      <c r="F1366" s="10" t="s">
        <v>53</v>
      </c>
      <c r="G1366" s="12">
        <v>1</v>
      </c>
      <c r="H1366" s="13">
        <f>SUM(I1367:I1368)</f>
        <v>28.830000000000002</v>
      </c>
      <c r="I1366" s="13">
        <f>H1366*G1366</f>
        <v>28.830000000000002</v>
      </c>
    </row>
    <row r="1367" spans="1:9">
      <c r="A1367" s="26" t="s">
        <v>16</v>
      </c>
      <c r="B1367" s="45">
        <v>96527</v>
      </c>
      <c r="C1367" s="26" t="s">
        <v>34</v>
      </c>
      <c r="D1367" s="26" t="s">
        <v>793</v>
      </c>
      <c r="E1367" s="26" t="s">
        <v>99</v>
      </c>
      <c r="F1367" s="29" t="s">
        <v>74</v>
      </c>
      <c r="G1367" s="31">
        <v>0.15</v>
      </c>
      <c r="H1367" s="32">
        <v>109.62</v>
      </c>
      <c r="I1367" s="32">
        <f t="shared" ref="I1367:I1368" si="146">ROUND(G1367*H1367,2)</f>
        <v>16.440000000000001</v>
      </c>
    </row>
    <row r="1368" spans="1:9" ht="19.8">
      <c r="A1368" s="26" t="s">
        <v>16</v>
      </c>
      <c r="B1368" s="45">
        <v>91836</v>
      </c>
      <c r="C1368" s="26" t="s">
        <v>34</v>
      </c>
      <c r="D1368" s="34" t="s">
        <v>794</v>
      </c>
      <c r="E1368" s="34" t="s">
        <v>48</v>
      </c>
      <c r="F1368" s="29" t="s">
        <v>53</v>
      </c>
      <c r="G1368" s="31">
        <v>1</v>
      </c>
      <c r="H1368" s="32">
        <v>12.39</v>
      </c>
      <c r="I1368" s="32">
        <f t="shared" si="146"/>
        <v>12.39</v>
      </c>
    </row>
    <row r="1369" spans="1:9" ht="12.75" customHeight="1">
      <c r="A1369" s="97"/>
      <c r="B1369" s="97"/>
      <c r="C1369" s="97"/>
      <c r="D1369" s="97"/>
      <c r="E1369" s="97"/>
      <c r="F1369" s="97"/>
      <c r="G1369" s="97"/>
      <c r="H1369" s="108" t="s">
        <v>1320</v>
      </c>
      <c r="I1369" s="108">
        <f>ROUND(I1366*(1+0.2607),2)</f>
        <v>36.35</v>
      </c>
    </row>
    <row r="1370" spans="1:9" ht="12.75" customHeight="1">
      <c r="A1370" s="107"/>
      <c r="B1370" s="107"/>
      <c r="C1370" s="107"/>
      <c r="D1370" s="107"/>
      <c r="E1370" s="107"/>
      <c r="F1370" s="109" t="s">
        <v>1321</v>
      </c>
      <c r="G1370" s="144">
        <f>Planilha!F175</f>
        <v>100</v>
      </c>
      <c r="H1370" s="109" t="s">
        <v>1319</v>
      </c>
      <c r="I1370" s="109">
        <f>ROUND(I1369*G1370,2)</f>
        <v>3635</v>
      </c>
    </row>
    <row r="1371" spans="1:9">
      <c r="A1371" s="35" t="s">
        <v>795</v>
      </c>
      <c r="B1371" s="36" t="s">
        <v>0</v>
      </c>
      <c r="C1371" s="35" t="s">
        <v>1</v>
      </c>
      <c r="D1371" s="35" t="s">
        <v>2</v>
      </c>
      <c r="E1371" s="35" t="s">
        <v>3</v>
      </c>
      <c r="F1371" s="38" t="s">
        <v>4</v>
      </c>
      <c r="G1371" s="40" t="s">
        <v>5</v>
      </c>
      <c r="H1371" s="36" t="s">
        <v>6</v>
      </c>
      <c r="I1371" s="36" t="s">
        <v>7</v>
      </c>
    </row>
    <row r="1372" spans="1:9">
      <c r="A1372" s="7" t="s">
        <v>8</v>
      </c>
      <c r="B1372" s="8" t="s">
        <v>796</v>
      </c>
      <c r="C1372" s="7" t="s">
        <v>9</v>
      </c>
      <c r="D1372" s="7" t="s">
        <v>797</v>
      </c>
      <c r="E1372" s="25" t="s">
        <v>78</v>
      </c>
      <c r="F1372" s="10" t="s">
        <v>53</v>
      </c>
      <c r="G1372" s="12">
        <v>1</v>
      </c>
      <c r="H1372" s="13">
        <f>SUM(I1373:I1374)</f>
        <v>4.55</v>
      </c>
      <c r="I1372" s="13">
        <f>H1372*G1372</f>
        <v>4.55</v>
      </c>
    </row>
    <row r="1373" spans="1:9">
      <c r="A1373" s="34" t="s">
        <v>18</v>
      </c>
      <c r="B1373" s="45">
        <v>88264</v>
      </c>
      <c r="C1373" s="26" t="s">
        <v>34</v>
      </c>
      <c r="D1373" s="26" t="s">
        <v>141</v>
      </c>
      <c r="E1373" s="26" t="s">
        <v>36</v>
      </c>
      <c r="F1373" s="29" t="s">
        <v>37</v>
      </c>
      <c r="G1373" s="31">
        <v>1E-3</v>
      </c>
      <c r="H1373" s="32">
        <v>25.02</v>
      </c>
      <c r="I1373" s="32">
        <f t="shared" ref="I1373:I1374" si="147">ROUND(G1373*H1373,2)</f>
        <v>0.03</v>
      </c>
    </row>
    <row r="1374" spans="1:9">
      <c r="A1374" s="14" t="s">
        <v>12</v>
      </c>
      <c r="B1374" s="41" t="s">
        <v>798</v>
      </c>
      <c r="C1374" s="14" t="s">
        <v>9</v>
      </c>
      <c r="D1374" s="14" t="s">
        <v>797</v>
      </c>
      <c r="E1374" s="14" t="s">
        <v>25</v>
      </c>
      <c r="F1374" s="17" t="s">
        <v>53</v>
      </c>
      <c r="G1374" s="19">
        <v>1</v>
      </c>
      <c r="H1374" s="43">
        <v>4.5199999999999996</v>
      </c>
      <c r="I1374" s="43">
        <f t="shared" si="147"/>
        <v>4.5199999999999996</v>
      </c>
    </row>
    <row r="1375" spans="1:9" ht="12.75" customHeight="1">
      <c r="A1375" s="97"/>
      <c r="B1375" s="97"/>
      <c r="C1375" s="97"/>
      <c r="D1375" s="97"/>
      <c r="E1375" s="97"/>
      <c r="F1375" s="97"/>
      <c r="G1375" s="97"/>
      <c r="H1375" s="108" t="s">
        <v>1320</v>
      </c>
      <c r="I1375" s="108">
        <f>ROUND(I1372*(1+0.2607),2)</f>
        <v>5.74</v>
      </c>
    </row>
    <row r="1376" spans="1:9" ht="12.75" customHeight="1">
      <c r="A1376" s="107"/>
      <c r="B1376" s="107"/>
      <c r="C1376" s="107"/>
      <c r="D1376" s="107"/>
      <c r="E1376" s="107"/>
      <c r="F1376" s="109" t="s">
        <v>1321</v>
      </c>
      <c r="G1376" s="109">
        <f>Planilha!F176</f>
        <v>5.2</v>
      </c>
      <c r="H1376" s="109" t="s">
        <v>1319</v>
      </c>
      <c r="I1376" s="109">
        <f>ROUND(I1375*G1376,2)</f>
        <v>29.85</v>
      </c>
    </row>
    <row r="1377" spans="1:9">
      <c r="A1377" s="35" t="s">
        <v>799</v>
      </c>
      <c r="B1377" s="36" t="s">
        <v>0</v>
      </c>
      <c r="C1377" s="35" t="s">
        <v>1</v>
      </c>
      <c r="D1377" s="35" t="s">
        <v>2</v>
      </c>
      <c r="E1377" s="35" t="s">
        <v>3</v>
      </c>
      <c r="F1377" s="38" t="s">
        <v>4</v>
      </c>
      <c r="G1377" s="40" t="s">
        <v>5</v>
      </c>
      <c r="H1377" s="36" t="s">
        <v>6</v>
      </c>
      <c r="I1377" s="36" t="s">
        <v>7</v>
      </c>
    </row>
    <row r="1378" spans="1:9">
      <c r="A1378" s="7" t="s">
        <v>8</v>
      </c>
      <c r="B1378" s="8" t="s">
        <v>800</v>
      </c>
      <c r="C1378" s="7" t="s">
        <v>13</v>
      </c>
      <c r="D1378" s="7" t="s">
        <v>801</v>
      </c>
      <c r="E1378" s="7" t="s">
        <v>14</v>
      </c>
      <c r="F1378" s="10" t="s">
        <v>15</v>
      </c>
      <c r="G1378" s="12">
        <v>1</v>
      </c>
      <c r="H1378" s="13">
        <f>SUM(I1379:I1381)</f>
        <v>21.16</v>
      </c>
      <c r="I1378" s="13">
        <f>H1378*G1378</f>
        <v>21.16</v>
      </c>
    </row>
    <row r="1379" spans="1:9">
      <c r="A1379" s="34" t="s">
        <v>18</v>
      </c>
      <c r="B1379" s="45">
        <v>88264</v>
      </c>
      <c r="C1379" s="26" t="s">
        <v>34</v>
      </c>
      <c r="D1379" s="26" t="s">
        <v>141</v>
      </c>
      <c r="E1379" s="26" t="s">
        <v>36</v>
      </c>
      <c r="F1379" s="29" t="s">
        <v>37</v>
      </c>
      <c r="G1379" s="31">
        <v>0.3</v>
      </c>
      <c r="H1379" s="32">
        <v>25.02</v>
      </c>
      <c r="I1379" s="32">
        <f t="shared" ref="I1379:I1381" si="148">ROUND(G1379*H1379,2)</f>
        <v>7.51</v>
      </c>
    </row>
    <row r="1380" spans="1:9">
      <c r="A1380" s="34" t="s">
        <v>18</v>
      </c>
      <c r="B1380" s="27" t="s">
        <v>670</v>
      </c>
      <c r="C1380" s="26" t="s">
        <v>13</v>
      </c>
      <c r="D1380" s="26" t="s">
        <v>671</v>
      </c>
      <c r="E1380" s="26" t="s">
        <v>14</v>
      </c>
      <c r="F1380" s="29" t="s">
        <v>33</v>
      </c>
      <c r="G1380" s="31">
        <v>0.3</v>
      </c>
      <c r="H1380" s="32">
        <v>20.11</v>
      </c>
      <c r="I1380" s="32">
        <f t="shared" si="148"/>
        <v>6.03</v>
      </c>
    </row>
    <row r="1381" spans="1:9">
      <c r="A1381" s="14" t="s">
        <v>12</v>
      </c>
      <c r="B1381" s="41" t="s">
        <v>802</v>
      </c>
      <c r="C1381" s="14" t="s">
        <v>13</v>
      </c>
      <c r="D1381" s="14" t="s">
        <v>803</v>
      </c>
      <c r="E1381" s="14" t="s">
        <v>25</v>
      </c>
      <c r="F1381" s="17" t="s">
        <v>15</v>
      </c>
      <c r="G1381" s="19">
        <v>1</v>
      </c>
      <c r="H1381" s="43">
        <v>7.62</v>
      </c>
      <c r="I1381" s="43">
        <f t="shared" si="148"/>
        <v>7.62</v>
      </c>
    </row>
    <row r="1382" spans="1:9" ht="12.75" customHeight="1">
      <c r="A1382" s="97"/>
      <c r="B1382" s="97"/>
      <c r="C1382" s="97"/>
      <c r="D1382" s="97"/>
      <c r="E1382" s="97"/>
      <c r="F1382" s="97"/>
      <c r="G1382" s="97"/>
      <c r="H1382" s="108" t="s">
        <v>1320</v>
      </c>
      <c r="I1382" s="108">
        <f>ROUND(I1378*(1+0.2607),2)</f>
        <v>26.68</v>
      </c>
    </row>
    <row r="1383" spans="1:9" ht="12.75" customHeight="1">
      <c r="A1383" s="107"/>
      <c r="B1383" s="107"/>
      <c r="C1383" s="107"/>
      <c r="D1383" s="107"/>
      <c r="E1383" s="107"/>
      <c r="F1383" s="109" t="s">
        <v>1321</v>
      </c>
      <c r="G1383" s="144">
        <f>Planilha!F177</f>
        <v>15</v>
      </c>
      <c r="H1383" s="109" t="s">
        <v>1319</v>
      </c>
      <c r="I1383" s="109">
        <f>ROUND(I1382*G1383,2)</f>
        <v>400.2</v>
      </c>
    </row>
    <row r="1384" spans="1:9">
      <c r="A1384" s="35" t="s">
        <v>804</v>
      </c>
      <c r="B1384" s="36" t="s">
        <v>0</v>
      </c>
      <c r="C1384" s="35" t="s">
        <v>1</v>
      </c>
      <c r="D1384" s="35" t="s">
        <v>2</v>
      </c>
      <c r="E1384" s="35" t="s">
        <v>3</v>
      </c>
      <c r="F1384" s="38" t="s">
        <v>4</v>
      </c>
      <c r="G1384" s="40" t="s">
        <v>5</v>
      </c>
      <c r="H1384" s="36" t="s">
        <v>6</v>
      </c>
      <c r="I1384" s="36" t="s">
        <v>7</v>
      </c>
    </row>
    <row r="1385" spans="1:9">
      <c r="A1385" s="7" t="s">
        <v>8</v>
      </c>
      <c r="B1385" s="8" t="s">
        <v>805</v>
      </c>
      <c r="C1385" s="7" t="s">
        <v>13</v>
      </c>
      <c r="D1385" s="7" t="s">
        <v>806</v>
      </c>
      <c r="E1385" s="7" t="s">
        <v>14</v>
      </c>
      <c r="F1385" s="10" t="s">
        <v>15</v>
      </c>
      <c r="G1385" s="12">
        <v>1</v>
      </c>
      <c r="H1385" s="13">
        <f>SUM(I1386:I1388)</f>
        <v>21.16</v>
      </c>
      <c r="I1385" s="13">
        <f>H1385*G1385</f>
        <v>21.16</v>
      </c>
    </row>
    <row r="1386" spans="1:9">
      <c r="A1386" s="34" t="s">
        <v>18</v>
      </c>
      <c r="B1386" s="45">
        <v>88264</v>
      </c>
      <c r="C1386" s="26" t="s">
        <v>34</v>
      </c>
      <c r="D1386" s="26" t="s">
        <v>141</v>
      </c>
      <c r="E1386" s="26" t="s">
        <v>36</v>
      </c>
      <c r="F1386" s="29" t="s">
        <v>37</v>
      </c>
      <c r="G1386" s="31">
        <v>0.3</v>
      </c>
      <c r="H1386" s="32">
        <v>25.02</v>
      </c>
      <c r="I1386" s="32">
        <f t="shared" ref="I1386:I1388" si="149">ROUND(G1386*H1386,2)</f>
        <v>7.51</v>
      </c>
    </row>
    <row r="1387" spans="1:9">
      <c r="A1387" s="34" t="s">
        <v>18</v>
      </c>
      <c r="B1387" s="27" t="s">
        <v>670</v>
      </c>
      <c r="C1387" s="26" t="s">
        <v>13</v>
      </c>
      <c r="D1387" s="26" t="s">
        <v>671</v>
      </c>
      <c r="E1387" s="26" t="s">
        <v>14</v>
      </c>
      <c r="F1387" s="29" t="s">
        <v>33</v>
      </c>
      <c r="G1387" s="31">
        <v>0.3</v>
      </c>
      <c r="H1387" s="32">
        <v>20.11</v>
      </c>
      <c r="I1387" s="32">
        <f t="shared" si="149"/>
        <v>6.03</v>
      </c>
    </row>
    <row r="1388" spans="1:9">
      <c r="A1388" s="14" t="s">
        <v>12</v>
      </c>
      <c r="B1388" s="41" t="s">
        <v>802</v>
      </c>
      <c r="C1388" s="14" t="s">
        <v>13</v>
      </c>
      <c r="D1388" s="14" t="s">
        <v>803</v>
      </c>
      <c r="E1388" s="14" t="s">
        <v>25</v>
      </c>
      <c r="F1388" s="17" t="s">
        <v>15</v>
      </c>
      <c r="G1388" s="19">
        <v>1</v>
      </c>
      <c r="H1388" s="43">
        <v>7.62</v>
      </c>
      <c r="I1388" s="43">
        <f t="shared" si="149"/>
        <v>7.62</v>
      </c>
    </row>
    <row r="1389" spans="1:9" ht="12.75" customHeight="1">
      <c r="A1389" s="97"/>
      <c r="B1389" s="97"/>
      <c r="C1389" s="97"/>
      <c r="D1389" s="97"/>
      <c r="E1389" s="97"/>
      <c r="F1389" s="97"/>
      <c r="G1389" s="97"/>
      <c r="H1389" s="108" t="s">
        <v>1320</v>
      </c>
      <c r="I1389" s="108">
        <f>ROUND(I1385*(1+0.2607),2)</f>
        <v>26.68</v>
      </c>
    </row>
    <row r="1390" spans="1:9" ht="12.75" customHeight="1">
      <c r="A1390" s="107"/>
      <c r="B1390" s="107"/>
      <c r="C1390" s="107"/>
      <c r="D1390" s="107"/>
      <c r="E1390" s="107"/>
      <c r="F1390" s="109" t="s">
        <v>1321</v>
      </c>
      <c r="G1390" s="144">
        <f>Planilha!F178</f>
        <v>5</v>
      </c>
      <c r="H1390" s="109" t="s">
        <v>1319</v>
      </c>
      <c r="I1390" s="109">
        <f>ROUND(I1389*G1390,2)</f>
        <v>133.4</v>
      </c>
    </row>
    <row r="1391" spans="1:9">
      <c r="A1391" s="35" t="s">
        <v>807</v>
      </c>
      <c r="B1391" s="36" t="s">
        <v>0</v>
      </c>
      <c r="C1391" s="35" t="s">
        <v>1</v>
      </c>
      <c r="D1391" s="35" t="s">
        <v>2</v>
      </c>
      <c r="E1391" s="35" t="s">
        <v>3</v>
      </c>
      <c r="F1391" s="38" t="s">
        <v>4</v>
      </c>
      <c r="G1391" s="40" t="s">
        <v>5</v>
      </c>
      <c r="H1391" s="36" t="s">
        <v>6</v>
      </c>
      <c r="I1391" s="36" t="s">
        <v>7</v>
      </c>
    </row>
    <row r="1392" spans="1:9">
      <c r="A1392" s="7" t="s">
        <v>8</v>
      </c>
      <c r="B1392" s="8" t="s">
        <v>808</v>
      </c>
      <c r="C1392" s="7" t="s">
        <v>13</v>
      </c>
      <c r="D1392" s="7" t="s">
        <v>809</v>
      </c>
      <c r="E1392" s="7" t="s">
        <v>14</v>
      </c>
      <c r="F1392" s="10" t="s">
        <v>15</v>
      </c>
      <c r="G1392" s="12">
        <v>1</v>
      </c>
      <c r="H1392" s="13">
        <f>SUM(I1393:I1395)</f>
        <v>21.16</v>
      </c>
      <c r="I1392" s="13">
        <f>H1392*G1392</f>
        <v>21.16</v>
      </c>
    </row>
    <row r="1393" spans="1:9">
      <c r="A1393" s="34" t="s">
        <v>18</v>
      </c>
      <c r="B1393" s="45">
        <v>88264</v>
      </c>
      <c r="C1393" s="26" t="s">
        <v>34</v>
      </c>
      <c r="D1393" s="26" t="s">
        <v>141</v>
      </c>
      <c r="E1393" s="26" t="s">
        <v>36</v>
      </c>
      <c r="F1393" s="29" t="s">
        <v>37</v>
      </c>
      <c r="G1393" s="31">
        <v>0.3</v>
      </c>
      <c r="H1393" s="32">
        <v>25.02</v>
      </c>
      <c r="I1393" s="32">
        <f t="shared" ref="I1393:I1395" si="150">ROUND(G1393*H1393,2)</f>
        <v>7.51</v>
      </c>
    </row>
    <row r="1394" spans="1:9">
      <c r="A1394" s="34" t="s">
        <v>18</v>
      </c>
      <c r="B1394" s="27" t="s">
        <v>670</v>
      </c>
      <c r="C1394" s="26" t="s">
        <v>13</v>
      </c>
      <c r="D1394" s="26" t="s">
        <v>671</v>
      </c>
      <c r="E1394" s="26" t="s">
        <v>14</v>
      </c>
      <c r="F1394" s="29" t="s">
        <v>33</v>
      </c>
      <c r="G1394" s="31">
        <v>0.3</v>
      </c>
      <c r="H1394" s="32">
        <v>20.11</v>
      </c>
      <c r="I1394" s="32">
        <f t="shared" si="150"/>
        <v>6.03</v>
      </c>
    </row>
    <row r="1395" spans="1:9">
      <c r="A1395" s="14" t="s">
        <v>12</v>
      </c>
      <c r="B1395" s="41" t="s">
        <v>802</v>
      </c>
      <c r="C1395" s="14" t="s">
        <v>13</v>
      </c>
      <c r="D1395" s="14" t="s">
        <v>803</v>
      </c>
      <c r="E1395" s="14" t="s">
        <v>25</v>
      </c>
      <c r="F1395" s="17" t="s">
        <v>15</v>
      </c>
      <c r="G1395" s="19">
        <v>1</v>
      </c>
      <c r="H1395" s="43">
        <v>7.62</v>
      </c>
      <c r="I1395" s="43">
        <f t="shared" si="150"/>
        <v>7.62</v>
      </c>
    </row>
    <row r="1396" spans="1:9" ht="12.75" customHeight="1">
      <c r="A1396" s="97"/>
      <c r="B1396" s="97"/>
      <c r="C1396" s="97"/>
      <c r="D1396" s="97"/>
      <c r="E1396" s="97"/>
      <c r="F1396" s="97"/>
      <c r="G1396" s="97"/>
      <c r="H1396" s="108" t="s">
        <v>1320</v>
      </c>
      <c r="I1396" s="108">
        <f>ROUND(I1392*(1+0.2607),2)</f>
        <v>26.68</v>
      </c>
    </row>
    <row r="1397" spans="1:9" ht="12.75" customHeight="1">
      <c r="A1397" s="107"/>
      <c r="B1397" s="107"/>
      <c r="C1397" s="107"/>
      <c r="D1397" s="107"/>
      <c r="E1397" s="107"/>
      <c r="F1397" s="109" t="s">
        <v>1321</v>
      </c>
      <c r="G1397" s="144">
        <f>Planilha!F179</f>
        <v>1</v>
      </c>
      <c r="H1397" s="109" t="s">
        <v>1319</v>
      </c>
      <c r="I1397" s="109">
        <f>ROUND(I1396*G1397,2)</f>
        <v>26.68</v>
      </c>
    </row>
    <row r="1398" spans="1:9">
      <c r="A1398" s="35" t="s">
        <v>810</v>
      </c>
      <c r="B1398" s="36" t="s">
        <v>0</v>
      </c>
      <c r="C1398" s="35" t="s">
        <v>1</v>
      </c>
      <c r="D1398" s="35" t="s">
        <v>2</v>
      </c>
      <c r="E1398" s="35" t="s">
        <v>3</v>
      </c>
      <c r="F1398" s="38" t="s">
        <v>4</v>
      </c>
      <c r="G1398" s="40" t="s">
        <v>5</v>
      </c>
      <c r="H1398" s="36" t="s">
        <v>6</v>
      </c>
      <c r="I1398" s="36" t="s">
        <v>7</v>
      </c>
    </row>
    <row r="1399" spans="1:9">
      <c r="A1399" s="7" t="s">
        <v>8</v>
      </c>
      <c r="B1399" s="8" t="s">
        <v>811</v>
      </c>
      <c r="C1399" s="7" t="s">
        <v>13</v>
      </c>
      <c r="D1399" s="7" t="s">
        <v>812</v>
      </c>
      <c r="E1399" s="7" t="s">
        <v>14</v>
      </c>
      <c r="F1399" s="10" t="s">
        <v>15</v>
      </c>
      <c r="G1399" s="12">
        <v>1</v>
      </c>
      <c r="H1399" s="13">
        <f>SUM(I1400:I1402)</f>
        <v>63.01</v>
      </c>
      <c r="I1399" s="13">
        <f>H1399*G1399</f>
        <v>63.01</v>
      </c>
    </row>
    <row r="1400" spans="1:9">
      <c r="A1400" s="34" t="s">
        <v>18</v>
      </c>
      <c r="B1400" s="45">
        <v>88264</v>
      </c>
      <c r="C1400" s="26" t="s">
        <v>34</v>
      </c>
      <c r="D1400" s="26" t="s">
        <v>141</v>
      </c>
      <c r="E1400" s="26" t="s">
        <v>36</v>
      </c>
      <c r="F1400" s="29" t="s">
        <v>37</v>
      </c>
      <c r="G1400" s="31">
        <v>0.3</v>
      </c>
      <c r="H1400" s="32">
        <v>25.02</v>
      </c>
      <c r="I1400" s="32">
        <f t="shared" ref="I1400:I1402" si="151">ROUND(G1400*H1400,2)</f>
        <v>7.51</v>
      </c>
    </row>
    <row r="1401" spans="1:9">
      <c r="A1401" s="34" t="s">
        <v>18</v>
      </c>
      <c r="B1401" s="27" t="s">
        <v>670</v>
      </c>
      <c r="C1401" s="26" t="s">
        <v>13</v>
      </c>
      <c r="D1401" s="26" t="s">
        <v>671</v>
      </c>
      <c r="E1401" s="26" t="s">
        <v>14</v>
      </c>
      <c r="F1401" s="29" t="s">
        <v>33</v>
      </c>
      <c r="G1401" s="31">
        <v>0.3</v>
      </c>
      <c r="H1401" s="32">
        <v>20.11</v>
      </c>
      <c r="I1401" s="32">
        <f t="shared" si="151"/>
        <v>6.03</v>
      </c>
    </row>
    <row r="1402" spans="1:9">
      <c r="A1402" s="14" t="s">
        <v>12</v>
      </c>
      <c r="B1402" s="41" t="s">
        <v>813</v>
      </c>
      <c r="C1402" s="14" t="s">
        <v>13</v>
      </c>
      <c r="D1402" s="14" t="s">
        <v>814</v>
      </c>
      <c r="E1402" s="14" t="s">
        <v>25</v>
      </c>
      <c r="F1402" s="17" t="s">
        <v>15</v>
      </c>
      <c r="G1402" s="19">
        <v>1</v>
      </c>
      <c r="H1402" s="43">
        <v>49.47</v>
      </c>
      <c r="I1402" s="43">
        <f t="shared" si="151"/>
        <v>49.47</v>
      </c>
    </row>
    <row r="1403" spans="1:9" ht="12.75" customHeight="1">
      <c r="A1403" s="97"/>
      <c r="B1403" s="97"/>
      <c r="C1403" s="97"/>
      <c r="D1403" s="97"/>
      <c r="E1403" s="97"/>
      <c r="F1403" s="97"/>
      <c r="G1403" s="97"/>
      <c r="H1403" s="108" t="s">
        <v>1320</v>
      </c>
      <c r="I1403" s="108">
        <f>ROUND(I1399*(1+0.2607),2)</f>
        <v>79.44</v>
      </c>
    </row>
    <row r="1404" spans="1:9" ht="12.75" customHeight="1">
      <c r="A1404" s="107"/>
      <c r="B1404" s="107"/>
      <c r="C1404" s="107"/>
      <c r="D1404" s="107"/>
      <c r="E1404" s="107"/>
      <c r="F1404" s="109" t="s">
        <v>1321</v>
      </c>
      <c r="G1404" s="144">
        <f>Planilha!F180</f>
        <v>10</v>
      </c>
      <c r="H1404" s="109" t="s">
        <v>1319</v>
      </c>
      <c r="I1404" s="109">
        <f>ROUND(I1403*G1404,2)</f>
        <v>794.4</v>
      </c>
    </row>
    <row r="1405" spans="1:9">
      <c r="A1405" s="35" t="s">
        <v>815</v>
      </c>
      <c r="B1405" s="36" t="s">
        <v>0</v>
      </c>
      <c r="C1405" s="35" t="s">
        <v>1</v>
      </c>
      <c r="D1405" s="35" t="s">
        <v>2</v>
      </c>
      <c r="E1405" s="35" t="s">
        <v>3</v>
      </c>
      <c r="F1405" s="38" t="s">
        <v>4</v>
      </c>
      <c r="G1405" s="40" t="s">
        <v>5</v>
      </c>
      <c r="H1405" s="36" t="s">
        <v>6</v>
      </c>
      <c r="I1405" s="36" t="s">
        <v>7</v>
      </c>
    </row>
    <row r="1406" spans="1:9">
      <c r="A1406" s="7" t="s">
        <v>8</v>
      </c>
      <c r="B1406" s="8" t="s">
        <v>816</v>
      </c>
      <c r="C1406" s="7" t="s">
        <v>13</v>
      </c>
      <c r="D1406" s="7" t="s">
        <v>817</v>
      </c>
      <c r="E1406" s="7" t="s">
        <v>14</v>
      </c>
      <c r="F1406" s="10" t="s">
        <v>15</v>
      </c>
      <c r="G1406" s="12">
        <v>1</v>
      </c>
      <c r="H1406" s="13">
        <f>SUM(I1407:I1409)</f>
        <v>47.41</v>
      </c>
      <c r="I1406" s="13">
        <f>H1406*G1406</f>
        <v>47.41</v>
      </c>
    </row>
    <row r="1407" spans="1:9">
      <c r="A1407" s="34" t="s">
        <v>18</v>
      </c>
      <c r="B1407" s="45">
        <v>88264</v>
      </c>
      <c r="C1407" s="26" t="s">
        <v>34</v>
      </c>
      <c r="D1407" s="26" t="s">
        <v>141</v>
      </c>
      <c r="E1407" s="26" t="s">
        <v>36</v>
      </c>
      <c r="F1407" s="29" t="s">
        <v>37</v>
      </c>
      <c r="G1407" s="31">
        <v>0.3</v>
      </c>
      <c r="H1407" s="32">
        <v>25.02</v>
      </c>
      <c r="I1407" s="32">
        <f t="shared" ref="I1407:I1409" si="152">ROUND(G1407*H1407,2)</f>
        <v>7.51</v>
      </c>
    </row>
    <row r="1408" spans="1:9">
      <c r="A1408" s="34" t="s">
        <v>18</v>
      </c>
      <c r="B1408" s="27" t="s">
        <v>670</v>
      </c>
      <c r="C1408" s="26" t="s">
        <v>13</v>
      </c>
      <c r="D1408" s="26" t="s">
        <v>671</v>
      </c>
      <c r="E1408" s="26" t="s">
        <v>14</v>
      </c>
      <c r="F1408" s="29" t="s">
        <v>33</v>
      </c>
      <c r="G1408" s="31">
        <v>0.3</v>
      </c>
      <c r="H1408" s="32">
        <v>20.11</v>
      </c>
      <c r="I1408" s="32">
        <f t="shared" si="152"/>
        <v>6.03</v>
      </c>
    </row>
    <row r="1409" spans="1:9">
      <c r="A1409" s="14" t="s">
        <v>12</v>
      </c>
      <c r="B1409" s="41" t="s">
        <v>818</v>
      </c>
      <c r="C1409" s="14" t="s">
        <v>13</v>
      </c>
      <c r="D1409" s="14" t="s">
        <v>819</v>
      </c>
      <c r="E1409" s="14" t="s">
        <v>25</v>
      </c>
      <c r="F1409" s="17" t="s">
        <v>15</v>
      </c>
      <c r="G1409" s="19">
        <v>1</v>
      </c>
      <c r="H1409" s="43">
        <v>33.869999999999997</v>
      </c>
      <c r="I1409" s="43">
        <f t="shared" si="152"/>
        <v>33.869999999999997</v>
      </c>
    </row>
    <row r="1410" spans="1:9" ht="12.75" customHeight="1">
      <c r="A1410" s="97"/>
      <c r="B1410" s="97"/>
      <c r="C1410" s="97"/>
      <c r="D1410" s="97"/>
      <c r="E1410" s="97"/>
      <c r="F1410" s="97"/>
      <c r="G1410" s="97"/>
      <c r="H1410" s="108" t="s">
        <v>1320</v>
      </c>
      <c r="I1410" s="108">
        <f>ROUND(I1406*(1+0.2607),2)</f>
        <v>59.77</v>
      </c>
    </row>
    <row r="1411" spans="1:9" ht="12.75" customHeight="1">
      <c r="A1411" s="107"/>
      <c r="B1411" s="107"/>
      <c r="C1411" s="107"/>
      <c r="D1411" s="107"/>
      <c r="E1411" s="107"/>
      <c r="F1411" s="109" t="s">
        <v>1321</v>
      </c>
      <c r="G1411" s="144">
        <f>Planilha!F181</f>
        <v>1</v>
      </c>
      <c r="H1411" s="109" t="s">
        <v>1319</v>
      </c>
      <c r="I1411" s="109">
        <f>ROUND(I1410*G1411,2)</f>
        <v>59.77</v>
      </c>
    </row>
    <row r="1412" spans="1:9">
      <c r="A1412" s="35" t="s">
        <v>820</v>
      </c>
      <c r="B1412" s="36" t="s">
        <v>0</v>
      </c>
      <c r="C1412" s="35" t="s">
        <v>1</v>
      </c>
      <c r="D1412" s="35" t="s">
        <v>2</v>
      </c>
      <c r="E1412" s="35" t="s">
        <v>3</v>
      </c>
      <c r="F1412" s="38" t="s">
        <v>4</v>
      </c>
      <c r="G1412" s="40" t="s">
        <v>5</v>
      </c>
      <c r="H1412" s="36" t="s">
        <v>6</v>
      </c>
      <c r="I1412" s="36" t="s">
        <v>7</v>
      </c>
    </row>
    <row r="1413" spans="1:9">
      <c r="A1413" s="7" t="s">
        <v>8</v>
      </c>
      <c r="B1413" s="8" t="s">
        <v>821</v>
      </c>
      <c r="C1413" s="7" t="s">
        <v>13</v>
      </c>
      <c r="D1413" s="7" t="s">
        <v>822</v>
      </c>
      <c r="E1413" s="7" t="s">
        <v>14</v>
      </c>
      <c r="F1413" s="10" t="s">
        <v>15</v>
      </c>
      <c r="G1413" s="12">
        <v>1</v>
      </c>
      <c r="H1413" s="13">
        <f>SUM(I1414:I1416)</f>
        <v>47.41</v>
      </c>
      <c r="I1413" s="13">
        <f>H1413*G1413</f>
        <v>47.41</v>
      </c>
    </row>
    <row r="1414" spans="1:9">
      <c r="A1414" s="34" t="s">
        <v>18</v>
      </c>
      <c r="B1414" s="27" t="s">
        <v>670</v>
      </c>
      <c r="C1414" s="26" t="s">
        <v>13</v>
      </c>
      <c r="D1414" s="26" t="s">
        <v>671</v>
      </c>
      <c r="E1414" s="26" t="s">
        <v>14</v>
      </c>
      <c r="F1414" s="29" t="s">
        <v>33</v>
      </c>
      <c r="G1414" s="31">
        <v>0.3</v>
      </c>
      <c r="H1414" s="32">
        <v>20.11</v>
      </c>
      <c r="I1414" s="32">
        <f t="shared" ref="I1414:I1416" si="153">ROUND(G1414*H1414,2)</f>
        <v>6.03</v>
      </c>
    </row>
    <row r="1415" spans="1:9">
      <c r="A1415" s="34" t="s">
        <v>18</v>
      </c>
      <c r="B1415" s="45">
        <v>88264</v>
      </c>
      <c r="C1415" s="26" t="s">
        <v>34</v>
      </c>
      <c r="D1415" s="26" t="s">
        <v>141</v>
      </c>
      <c r="E1415" s="26" t="s">
        <v>36</v>
      </c>
      <c r="F1415" s="29" t="s">
        <v>37</v>
      </c>
      <c r="G1415" s="31">
        <v>0.3</v>
      </c>
      <c r="H1415" s="32">
        <v>25.02</v>
      </c>
      <c r="I1415" s="32">
        <f t="shared" si="153"/>
        <v>7.51</v>
      </c>
    </row>
    <row r="1416" spans="1:9">
      <c r="A1416" s="14" t="s">
        <v>12</v>
      </c>
      <c r="B1416" s="41" t="s">
        <v>818</v>
      </c>
      <c r="C1416" s="14" t="s">
        <v>13</v>
      </c>
      <c r="D1416" s="14" t="s">
        <v>819</v>
      </c>
      <c r="E1416" s="14" t="s">
        <v>25</v>
      </c>
      <c r="F1416" s="17" t="s">
        <v>15</v>
      </c>
      <c r="G1416" s="19">
        <v>1</v>
      </c>
      <c r="H1416" s="43">
        <v>33.869999999999997</v>
      </c>
      <c r="I1416" s="43">
        <f t="shared" si="153"/>
        <v>33.869999999999997</v>
      </c>
    </row>
    <row r="1417" spans="1:9" ht="12.75" customHeight="1">
      <c r="A1417" s="97"/>
      <c r="B1417" s="97"/>
      <c r="C1417" s="97"/>
      <c r="D1417" s="97"/>
      <c r="E1417" s="97"/>
      <c r="F1417" s="97"/>
      <c r="G1417" s="97"/>
      <c r="H1417" s="108" t="s">
        <v>1320</v>
      </c>
      <c r="I1417" s="108">
        <f>ROUND(I1413*(1+0.2607),2)</f>
        <v>59.77</v>
      </c>
    </row>
    <row r="1418" spans="1:9" ht="12.75" customHeight="1">
      <c r="A1418" s="107"/>
      <c r="B1418" s="107"/>
      <c r="C1418" s="107"/>
      <c r="D1418" s="107"/>
      <c r="E1418" s="107"/>
      <c r="F1418" s="109" t="s">
        <v>1321</v>
      </c>
      <c r="G1418" s="144">
        <f>Planilha!F182</f>
        <v>1</v>
      </c>
      <c r="H1418" s="109" t="s">
        <v>1319</v>
      </c>
      <c r="I1418" s="109">
        <f>ROUND(I1417*G1418,2)</f>
        <v>59.77</v>
      </c>
    </row>
    <row r="1419" spans="1:9">
      <c r="A1419" s="35" t="s">
        <v>823</v>
      </c>
      <c r="B1419" s="36" t="s">
        <v>0</v>
      </c>
      <c r="C1419" s="35" t="s">
        <v>1</v>
      </c>
      <c r="D1419" s="35" t="s">
        <v>2</v>
      </c>
      <c r="E1419" s="35" t="s">
        <v>3</v>
      </c>
      <c r="F1419" s="38" t="s">
        <v>4</v>
      </c>
      <c r="G1419" s="40" t="s">
        <v>5</v>
      </c>
      <c r="H1419" s="36" t="s">
        <v>6</v>
      </c>
      <c r="I1419" s="36" t="s">
        <v>7</v>
      </c>
    </row>
    <row r="1420" spans="1:9">
      <c r="A1420" s="7" t="s">
        <v>8</v>
      </c>
      <c r="B1420" s="8" t="s">
        <v>824</v>
      </c>
      <c r="C1420" s="7" t="s">
        <v>13</v>
      </c>
      <c r="D1420" s="7" t="s">
        <v>825</v>
      </c>
      <c r="E1420" s="7" t="s">
        <v>14</v>
      </c>
      <c r="F1420" s="10" t="s">
        <v>15</v>
      </c>
      <c r="G1420" s="12">
        <v>1</v>
      </c>
      <c r="H1420" s="13">
        <f>SUM(I1421:I1423)</f>
        <v>47.41</v>
      </c>
      <c r="I1420" s="13">
        <f>H1420*G1420</f>
        <v>47.41</v>
      </c>
    </row>
    <row r="1421" spans="1:9">
      <c r="A1421" s="34" t="s">
        <v>18</v>
      </c>
      <c r="B1421" s="27" t="s">
        <v>670</v>
      </c>
      <c r="C1421" s="26" t="s">
        <v>13</v>
      </c>
      <c r="D1421" s="26" t="s">
        <v>671</v>
      </c>
      <c r="E1421" s="26" t="s">
        <v>14</v>
      </c>
      <c r="F1421" s="29" t="s">
        <v>33</v>
      </c>
      <c r="G1421" s="31">
        <v>0.3</v>
      </c>
      <c r="H1421" s="32">
        <v>20.11</v>
      </c>
      <c r="I1421" s="32">
        <f t="shared" ref="I1421:I1423" si="154">ROUND(G1421*H1421,2)</f>
        <v>6.03</v>
      </c>
    </row>
    <row r="1422" spans="1:9">
      <c r="A1422" s="34" t="s">
        <v>18</v>
      </c>
      <c r="B1422" s="45">
        <v>88264</v>
      </c>
      <c r="C1422" s="26" t="s">
        <v>34</v>
      </c>
      <c r="D1422" s="26" t="s">
        <v>141</v>
      </c>
      <c r="E1422" s="26" t="s">
        <v>36</v>
      </c>
      <c r="F1422" s="29" t="s">
        <v>37</v>
      </c>
      <c r="G1422" s="31">
        <v>0.3</v>
      </c>
      <c r="H1422" s="32">
        <v>25.02</v>
      </c>
      <c r="I1422" s="32">
        <f t="shared" si="154"/>
        <v>7.51</v>
      </c>
    </row>
    <row r="1423" spans="1:9">
      <c r="A1423" s="14" t="s">
        <v>12</v>
      </c>
      <c r="B1423" s="14" t="s">
        <v>818</v>
      </c>
      <c r="C1423" s="14" t="s">
        <v>13</v>
      </c>
      <c r="D1423" s="14" t="s">
        <v>819</v>
      </c>
      <c r="E1423" s="14" t="s">
        <v>25</v>
      </c>
      <c r="F1423" s="17" t="s">
        <v>15</v>
      </c>
      <c r="G1423" s="56">
        <v>1</v>
      </c>
      <c r="H1423" s="43">
        <v>33.869999999999997</v>
      </c>
      <c r="I1423" s="75">
        <f t="shared" si="154"/>
        <v>33.869999999999997</v>
      </c>
    </row>
    <row r="1424" spans="1:9" ht="12.75" customHeight="1">
      <c r="A1424" s="97"/>
      <c r="B1424" s="97"/>
      <c r="C1424" s="97"/>
      <c r="D1424" s="97"/>
      <c r="E1424" s="97"/>
      <c r="F1424" s="97"/>
      <c r="G1424" s="97"/>
      <c r="H1424" s="108" t="s">
        <v>1320</v>
      </c>
      <c r="I1424" s="108">
        <f>ROUND(I1420*(1+0.2607),2)</f>
        <v>59.77</v>
      </c>
    </row>
    <row r="1425" spans="1:9" ht="12.75" customHeight="1">
      <c r="A1425" s="107"/>
      <c r="B1425" s="107"/>
      <c r="C1425" s="107"/>
      <c r="D1425" s="107"/>
      <c r="E1425" s="107"/>
      <c r="F1425" s="109" t="s">
        <v>1321</v>
      </c>
      <c r="G1425" s="144">
        <f>Planilha!F183</f>
        <v>1</v>
      </c>
      <c r="H1425" s="109" t="s">
        <v>1319</v>
      </c>
      <c r="I1425" s="109">
        <f>ROUND(I1424*G1425,2)</f>
        <v>59.77</v>
      </c>
    </row>
    <row r="1426" spans="1:9">
      <c r="A1426" s="35" t="s">
        <v>826</v>
      </c>
      <c r="B1426" s="36" t="s">
        <v>0</v>
      </c>
      <c r="C1426" s="35" t="s">
        <v>1</v>
      </c>
      <c r="D1426" s="35" t="s">
        <v>2</v>
      </c>
      <c r="E1426" s="35" t="s">
        <v>3</v>
      </c>
      <c r="F1426" s="38" t="s">
        <v>4</v>
      </c>
      <c r="G1426" s="40" t="s">
        <v>5</v>
      </c>
      <c r="H1426" s="36" t="s">
        <v>6</v>
      </c>
      <c r="I1426" s="36" t="s">
        <v>7</v>
      </c>
    </row>
    <row r="1427" spans="1:9">
      <c r="A1427" s="7" t="s">
        <v>8</v>
      </c>
      <c r="B1427" s="8" t="s">
        <v>827</v>
      </c>
      <c r="C1427" s="7" t="s">
        <v>13</v>
      </c>
      <c r="D1427" s="7" t="s">
        <v>828</v>
      </c>
      <c r="E1427" s="7" t="s">
        <v>14</v>
      </c>
      <c r="F1427" s="10" t="s">
        <v>15</v>
      </c>
      <c r="G1427" s="12">
        <v>1</v>
      </c>
      <c r="H1427" s="13">
        <f>SUM(I1428:I1430)</f>
        <v>305.66999999999996</v>
      </c>
      <c r="I1427" s="13">
        <f>H1427*G1427</f>
        <v>305.66999999999996</v>
      </c>
    </row>
    <row r="1428" spans="1:9">
      <c r="A1428" s="34" t="s">
        <v>18</v>
      </c>
      <c r="B1428" s="45">
        <v>88264</v>
      </c>
      <c r="C1428" s="26" t="s">
        <v>34</v>
      </c>
      <c r="D1428" s="26" t="s">
        <v>141</v>
      </c>
      <c r="E1428" s="26" t="s">
        <v>36</v>
      </c>
      <c r="F1428" s="29" t="s">
        <v>37</v>
      </c>
      <c r="G1428" s="31">
        <v>2</v>
      </c>
      <c r="H1428" s="32">
        <v>25.02</v>
      </c>
      <c r="I1428" s="32">
        <f t="shared" ref="I1428:I1430" si="155">ROUND(G1428*H1428,2)</f>
        <v>50.04</v>
      </c>
    </row>
    <row r="1429" spans="1:9">
      <c r="A1429" s="34" t="s">
        <v>18</v>
      </c>
      <c r="B1429" s="27" t="s">
        <v>670</v>
      </c>
      <c r="C1429" s="26" t="s">
        <v>13</v>
      </c>
      <c r="D1429" s="26" t="s">
        <v>671</v>
      </c>
      <c r="E1429" s="26" t="s">
        <v>14</v>
      </c>
      <c r="F1429" s="29" t="s">
        <v>33</v>
      </c>
      <c r="G1429" s="31">
        <v>2</v>
      </c>
      <c r="H1429" s="32">
        <v>20.11</v>
      </c>
      <c r="I1429" s="32">
        <f t="shared" si="155"/>
        <v>40.22</v>
      </c>
    </row>
    <row r="1430" spans="1:9">
      <c r="A1430" s="14" t="s">
        <v>12</v>
      </c>
      <c r="B1430" s="41" t="s">
        <v>829</v>
      </c>
      <c r="C1430" s="14" t="s">
        <v>13</v>
      </c>
      <c r="D1430" s="14" t="s">
        <v>830</v>
      </c>
      <c r="E1430" s="14" t="s">
        <v>25</v>
      </c>
      <c r="F1430" s="17" t="s">
        <v>15</v>
      </c>
      <c r="G1430" s="19">
        <v>1</v>
      </c>
      <c r="H1430" s="43">
        <v>215.41</v>
      </c>
      <c r="I1430" s="43">
        <f t="shared" si="155"/>
        <v>215.41</v>
      </c>
    </row>
    <row r="1431" spans="1:9" ht="12.75" customHeight="1">
      <c r="A1431" s="97"/>
      <c r="B1431" s="97"/>
      <c r="C1431" s="97"/>
      <c r="D1431" s="97"/>
      <c r="E1431" s="97"/>
      <c r="F1431" s="97"/>
      <c r="G1431" s="97"/>
      <c r="H1431" s="108" t="s">
        <v>1320</v>
      </c>
      <c r="I1431" s="108">
        <f>ROUND(I1427*(1+0.2607),2)</f>
        <v>385.36</v>
      </c>
    </row>
    <row r="1432" spans="1:9" ht="12.75" customHeight="1">
      <c r="A1432" s="107"/>
      <c r="B1432" s="107"/>
      <c r="C1432" s="107"/>
      <c r="D1432" s="107"/>
      <c r="E1432" s="107"/>
      <c r="F1432" s="109" t="s">
        <v>1321</v>
      </c>
      <c r="G1432" s="144">
        <f>Planilha!F184</f>
        <v>1</v>
      </c>
      <c r="H1432" s="109" t="s">
        <v>1319</v>
      </c>
      <c r="I1432" s="109">
        <f>ROUND(I1431*G1432,2)</f>
        <v>385.36</v>
      </c>
    </row>
    <row r="1433" spans="1:9">
      <c r="A1433" s="35" t="s">
        <v>831</v>
      </c>
      <c r="B1433" s="36" t="s">
        <v>0</v>
      </c>
      <c r="C1433" s="35" t="s">
        <v>1</v>
      </c>
      <c r="D1433" s="35" t="s">
        <v>2</v>
      </c>
      <c r="E1433" s="35" t="s">
        <v>3</v>
      </c>
      <c r="F1433" s="38" t="s">
        <v>4</v>
      </c>
      <c r="G1433" s="40" t="s">
        <v>5</v>
      </c>
      <c r="H1433" s="36" t="s">
        <v>6</v>
      </c>
      <c r="I1433" s="36" t="s">
        <v>7</v>
      </c>
    </row>
    <row r="1434" spans="1:9">
      <c r="A1434" s="7" t="s">
        <v>8</v>
      </c>
      <c r="B1434" s="8" t="s">
        <v>832</v>
      </c>
      <c r="C1434" s="7" t="s">
        <v>13</v>
      </c>
      <c r="D1434" s="7" t="s">
        <v>833</v>
      </c>
      <c r="E1434" s="7" t="s">
        <v>14</v>
      </c>
      <c r="F1434" s="10" t="s">
        <v>15</v>
      </c>
      <c r="G1434" s="12">
        <v>1</v>
      </c>
      <c r="H1434" s="13">
        <f>SUM(I1435:I1437)</f>
        <v>88.47999999999999</v>
      </c>
      <c r="I1434" s="13">
        <f>H1434*G1434</f>
        <v>88.47999999999999</v>
      </c>
    </row>
    <row r="1435" spans="1:9">
      <c r="A1435" s="34" t="s">
        <v>18</v>
      </c>
      <c r="B1435" s="27" t="s">
        <v>670</v>
      </c>
      <c r="C1435" s="26" t="s">
        <v>13</v>
      </c>
      <c r="D1435" s="26" t="s">
        <v>671</v>
      </c>
      <c r="E1435" s="26" t="s">
        <v>14</v>
      </c>
      <c r="F1435" s="29" t="s">
        <v>33</v>
      </c>
      <c r="G1435" s="31">
        <v>1</v>
      </c>
      <c r="H1435" s="32">
        <v>20.11</v>
      </c>
      <c r="I1435" s="32">
        <f t="shared" ref="I1435:I1437" si="156">ROUND(G1435*H1435,2)</f>
        <v>20.11</v>
      </c>
    </row>
    <row r="1436" spans="1:9">
      <c r="A1436" s="34" t="s">
        <v>18</v>
      </c>
      <c r="B1436" s="45">
        <v>88264</v>
      </c>
      <c r="C1436" s="26" t="s">
        <v>34</v>
      </c>
      <c r="D1436" s="26" t="s">
        <v>141</v>
      </c>
      <c r="E1436" s="26" t="s">
        <v>36</v>
      </c>
      <c r="F1436" s="29" t="s">
        <v>37</v>
      </c>
      <c r="G1436" s="31">
        <v>1</v>
      </c>
      <c r="H1436" s="32">
        <v>25.02</v>
      </c>
      <c r="I1436" s="32">
        <f t="shared" si="156"/>
        <v>25.02</v>
      </c>
    </row>
    <row r="1437" spans="1:9">
      <c r="A1437" s="14" t="s">
        <v>12</v>
      </c>
      <c r="B1437" s="41" t="s">
        <v>834</v>
      </c>
      <c r="C1437" s="14" t="s">
        <v>13</v>
      </c>
      <c r="D1437" s="14" t="s">
        <v>835</v>
      </c>
      <c r="E1437" s="14" t="s">
        <v>25</v>
      </c>
      <c r="F1437" s="17" t="s">
        <v>15</v>
      </c>
      <c r="G1437" s="19">
        <v>1</v>
      </c>
      <c r="H1437" s="43">
        <v>43.35</v>
      </c>
      <c r="I1437" s="43">
        <f t="shared" si="156"/>
        <v>43.35</v>
      </c>
    </row>
    <row r="1438" spans="1:9" ht="12.75" customHeight="1">
      <c r="A1438" s="97"/>
      <c r="B1438" s="97"/>
      <c r="C1438" s="97"/>
      <c r="D1438" s="97"/>
      <c r="E1438" s="97"/>
      <c r="F1438" s="97"/>
      <c r="G1438" s="97"/>
      <c r="H1438" s="108" t="s">
        <v>1320</v>
      </c>
      <c r="I1438" s="108">
        <f>ROUND(I1434*(1+0.2607),2)</f>
        <v>111.55</v>
      </c>
    </row>
    <row r="1439" spans="1:9" ht="12.75" customHeight="1">
      <c r="A1439" s="107"/>
      <c r="B1439" s="107"/>
      <c r="C1439" s="107"/>
      <c r="D1439" s="107"/>
      <c r="E1439" s="107"/>
      <c r="F1439" s="109" t="s">
        <v>1321</v>
      </c>
      <c r="G1439" s="144">
        <f>Planilha!F185</f>
        <v>1</v>
      </c>
      <c r="H1439" s="109" t="s">
        <v>1319</v>
      </c>
      <c r="I1439" s="109">
        <f>ROUND(I1438*G1439,2)</f>
        <v>111.55</v>
      </c>
    </row>
    <row r="1440" spans="1:9">
      <c r="A1440" s="35" t="s">
        <v>836</v>
      </c>
      <c r="B1440" s="36" t="s">
        <v>0</v>
      </c>
      <c r="C1440" s="35" t="s">
        <v>1</v>
      </c>
      <c r="D1440" s="35" t="s">
        <v>2</v>
      </c>
      <c r="E1440" s="35" t="s">
        <v>3</v>
      </c>
      <c r="F1440" s="38" t="s">
        <v>4</v>
      </c>
      <c r="G1440" s="40" t="s">
        <v>5</v>
      </c>
      <c r="H1440" s="36" t="s">
        <v>6</v>
      </c>
      <c r="I1440" s="36" t="s">
        <v>7</v>
      </c>
    </row>
    <row r="1441" spans="1:9">
      <c r="A1441" s="7" t="s">
        <v>8</v>
      </c>
      <c r="B1441" s="8" t="s">
        <v>837</v>
      </c>
      <c r="C1441" s="7" t="s">
        <v>13</v>
      </c>
      <c r="D1441" s="7" t="s">
        <v>838</v>
      </c>
      <c r="E1441" s="7" t="s">
        <v>14</v>
      </c>
      <c r="F1441" s="10" t="s">
        <v>15</v>
      </c>
      <c r="G1441" s="12">
        <v>1</v>
      </c>
      <c r="H1441" s="13">
        <f>SUM(I1442:I1444)</f>
        <v>88.47999999999999</v>
      </c>
      <c r="I1441" s="13">
        <f>H1441*G1441</f>
        <v>88.47999999999999</v>
      </c>
    </row>
    <row r="1442" spans="1:9">
      <c r="A1442" s="34" t="s">
        <v>18</v>
      </c>
      <c r="B1442" s="45">
        <v>88264</v>
      </c>
      <c r="C1442" s="26" t="s">
        <v>34</v>
      </c>
      <c r="D1442" s="26" t="s">
        <v>141</v>
      </c>
      <c r="E1442" s="26" t="s">
        <v>36</v>
      </c>
      <c r="F1442" s="29" t="s">
        <v>37</v>
      </c>
      <c r="G1442" s="31">
        <v>1</v>
      </c>
      <c r="H1442" s="32">
        <v>25.02</v>
      </c>
      <c r="I1442" s="32">
        <f t="shared" ref="I1442:I1444" si="157">ROUND(G1442*H1442,2)</f>
        <v>25.02</v>
      </c>
    </row>
    <row r="1443" spans="1:9">
      <c r="A1443" s="34" t="s">
        <v>18</v>
      </c>
      <c r="B1443" s="27" t="s">
        <v>670</v>
      </c>
      <c r="C1443" s="26" t="s">
        <v>13</v>
      </c>
      <c r="D1443" s="26" t="s">
        <v>671</v>
      </c>
      <c r="E1443" s="26" t="s">
        <v>14</v>
      </c>
      <c r="F1443" s="29" t="s">
        <v>33</v>
      </c>
      <c r="G1443" s="31">
        <v>1</v>
      </c>
      <c r="H1443" s="32">
        <v>20.11</v>
      </c>
      <c r="I1443" s="32">
        <f t="shared" si="157"/>
        <v>20.11</v>
      </c>
    </row>
    <row r="1444" spans="1:9">
      <c r="A1444" s="14" t="s">
        <v>12</v>
      </c>
      <c r="B1444" s="41" t="s">
        <v>834</v>
      </c>
      <c r="C1444" s="14" t="s">
        <v>13</v>
      </c>
      <c r="D1444" s="14" t="s">
        <v>835</v>
      </c>
      <c r="E1444" s="14" t="s">
        <v>25</v>
      </c>
      <c r="F1444" s="17" t="s">
        <v>15</v>
      </c>
      <c r="G1444" s="19">
        <v>1</v>
      </c>
      <c r="H1444" s="43">
        <v>43.35</v>
      </c>
      <c r="I1444" s="43">
        <f t="shared" si="157"/>
        <v>43.35</v>
      </c>
    </row>
    <row r="1445" spans="1:9" ht="12.75" customHeight="1">
      <c r="A1445" s="97"/>
      <c r="B1445" s="97"/>
      <c r="C1445" s="97"/>
      <c r="D1445" s="97"/>
      <c r="E1445" s="97"/>
      <c r="F1445" s="97"/>
      <c r="G1445" s="97"/>
      <c r="H1445" s="108" t="s">
        <v>1320</v>
      </c>
      <c r="I1445" s="108">
        <f>ROUND(I1441*(1+0.2607),2)</f>
        <v>111.55</v>
      </c>
    </row>
    <row r="1446" spans="1:9" ht="12.75" customHeight="1">
      <c r="A1446" s="107"/>
      <c r="B1446" s="107"/>
      <c r="C1446" s="107"/>
      <c r="D1446" s="107"/>
      <c r="E1446" s="107"/>
      <c r="F1446" s="109" t="s">
        <v>1321</v>
      </c>
      <c r="G1446" s="144">
        <f>Planilha!F186</f>
        <v>2</v>
      </c>
      <c r="H1446" s="109" t="s">
        <v>1319</v>
      </c>
      <c r="I1446" s="109">
        <f>ROUND(I1445*G1446,2)</f>
        <v>223.1</v>
      </c>
    </row>
    <row r="1447" spans="1:9">
      <c r="A1447" s="35" t="s">
        <v>839</v>
      </c>
      <c r="B1447" s="36" t="s">
        <v>0</v>
      </c>
      <c r="C1447" s="35" t="s">
        <v>1</v>
      </c>
      <c r="D1447" s="35" t="s">
        <v>2</v>
      </c>
      <c r="E1447" s="35" t="s">
        <v>3</v>
      </c>
      <c r="F1447" s="38" t="s">
        <v>4</v>
      </c>
      <c r="G1447" s="40" t="s">
        <v>5</v>
      </c>
      <c r="H1447" s="36" t="s">
        <v>6</v>
      </c>
      <c r="I1447" s="36" t="s">
        <v>7</v>
      </c>
    </row>
    <row r="1448" spans="1:9">
      <c r="A1448" s="7" t="s">
        <v>8</v>
      </c>
      <c r="B1448" s="8" t="s">
        <v>811</v>
      </c>
      <c r="C1448" s="7" t="s">
        <v>13</v>
      </c>
      <c r="D1448" s="7" t="s">
        <v>812</v>
      </c>
      <c r="E1448" s="7" t="s">
        <v>14</v>
      </c>
      <c r="F1448" s="10" t="s">
        <v>15</v>
      </c>
      <c r="G1448" s="12">
        <v>1</v>
      </c>
      <c r="H1448" s="13">
        <f>SUM(I1449:I1451)</f>
        <v>63.01</v>
      </c>
      <c r="I1448" s="13">
        <f>H1448*G1448</f>
        <v>63.01</v>
      </c>
    </row>
    <row r="1449" spans="1:9">
      <c r="A1449" s="34" t="s">
        <v>18</v>
      </c>
      <c r="B1449" s="45">
        <v>88264</v>
      </c>
      <c r="C1449" s="26" t="s">
        <v>34</v>
      </c>
      <c r="D1449" s="26" t="s">
        <v>141</v>
      </c>
      <c r="E1449" s="26" t="s">
        <v>36</v>
      </c>
      <c r="F1449" s="29" t="s">
        <v>37</v>
      </c>
      <c r="G1449" s="31">
        <v>0.3</v>
      </c>
      <c r="H1449" s="32">
        <v>25.02</v>
      </c>
      <c r="I1449" s="32">
        <f t="shared" ref="I1449:I1451" si="158">ROUND(G1449*H1449,2)</f>
        <v>7.51</v>
      </c>
    </row>
    <row r="1450" spans="1:9">
      <c r="A1450" s="34" t="s">
        <v>18</v>
      </c>
      <c r="B1450" s="27" t="s">
        <v>670</v>
      </c>
      <c r="C1450" s="26" t="s">
        <v>13</v>
      </c>
      <c r="D1450" s="26" t="s">
        <v>671</v>
      </c>
      <c r="E1450" s="26" t="s">
        <v>14</v>
      </c>
      <c r="F1450" s="29" t="s">
        <v>33</v>
      </c>
      <c r="G1450" s="31">
        <v>0.3</v>
      </c>
      <c r="H1450" s="32">
        <v>20.11</v>
      </c>
      <c r="I1450" s="32">
        <f t="shared" si="158"/>
        <v>6.03</v>
      </c>
    </row>
    <row r="1451" spans="1:9">
      <c r="A1451" s="14" t="s">
        <v>12</v>
      </c>
      <c r="B1451" s="41" t="s">
        <v>813</v>
      </c>
      <c r="C1451" s="14" t="s">
        <v>13</v>
      </c>
      <c r="D1451" s="14" t="s">
        <v>814</v>
      </c>
      <c r="E1451" s="14" t="s">
        <v>25</v>
      </c>
      <c r="F1451" s="17" t="s">
        <v>15</v>
      </c>
      <c r="G1451" s="19">
        <v>1</v>
      </c>
      <c r="H1451" s="43">
        <v>49.47</v>
      </c>
      <c r="I1451" s="43">
        <f t="shared" si="158"/>
        <v>49.47</v>
      </c>
    </row>
    <row r="1452" spans="1:9" ht="12.75" customHeight="1">
      <c r="A1452" s="97"/>
      <c r="B1452" s="97"/>
      <c r="C1452" s="97"/>
      <c r="D1452" s="97"/>
      <c r="E1452" s="97"/>
      <c r="F1452" s="97"/>
      <c r="G1452" s="97"/>
      <c r="H1452" s="108" t="s">
        <v>1320</v>
      </c>
      <c r="I1452" s="108">
        <f>ROUND(I1448*(1+0.2607),2)</f>
        <v>79.44</v>
      </c>
    </row>
    <row r="1453" spans="1:9" ht="12.75" customHeight="1">
      <c r="A1453" s="107"/>
      <c r="B1453" s="107"/>
      <c r="C1453" s="107"/>
      <c r="D1453" s="107"/>
      <c r="E1453" s="107"/>
      <c r="F1453" s="109" t="s">
        <v>1321</v>
      </c>
      <c r="G1453" s="144">
        <f>Planilha!F187</f>
        <v>2</v>
      </c>
      <c r="H1453" s="109" t="s">
        <v>1319</v>
      </c>
      <c r="I1453" s="109">
        <f>ROUND(I1452*G1453,2)</f>
        <v>158.88</v>
      </c>
    </row>
    <row r="1454" spans="1:9">
      <c r="A1454" s="35" t="s">
        <v>840</v>
      </c>
      <c r="B1454" s="36" t="s">
        <v>0</v>
      </c>
      <c r="C1454" s="35" t="s">
        <v>1</v>
      </c>
      <c r="D1454" s="35" t="s">
        <v>2</v>
      </c>
      <c r="E1454" s="35" t="s">
        <v>3</v>
      </c>
      <c r="F1454" s="38" t="s">
        <v>4</v>
      </c>
      <c r="G1454" s="40" t="s">
        <v>5</v>
      </c>
      <c r="H1454" s="36" t="s">
        <v>6</v>
      </c>
      <c r="I1454" s="36" t="s">
        <v>7</v>
      </c>
    </row>
    <row r="1455" spans="1:9">
      <c r="A1455" s="7" t="s">
        <v>8</v>
      </c>
      <c r="B1455" s="8" t="s">
        <v>841</v>
      </c>
      <c r="C1455" s="7" t="s">
        <v>305</v>
      </c>
      <c r="D1455" s="7" t="s">
        <v>842</v>
      </c>
      <c r="E1455" s="25" t="s">
        <v>843</v>
      </c>
      <c r="F1455" s="10" t="s">
        <v>11</v>
      </c>
      <c r="G1455" s="12">
        <v>1</v>
      </c>
      <c r="H1455" s="13">
        <f>SUM(I1456:I1458)</f>
        <v>69.3</v>
      </c>
      <c r="I1455" s="13">
        <f>H1455*G1455</f>
        <v>69.3</v>
      </c>
    </row>
    <row r="1456" spans="1:9">
      <c r="A1456" s="34" t="s">
        <v>18</v>
      </c>
      <c r="B1456" s="45">
        <v>88248</v>
      </c>
      <c r="C1456" s="26" t="s">
        <v>34</v>
      </c>
      <c r="D1456" s="34" t="s">
        <v>481</v>
      </c>
      <c r="E1456" s="26" t="s">
        <v>36</v>
      </c>
      <c r="F1456" s="29" t="s">
        <v>37</v>
      </c>
      <c r="G1456" s="31">
        <v>0.5</v>
      </c>
      <c r="H1456" s="32">
        <v>19.21</v>
      </c>
      <c r="I1456" s="32">
        <f t="shared" ref="I1456:I1458" si="159">ROUND(G1456*H1456,2)</f>
        <v>9.61</v>
      </c>
    </row>
    <row r="1457" spans="1:9">
      <c r="A1457" s="34" t="s">
        <v>18</v>
      </c>
      <c r="B1457" s="45">
        <v>88264</v>
      </c>
      <c r="C1457" s="26" t="s">
        <v>34</v>
      </c>
      <c r="D1457" s="26" t="s">
        <v>141</v>
      </c>
      <c r="E1457" s="26" t="s">
        <v>36</v>
      </c>
      <c r="F1457" s="29" t="s">
        <v>37</v>
      </c>
      <c r="G1457" s="31">
        <v>0.5</v>
      </c>
      <c r="H1457" s="32">
        <v>25.02</v>
      </c>
      <c r="I1457" s="32">
        <f t="shared" si="159"/>
        <v>12.51</v>
      </c>
    </row>
    <row r="1458" spans="1:9">
      <c r="A1458" s="14" t="s">
        <v>12</v>
      </c>
      <c r="B1458" s="41" t="s">
        <v>844</v>
      </c>
      <c r="C1458" s="14" t="s">
        <v>305</v>
      </c>
      <c r="D1458" s="14" t="s">
        <v>845</v>
      </c>
      <c r="E1458" s="14" t="s">
        <v>25</v>
      </c>
      <c r="F1458" s="17" t="s">
        <v>11</v>
      </c>
      <c r="G1458" s="19">
        <v>1</v>
      </c>
      <c r="H1458" s="43">
        <v>47.18</v>
      </c>
      <c r="I1458" s="43">
        <f t="shared" si="159"/>
        <v>47.18</v>
      </c>
    </row>
    <row r="1459" spans="1:9" ht="12.75" customHeight="1">
      <c r="A1459" s="97"/>
      <c r="B1459" s="97"/>
      <c r="C1459" s="97"/>
      <c r="D1459" s="97"/>
      <c r="E1459" s="97"/>
      <c r="F1459" s="97"/>
      <c r="G1459" s="97"/>
      <c r="H1459" s="108" t="s">
        <v>1320</v>
      </c>
      <c r="I1459" s="108">
        <f>ROUND(I1455*(1+0.2607),2)</f>
        <v>87.37</v>
      </c>
    </row>
    <row r="1460" spans="1:9" ht="12.75" customHeight="1">
      <c r="A1460" s="107"/>
      <c r="B1460" s="107"/>
      <c r="C1460" s="107"/>
      <c r="D1460" s="107"/>
      <c r="E1460" s="107"/>
      <c r="F1460" s="109" t="s">
        <v>1321</v>
      </c>
      <c r="G1460" s="144">
        <f>Planilha!F188</f>
        <v>12</v>
      </c>
      <c r="H1460" s="109" t="s">
        <v>1319</v>
      </c>
      <c r="I1460" s="109">
        <f>ROUND(I1459*G1460,2)</f>
        <v>1048.44</v>
      </c>
    </row>
    <row r="1461" spans="1:9">
      <c r="A1461" s="35" t="s">
        <v>846</v>
      </c>
      <c r="B1461" s="36" t="s">
        <v>0</v>
      </c>
      <c r="C1461" s="35" t="s">
        <v>1</v>
      </c>
      <c r="D1461" s="35" t="s">
        <v>2</v>
      </c>
      <c r="E1461" s="35" t="s">
        <v>3</v>
      </c>
      <c r="F1461" s="38" t="s">
        <v>4</v>
      </c>
      <c r="G1461" s="40" t="s">
        <v>5</v>
      </c>
      <c r="H1461" s="36" t="s">
        <v>6</v>
      </c>
      <c r="I1461" s="36" t="s">
        <v>7</v>
      </c>
    </row>
    <row r="1462" spans="1:9" ht="19.8">
      <c r="A1462" s="7" t="s">
        <v>8</v>
      </c>
      <c r="B1462" s="8" t="s">
        <v>847</v>
      </c>
      <c r="C1462" s="7" t="s">
        <v>13</v>
      </c>
      <c r="D1462" s="7" t="s">
        <v>848</v>
      </c>
      <c r="E1462" s="7" t="s">
        <v>14</v>
      </c>
      <c r="F1462" s="10" t="s">
        <v>15</v>
      </c>
      <c r="G1462" s="12">
        <v>1</v>
      </c>
      <c r="H1462" s="13">
        <f>SUM(I1463:I1465)</f>
        <v>118.5</v>
      </c>
      <c r="I1462" s="13">
        <f>H1462*G1462</f>
        <v>118.5</v>
      </c>
    </row>
    <row r="1463" spans="1:9">
      <c r="A1463" s="34" t="s">
        <v>18</v>
      </c>
      <c r="B1463" s="27" t="s">
        <v>670</v>
      </c>
      <c r="C1463" s="26" t="s">
        <v>13</v>
      </c>
      <c r="D1463" s="26" t="s">
        <v>671</v>
      </c>
      <c r="E1463" s="26" t="s">
        <v>14</v>
      </c>
      <c r="F1463" s="29" t="s">
        <v>33</v>
      </c>
      <c r="G1463" s="31">
        <v>0.29333330000000002</v>
      </c>
      <c r="H1463" s="32">
        <v>20.11</v>
      </c>
      <c r="I1463" s="32">
        <f t="shared" ref="I1463:I1465" si="160">ROUND(G1463*H1463,2)</f>
        <v>5.9</v>
      </c>
    </row>
    <row r="1464" spans="1:9">
      <c r="A1464" s="34" t="s">
        <v>18</v>
      </c>
      <c r="B1464" s="45">
        <v>88264</v>
      </c>
      <c r="C1464" s="26" t="s">
        <v>34</v>
      </c>
      <c r="D1464" s="26" t="s">
        <v>141</v>
      </c>
      <c r="E1464" s="26" t="s">
        <v>36</v>
      </c>
      <c r="F1464" s="29" t="s">
        <v>37</v>
      </c>
      <c r="G1464" s="31">
        <v>0.29333330000000002</v>
      </c>
      <c r="H1464" s="32">
        <v>25.02</v>
      </c>
      <c r="I1464" s="32">
        <f t="shared" si="160"/>
        <v>7.34</v>
      </c>
    </row>
    <row r="1465" spans="1:9">
      <c r="A1465" s="14" t="s">
        <v>12</v>
      </c>
      <c r="B1465" s="41" t="s">
        <v>849</v>
      </c>
      <c r="C1465" s="14" t="s">
        <v>13</v>
      </c>
      <c r="D1465" s="42" t="s">
        <v>850</v>
      </c>
      <c r="E1465" s="14" t="s">
        <v>25</v>
      </c>
      <c r="F1465" s="17" t="s">
        <v>15</v>
      </c>
      <c r="G1465" s="19">
        <v>1</v>
      </c>
      <c r="H1465" s="43">
        <v>105.26</v>
      </c>
      <c r="I1465" s="43">
        <f t="shared" si="160"/>
        <v>105.26</v>
      </c>
    </row>
    <row r="1466" spans="1:9" ht="12.75" customHeight="1">
      <c r="A1466" s="97"/>
      <c r="B1466" s="97"/>
      <c r="C1466" s="97"/>
      <c r="D1466" s="97"/>
      <c r="E1466" s="97"/>
      <c r="F1466" s="97"/>
      <c r="G1466" s="97"/>
      <c r="H1466" s="108" t="s">
        <v>1320</v>
      </c>
      <c r="I1466" s="108">
        <f>ROUND(I1462*(1+0.2607),2)</f>
        <v>149.38999999999999</v>
      </c>
    </row>
    <row r="1467" spans="1:9" ht="12.75" customHeight="1">
      <c r="A1467" s="107"/>
      <c r="B1467" s="107"/>
      <c r="C1467" s="107"/>
      <c r="D1467" s="107"/>
      <c r="E1467" s="107"/>
      <c r="F1467" s="109" t="s">
        <v>1321</v>
      </c>
      <c r="G1467" s="144">
        <f>Planilha!F189</f>
        <v>3</v>
      </c>
      <c r="H1467" s="109" t="s">
        <v>1319</v>
      </c>
      <c r="I1467" s="109">
        <f>ROUND(I1466*G1467,2)</f>
        <v>448.17</v>
      </c>
    </row>
    <row r="1468" spans="1:9">
      <c r="A1468" s="35" t="s">
        <v>851</v>
      </c>
      <c r="B1468" s="36" t="s">
        <v>0</v>
      </c>
      <c r="C1468" s="35" t="s">
        <v>1</v>
      </c>
      <c r="D1468" s="35" t="s">
        <v>2</v>
      </c>
      <c r="E1468" s="35" t="s">
        <v>3</v>
      </c>
      <c r="F1468" s="38" t="s">
        <v>4</v>
      </c>
      <c r="G1468" s="40" t="s">
        <v>5</v>
      </c>
      <c r="H1468" s="36" t="s">
        <v>6</v>
      </c>
      <c r="I1468" s="36" t="s">
        <v>7</v>
      </c>
    </row>
    <row r="1469" spans="1:9" ht="19.8">
      <c r="A1469" s="7" t="s">
        <v>8</v>
      </c>
      <c r="B1469" s="46">
        <v>93009</v>
      </c>
      <c r="C1469" s="7" t="s">
        <v>34</v>
      </c>
      <c r="D1469" s="25" t="s">
        <v>852</v>
      </c>
      <c r="E1469" s="25" t="s">
        <v>52</v>
      </c>
      <c r="F1469" s="10" t="s">
        <v>53</v>
      </c>
      <c r="G1469" s="12">
        <v>1</v>
      </c>
      <c r="H1469" s="13">
        <f>SUM(I1470:I1472)</f>
        <v>25.43</v>
      </c>
      <c r="I1469" s="13">
        <f>H1469*G1469</f>
        <v>25.43</v>
      </c>
    </row>
    <row r="1470" spans="1:9">
      <c r="A1470" s="34" t="s">
        <v>18</v>
      </c>
      <c r="B1470" s="45">
        <v>88247</v>
      </c>
      <c r="C1470" s="26" t="s">
        <v>34</v>
      </c>
      <c r="D1470" s="26" t="s">
        <v>693</v>
      </c>
      <c r="E1470" s="26" t="s">
        <v>36</v>
      </c>
      <c r="F1470" s="29" t="s">
        <v>37</v>
      </c>
      <c r="G1470" s="31">
        <v>0.129</v>
      </c>
      <c r="H1470" s="32">
        <v>20.11</v>
      </c>
      <c r="I1470" s="32">
        <f t="shared" ref="I1470:I1472" si="161">ROUND(G1470*H1470,2)</f>
        <v>2.59</v>
      </c>
    </row>
    <row r="1471" spans="1:9">
      <c r="A1471" s="34" t="s">
        <v>18</v>
      </c>
      <c r="B1471" s="45">
        <v>88264</v>
      </c>
      <c r="C1471" s="26" t="s">
        <v>34</v>
      </c>
      <c r="D1471" s="26" t="s">
        <v>141</v>
      </c>
      <c r="E1471" s="26" t="s">
        <v>36</v>
      </c>
      <c r="F1471" s="29" t="s">
        <v>37</v>
      </c>
      <c r="G1471" s="31">
        <v>0.129</v>
      </c>
      <c r="H1471" s="32">
        <v>25.02</v>
      </c>
      <c r="I1471" s="32">
        <f t="shared" si="161"/>
        <v>3.23</v>
      </c>
    </row>
    <row r="1472" spans="1:9">
      <c r="A1472" s="14" t="s">
        <v>12</v>
      </c>
      <c r="B1472" s="15">
        <v>2681</v>
      </c>
      <c r="C1472" s="14" t="s">
        <v>34</v>
      </c>
      <c r="D1472" s="14" t="s">
        <v>853</v>
      </c>
      <c r="E1472" s="14" t="s">
        <v>25</v>
      </c>
      <c r="F1472" s="17" t="s">
        <v>53</v>
      </c>
      <c r="G1472" s="19">
        <v>1.1000000000000001</v>
      </c>
      <c r="H1472" s="43">
        <v>17.829999999999998</v>
      </c>
      <c r="I1472" s="43">
        <f t="shared" si="161"/>
        <v>19.61</v>
      </c>
    </row>
    <row r="1473" spans="1:9" ht="12.75" customHeight="1">
      <c r="A1473" s="97"/>
      <c r="B1473" s="97"/>
      <c r="C1473" s="97"/>
      <c r="D1473" s="97"/>
      <c r="E1473" s="97"/>
      <c r="F1473" s="97"/>
      <c r="G1473" s="97"/>
      <c r="H1473" s="108" t="s">
        <v>1320</v>
      </c>
      <c r="I1473" s="108">
        <f>ROUND(I1469*(1+0.2607),2)</f>
        <v>32.06</v>
      </c>
    </row>
    <row r="1474" spans="1:9" ht="12.75" customHeight="1">
      <c r="A1474" s="107"/>
      <c r="B1474" s="107"/>
      <c r="C1474" s="107"/>
      <c r="D1474" s="107"/>
      <c r="E1474" s="107"/>
      <c r="F1474" s="109" t="s">
        <v>1321</v>
      </c>
      <c r="G1474" s="143">
        <f>Planilha!F190</f>
        <v>7.63</v>
      </c>
      <c r="H1474" s="109" t="s">
        <v>1319</v>
      </c>
      <c r="I1474" s="109">
        <f>ROUND(I1473*G1474,2)</f>
        <v>244.62</v>
      </c>
    </row>
    <row r="1475" spans="1:9">
      <c r="A1475" s="35" t="s">
        <v>854</v>
      </c>
      <c r="B1475" s="36" t="s">
        <v>0</v>
      </c>
      <c r="C1475" s="35" t="s">
        <v>1</v>
      </c>
      <c r="D1475" s="35" t="s">
        <v>2</v>
      </c>
      <c r="E1475" s="35" t="s">
        <v>3</v>
      </c>
      <c r="F1475" s="38" t="s">
        <v>4</v>
      </c>
      <c r="G1475" s="40" t="s">
        <v>5</v>
      </c>
      <c r="H1475" s="36" t="s">
        <v>6</v>
      </c>
      <c r="I1475" s="36" t="s">
        <v>7</v>
      </c>
    </row>
    <row r="1476" spans="1:9" ht="19.8">
      <c r="A1476" s="7" t="s">
        <v>8</v>
      </c>
      <c r="B1476" s="46">
        <v>95749</v>
      </c>
      <c r="C1476" s="7" t="s">
        <v>34</v>
      </c>
      <c r="D1476" s="25" t="s">
        <v>855</v>
      </c>
      <c r="E1476" s="25" t="s">
        <v>52</v>
      </c>
      <c r="F1476" s="10" t="s">
        <v>53</v>
      </c>
      <c r="G1476" s="12">
        <v>1</v>
      </c>
      <c r="H1476" s="13">
        <f>SUM(I1477:I1481)</f>
        <v>25.42</v>
      </c>
      <c r="I1476" s="13">
        <f>H1476*G1476</f>
        <v>25.42</v>
      </c>
    </row>
    <row r="1477" spans="1:9">
      <c r="A1477" s="34" t="s">
        <v>18</v>
      </c>
      <c r="B1477" s="45">
        <v>88264</v>
      </c>
      <c r="C1477" s="26" t="s">
        <v>34</v>
      </c>
      <c r="D1477" s="26" t="s">
        <v>141</v>
      </c>
      <c r="E1477" s="26" t="s">
        <v>36</v>
      </c>
      <c r="F1477" s="29" t="s">
        <v>37</v>
      </c>
      <c r="G1477" s="31">
        <v>0.19439999999999999</v>
      </c>
      <c r="H1477" s="32">
        <v>25.02</v>
      </c>
      <c r="I1477" s="32">
        <f t="shared" ref="I1477:I1481" si="162">ROUND(G1477*H1477,2)</f>
        <v>4.8600000000000003</v>
      </c>
    </row>
    <row r="1478" spans="1:9">
      <c r="A1478" s="34" t="s">
        <v>18</v>
      </c>
      <c r="B1478" s="45">
        <v>88247</v>
      </c>
      <c r="C1478" s="26" t="s">
        <v>34</v>
      </c>
      <c r="D1478" s="26" t="s">
        <v>693</v>
      </c>
      <c r="E1478" s="26" t="s">
        <v>36</v>
      </c>
      <c r="F1478" s="48" t="s">
        <v>37</v>
      </c>
      <c r="G1478" s="31">
        <v>0.19294200000000009</v>
      </c>
      <c r="H1478" s="32">
        <v>20.11</v>
      </c>
      <c r="I1478" s="32">
        <f t="shared" si="162"/>
        <v>3.88</v>
      </c>
    </row>
    <row r="1479" spans="1:9" ht="19.8">
      <c r="A1479" s="26" t="s">
        <v>16</v>
      </c>
      <c r="B1479" s="45">
        <v>95757</v>
      </c>
      <c r="C1479" s="26" t="s">
        <v>34</v>
      </c>
      <c r="D1479" s="34" t="s">
        <v>856</v>
      </c>
      <c r="E1479" s="34" t="s">
        <v>52</v>
      </c>
      <c r="F1479" s="48" t="s">
        <v>11</v>
      </c>
      <c r="G1479" s="31">
        <v>0.33329999999999999</v>
      </c>
      <c r="H1479" s="32">
        <v>10.039999999999999</v>
      </c>
      <c r="I1479" s="32">
        <f t="shared" si="162"/>
        <v>3.35</v>
      </c>
    </row>
    <row r="1480" spans="1:9" ht="19.8">
      <c r="A1480" s="26" t="s">
        <v>16</v>
      </c>
      <c r="B1480" s="45">
        <v>91173</v>
      </c>
      <c r="C1480" s="26" t="s">
        <v>34</v>
      </c>
      <c r="D1480" s="26" t="s">
        <v>67</v>
      </c>
      <c r="E1480" s="26" t="s">
        <v>41</v>
      </c>
      <c r="F1480" s="48" t="s">
        <v>53</v>
      </c>
      <c r="G1480" s="31">
        <v>2</v>
      </c>
      <c r="H1480" s="32">
        <v>1.49</v>
      </c>
      <c r="I1480" s="32">
        <f t="shared" si="162"/>
        <v>2.98</v>
      </c>
    </row>
    <row r="1481" spans="1:9">
      <c r="A1481" s="14" t="s">
        <v>12</v>
      </c>
      <c r="B1481" s="15">
        <v>21128</v>
      </c>
      <c r="C1481" s="14" t="s">
        <v>34</v>
      </c>
      <c r="D1481" s="42" t="s">
        <v>857</v>
      </c>
      <c r="E1481" s="14" t="s">
        <v>25</v>
      </c>
      <c r="F1481" s="49" t="s">
        <v>53</v>
      </c>
      <c r="G1481" s="19">
        <v>1.05</v>
      </c>
      <c r="H1481" s="43">
        <v>9.86</v>
      </c>
      <c r="I1481" s="43">
        <f t="shared" si="162"/>
        <v>10.35</v>
      </c>
    </row>
    <row r="1482" spans="1:9" ht="12.75" customHeight="1">
      <c r="A1482" s="97"/>
      <c r="B1482" s="97"/>
      <c r="C1482" s="97"/>
      <c r="D1482" s="97"/>
      <c r="E1482" s="97"/>
      <c r="F1482" s="97"/>
      <c r="G1482" s="97"/>
      <c r="H1482" s="108" t="s">
        <v>1320</v>
      </c>
      <c r="I1482" s="108">
        <f>ROUND(I1476*(1+0.2607),2)</f>
        <v>32.049999999999997</v>
      </c>
    </row>
    <row r="1483" spans="1:9" ht="12.75" customHeight="1">
      <c r="A1483" s="107"/>
      <c r="B1483" s="107"/>
      <c r="C1483" s="107"/>
      <c r="D1483" s="107"/>
      <c r="E1483" s="107"/>
      <c r="F1483" s="109" t="s">
        <v>1321</v>
      </c>
      <c r="G1483" s="144">
        <f>Planilha!F191</f>
        <v>26</v>
      </c>
      <c r="H1483" s="109" t="s">
        <v>1319</v>
      </c>
      <c r="I1483" s="109">
        <f>ROUND(I1482*G1483,2)</f>
        <v>833.3</v>
      </c>
    </row>
    <row r="1484" spans="1:9">
      <c r="A1484" s="35" t="s">
        <v>858</v>
      </c>
      <c r="B1484" s="36" t="s">
        <v>0</v>
      </c>
      <c r="C1484" s="35" t="s">
        <v>1</v>
      </c>
      <c r="D1484" s="35" t="s">
        <v>2</v>
      </c>
      <c r="E1484" s="35" t="s">
        <v>3</v>
      </c>
      <c r="F1484" s="38" t="s">
        <v>4</v>
      </c>
      <c r="G1484" s="40" t="s">
        <v>5</v>
      </c>
      <c r="H1484" s="36" t="s">
        <v>6</v>
      </c>
      <c r="I1484" s="36" t="s">
        <v>7</v>
      </c>
    </row>
    <row r="1485" spans="1:9" ht="19.8">
      <c r="A1485" s="7" t="s">
        <v>8</v>
      </c>
      <c r="B1485" s="46">
        <v>91871</v>
      </c>
      <c r="C1485" s="7" t="s">
        <v>34</v>
      </c>
      <c r="D1485" s="25" t="s">
        <v>859</v>
      </c>
      <c r="E1485" s="25" t="s">
        <v>48</v>
      </c>
      <c r="F1485" s="10" t="s">
        <v>53</v>
      </c>
      <c r="G1485" s="12">
        <v>1</v>
      </c>
      <c r="H1485" s="13">
        <f>SUM(I1486:I1488)</f>
        <v>12.83</v>
      </c>
      <c r="I1485" s="13">
        <f>H1485*G1485</f>
        <v>12.83</v>
      </c>
    </row>
    <row r="1486" spans="1:9">
      <c r="A1486" s="34" t="s">
        <v>18</v>
      </c>
      <c r="B1486" s="45">
        <v>88264</v>
      </c>
      <c r="C1486" s="26" t="s">
        <v>34</v>
      </c>
      <c r="D1486" s="26" t="s">
        <v>141</v>
      </c>
      <c r="E1486" s="26" t="s">
        <v>36</v>
      </c>
      <c r="F1486" s="29" t="s">
        <v>37</v>
      </c>
      <c r="G1486" s="31">
        <v>0.17699999999999999</v>
      </c>
      <c r="H1486" s="32">
        <v>25.02</v>
      </c>
      <c r="I1486" s="32">
        <f t="shared" ref="I1486:I1488" si="163">ROUND(G1486*H1486,2)</f>
        <v>4.43</v>
      </c>
    </row>
    <row r="1487" spans="1:9">
      <c r="A1487" s="34" t="s">
        <v>18</v>
      </c>
      <c r="B1487" s="45">
        <v>88247</v>
      </c>
      <c r="C1487" s="26" t="s">
        <v>34</v>
      </c>
      <c r="D1487" s="26" t="s">
        <v>693</v>
      </c>
      <c r="E1487" s="26" t="s">
        <v>36</v>
      </c>
      <c r="F1487" s="29" t="s">
        <v>37</v>
      </c>
      <c r="G1487" s="31">
        <v>0.17699999999999999</v>
      </c>
      <c r="H1487" s="32">
        <v>20.11</v>
      </c>
      <c r="I1487" s="32">
        <f t="shared" si="163"/>
        <v>3.56</v>
      </c>
    </row>
    <row r="1488" spans="1:9">
      <c r="A1488" s="14" t="s">
        <v>12</v>
      </c>
      <c r="B1488" s="15">
        <v>2674</v>
      </c>
      <c r="C1488" s="14" t="s">
        <v>34</v>
      </c>
      <c r="D1488" s="14" t="s">
        <v>860</v>
      </c>
      <c r="E1488" s="14" t="s">
        <v>25</v>
      </c>
      <c r="F1488" s="17" t="s">
        <v>53</v>
      </c>
      <c r="G1488" s="19">
        <v>1.014966</v>
      </c>
      <c r="H1488" s="43">
        <v>4.7699999999999996</v>
      </c>
      <c r="I1488" s="43">
        <f t="shared" si="163"/>
        <v>4.84</v>
      </c>
    </row>
    <row r="1489" spans="1:9" ht="12.75" customHeight="1">
      <c r="A1489" s="97"/>
      <c r="B1489" s="97"/>
      <c r="C1489" s="97"/>
      <c r="D1489" s="97"/>
      <c r="E1489" s="97"/>
      <c r="F1489" s="97"/>
      <c r="G1489" s="97"/>
      <c r="H1489" s="108" t="s">
        <v>1320</v>
      </c>
      <c r="I1489" s="108">
        <f>ROUND(I1485*(1+0.2607),2)</f>
        <v>16.170000000000002</v>
      </c>
    </row>
    <row r="1490" spans="1:9" ht="12.75" customHeight="1">
      <c r="A1490" s="107"/>
      <c r="B1490" s="107"/>
      <c r="C1490" s="107"/>
      <c r="D1490" s="107"/>
      <c r="E1490" s="107"/>
      <c r="F1490" s="109" t="s">
        <v>1321</v>
      </c>
      <c r="G1490" s="144">
        <f>Planilha!F192</f>
        <v>6</v>
      </c>
      <c r="H1490" s="109" t="s">
        <v>1319</v>
      </c>
      <c r="I1490" s="109">
        <f>ROUND(I1489*G1490,2)</f>
        <v>97.02</v>
      </c>
    </row>
    <row r="1491" spans="1:9">
      <c r="A1491" s="35" t="s">
        <v>861</v>
      </c>
      <c r="B1491" s="36" t="s">
        <v>0</v>
      </c>
      <c r="C1491" s="35" t="s">
        <v>1</v>
      </c>
      <c r="D1491" s="35" t="s">
        <v>2</v>
      </c>
      <c r="E1491" s="35" t="s">
        <v>3</v>
      </c>
      <c r="F1491" s="38" t="s">
        <v>4</v>
      </c>
      <c r="G1491" s="40" t="s">
        <v>5</v>
      </c>
      <c r="H1491" s="36" t="s">
        <v>6</v>
      </c>
      <c r="I1491" s="36" t="s">
        <v>7</v>
      </c>
    </row>
    <row r="1492" spans="1:9" ht="26.4">
      <c r="A1492" s="7" t="s">
        <v>8</v>
      </c>
      <c r="B1492" s="8" t="s">
        <v>862</v>
      </c>
      <c r="C1492" s="7" t="s">
        <v>13</v>
      </c>
      <c r="D1492" s="25" t="s">
        <v>863</v>
      </c>
      <c r="E1492" s="7" t="s">
        <v>14</v>
      </c>
      <c r="F1492" s="10" t="s">
        <v>15</v>
      </c>
      <c r="G1492" s="12">
        <v>1</v>
      </c>
      <c r="H1492" s="13">
        <f>SUM(I1493:I1495)</f>
        <v>144.48999999999998</v>
      </c>
      <c r="I1492" s="13">
        <f>H1492*G1492</f>
        <v>144.48999999999998</v>
      </c>
    </row>
    <row r="1493" spans="1:9" ht="26.4">
      <c r="A1493" s="26" t="s">
        <v>16</v>
      </c>
      <c r="B1493" s="27" t="s">
        <v>864</v>
      </c>
      <c r="C1493" s="26" t="s">
        <v>13</v>
      </c>
      <c r="D1493" s="34" t="s">
        <v>865</v>
      </c>
      <c r="E1493" s="26" t="s">
        <v>14</v>
      </c>
      <c r="F1493" s="29" t="s">
        <v>15</v>
      </c>
      <c r="G1493" s="31">
        <v>1</v>
      </c>
      <c r="H1493" s="32">
        <v>70.209999999999994</v>
      </c>
      <c r="I1493" s="32">
        <f t="shared" ref="I1493:I1495" si="164">ROUND(G1493*H1493,2)</f>
        <v>70.209999999999994</v>
      </c>
    </row>
    <row r="1494" spans="1:9">
      <c r="A1494" s="26" t="s">
        <v>16</v>
      </c>
      <c r="B1494" s="27" t="s">
        <v>866</v>
      </c>
      <c r="C1494" s="26" t="s">
        <v>13</v>
      </c>
      <c r="D1494" s="34" t="s">
        <v>867</v>
      </c>
      <c r="E1494" s="26" t="s">
        <v>14</v>
      </c>
      <c r="F1494" s="29" t="s">
        <v>15</v>
      </c>
      <c r="G1494" s="31">
        <v>2</v>
      </c>
      <c r="H1494" s="32">
        <v>18.59</v>
      </c>
      <c r="I1494" s="32">
        <f t="shared" si="164"/>
        <v>37.18</v>
      </c>
    </row>
    <row r="1495" spans="1:9" ht="19.8">
      <c r="A1495" s="26" t="s">
        <v>16</v>
      </c>
      <c r="B1495" s="27" t="s">
        <v>868</v>
      </c>
      <c r="C1495" s="26" t="s">
        <v>13</v>
      </c>
      <c r="D1495" s="34" t="s">
        <v>869</v>
      </c>
      <c r="E1495" s="26" t="s">
        <v>14</v>
      </c>
      <c r="F1495" s="29" t="s">
        <v>15</v>
      </c>
      <c r="G1495" s="31">
        <v>2</v>
      </c>
      <c r="H1495" s="32">
        <v>18.55</v>
      </c>
      <c r="I1495" s="32">
        <f t="shared" si="164"/>
        <v>37.1</v>
      </c>
    </row>
    <row r="1496" spans="1:9" ht="12.75" customHeight="1">
      <c r="A1496" s="97"/>
      <c r="B1496" s="97"/>
      <c r="C1496" s="97"/>
      <c r="D1496" s="97"/>
      <c r="E1496" s="97"/>
      <c r="F1496" s="97"/>
      <c r="G1496" s="97"/>
      <c r="H1496" s="108" t="s">
        <v>1320</v>
      </c>
      <c r="I1496" s="108">
        <f>ROUND(I1492*(1+0.2607),2)</f>
        <v>182.16</v>
      </c>
    </row>
    <row r="1497" spans="1:9" ht="12.75" customHeight="1">
      <c r="A1497" s="107"/>
      <c r="B1497" s="107"/>
      <c r="C1497" s="107"/>
      <c r="D1497" s="107"/>
      <c r="E1497" s="107"/>
      <c r="F1497" s="109" t="s">
        <v>1321</v>
      </c>
      <c r="G1497" s="144">
        <f>Planilha!F193</f>
        <v>13</v>
      </c>
      <c r="H1497" s="109" t="s">
        <v>1319</v>
      </c>
      <c r="I1497" s="109">
        <f>ROUND(I1496*G1497,2)</f>
        <v>2368.08</v>
      </c>
    </row>
    <row r="1498" spans="1:9">
      <c r="A1498" s="35" t="s">
        <v>870</v>
      </c>
      <c r="B1498" s="36" t="s">
        <v>0</v>
      </c>
      <c r="C1498" s="35" t="s">
        <v>1</v>
      </c>
      <c r="D1498" s="35" t="s">
        <v>2</v>
      </c>
      <c r="E1498" s="35" t="s">
        <v>3</v>
      </c>
      <c r="F1498" s="38" t="s">
        <v>4</v>
      </c>
      <c r="G1498" s="40" t="s">
        <v>5</v>
      </c>
      <c r="H1498" s="36" t="s">
        <v>6</v>
      </c>
      <c r="I1498" s="36" t="s">
        <v>7</v>
      </c>
    </row>
    <row r="1499" spans="1:9" ht="26.4">
      <c r="A1499" s="7" t="s">
        <v>8</v>
      </c>
      <c r="B1499" s="8" t="s">
        <v>871</v>
      </c>
      <c r="C1499" s="7" t="s">
        <v>13</v>
      </c>
      <c r="D1499" s="25" t="s">
        <v>872</v>
      </c>
      <c r="E1499" s="7" t="s">
        <v>14</v>
      </c>
      <c r="F1499" s="10" t="s">
        <v>15</v>
      </c>
      <c r="G1499" s="12">
        <v>1</v>
      </c>
      <c r="H1499" s="13">
        <f>SUM(I1500:I1502)</f>
        <v>164.73</v>
      </c>
      <c r="I1499" s="13">
        <f>H1499*G1499</f>
        <v>164.73</v>
      </c>
    </row>
    <row r="1500" spans="1:9" ht="26.4">
      <c r="A1500" s="26" t="s">
        <v>16</v>
      </c>
      <c r="B1500" s="27" t="s">
        <v>873</v>
      </c>
      <c r="C1500" s="26" t="s">
        <v>13</v>
      </c>
      <c r="D1500" s="34" t="s">
        <v>874</v>
      </c>
      <c r="E1500" s="26" t="s">
        <v>14</v>
      </c>
      <c r="F1500" s="29" t="s">
        <v>15</v>
      </c>
      <c r="G1500" s="31">
        <v>1</v>
      </c>
      <c r="H1500" s="32">
        <v>81.53</v>
      </c>
      <c r="I1500" s="32">
        <f t="shared" ref="I1500:I1502" si="165">ROUND(G1500*H1500,2)</f>
        <v>81.53</v>
      </c>
    </row>
    <row r="1501" spans="1:9" ht="19.8">
      <c r="A1501" s="26" t="s">
        <v>16</v>
      </c>
      <c r="B1501" s="27" t="s">
        <v>875</v>
      </c>
      <c r="C1501" s="26" t="s">
        <v>13</v>
      </c>
      <c r="D1501" s="34" t="s">
        <v>876</v>
      </c>
      <c r="E1501" s="26" t="s">
        <v>14</v>
      </c>
      <c r="F1501" s="29" t="s">
        <v>15</v>
      </c>
      <c r="G1501" s="31">
        <v>2</v>
      </c>
      <c r="H1501" s="32">
        <v>23.05</v>
      </c>
      <c r="I1501" s="32">
        <f t="shared" si="165"/>
        <v>46.1</v>
      </c>
    </row>
    <row r="1502" spans="1:9" ht="19.8">
      <c r="A1502" s="26" t="s">
        <v>16</v>
      </c>
      <c r="B1502" s="27" t="s">
        <v>868</v>
      </c>
      <c r="C1502" s="26" t="s">
        <v>13</v>
      </c>
      <c r="D1502" s="34" t="s">
        <v>869</v>
      </c>
      <c r="E1502" s="26" t="s">
        <v>14</v>
      </c>
      <c r="F1502" s="29" t="s">
        <v>15</v>
      </c>
      <c r="G1502" s="31">
        <v>2</v>
      </c>
      <c r="H1502" s="32">
        <v>18.55</v>
      </c>
      <c r="I1502" s="32">
        <f t="shared" si="165"/>
        <v>37.1</v>
      </c>
    </row>
    <row r="1503" spans="1:9" ht="12.75" customHeight="1">
      <c r="A1503" s="97"/>
      <c r="B1503" s="97"/>
      <c r="C1503" s="97"/>
      <c r="D1503" s="97"/>
      <c r="E1503" s="97"/>
      <c r="F1503" s="97"/>
      <c r="G1503" s="97"/>
      <c r="H1503" s="108" t="s">
        <v>1320</v>
      </c>
      <c r="I1503" s="108">
        <f>ROUND(I1499*(1+0.2607),2)</f>
        <v>207.68</v>
      </c>
    </row>
    <row r="1504" spans="1:9" ht="12.75" customHeight="1">
      <c r="A1504" s="107"/>
      <c r="B1504" s="107"/>
      <c r="C1504" s="107"/>
      <c r="D1504" s="107"/>
      <c r="E1504" s="107"/>
      <c r="F1504" s="109" t="s">
        <v>1321</v>
      </c>
      <c r="G1504" s="144">
        <f>Planilha!F194</f>
        <v>58</v>
      </c>
      <c r="H1504" s="109" t="s">
        <v>1319</v>
      </c>
      <c r="I1504" s="109">
        <f>ROUND(I1503*G1504,2)</f>
        <v>12045.44</v>
      </c>
    </row>
    <row r="1505" spans="1:9">
      <c r="A1505" s="35" t="s">
        <v>877</v>
      </c>
      <c r="B1505" s="36" t="s">
        <v>0</v>
      </c>
      <c r="C1505" s="35" t="s">
        <v>1</v>
      </c>
      <c r="D1505" s="35" t="s">
        <v>2</v>
      </c>
      <c r="E1505" s="35" t="s">
        <v>3</v>
      </c>
      <c r="F1505" s="38" t="s">
        <v>4</v>
      </c>
      <c r="G1505" s="40" t="s">
        <v>5</v>
      </c>
      <c r="H1505" s="36" t="s">
        <v>6</v>
      </c>
      <c r="I1505" s="36" t="s">
        <v>7</v>
      </c>
    </row>
    <row r="1506" spans="1:9" ht="19.8">
      <c r="A1506" s="7" t="s">
        <v>8</v>
      </c>
      <c r="B1506" s="8" t="s">
        <v>878</v>
      </c>
      <c r="C1506" s="7" t="s">
        <v>13</v>
      </c>
      <c r="D1506" s="25" t="s">
        <v>879</v>
      </c>
      <c r="E1506" s="7" t="s">
        <v>14</v>
      </c>
      <c r="F1506" s="10" t="s">
        <v>15</v>
      </c>
      <c r="G1506" s="12">
        <v>1</v>
      </c>
      <c r="H1506" s="13">
        <f>SUM(I1507:I1509)</f>
        <v>40.17</v>
      </c>
      <c r="I1506" s="13">
        <f>H1506*G1506</f>
        <v>40.17</v>
      </c>
    </row>
    <row r="1507" spans="1:9">
      <c r="A1507" s="34" t="s">
        <v>18</v>
      </c>
      <c r="B1507" s="27" t="s">
        <v>670</v>
      </c>
      <c r="C1507" s="26" t="s">
        <v>13</v>
      </c>
      <c r="D1507" s="26" t="s">
        <v>671</v>
      </c>
      <c r="E1507" s="26" t="s">
        <v>14</v>
      </c>
      <c r="F1507" s="29" t="s">
        <v>33</v>
      </c>
      <c r="G1507" s="31">
        <v>0.2291666</v>
      </c>
      <c r="H1507" s="32">
        <v>20.11</v>
      </c>
      <c r="I1507" s="32">
        <f t="shared" ref="I1507:I1509" si="166">ROUND(G1507*H1507,2)</f>
        <v>4.6100000000000003</v>
      </c>
    </row>
    <row r="1508" spans="1:9">
      <c r="A1508" s="34" t="s">
        <v>18</v>
      </c>
      <c r="B1508" s="45">
        <v>88264</v>
      </c>
      <c r="C1508" s="26" t="s">
        <v>34</v>
      </c>
      <c r="D1508" s="26" t="s">
        <v>141</v>
      </c>
      <c r="E1508" s="26" t="s">
        <v>36</v>
      </c>
      <c r="F1508" s="29" t="s">
        <v>37</v>
      </c>
      <c r="G1508" s="31">
        <v>0.4583333</v>
      </c>
      <c r="H1508" s="32">
        <v>25.02</v>
      </c>
      <c r="I1508" s="32">
        <f t="shared" si="166"/>
        <v>11.47</v>
      </c>
    </row>
    <row r="1509" spans="1:9" ht="19.8">
      <c r="A1509" s="14" t="s">
        <v>12</v>
      </c>
      <c r="B1509" s="41" t="s">
        <v>880</v>
      </c>
      <c r="C1509" s="14" t="s">
        <v>13</v>
      </c>
      <c r="D1509" s="14" t="s">
        <v>881</v>
      </c>
      <c r="E1509" s="14" t="s">
        <v>25</v>
      </c>
      <c r="F1509" s="17" t="s">
        <v>15</v>
      </c>
      <c r="G1509" s="19">
        <v>1</v>
      </c>
      <c r="H1509" s="43">
        <v>24.09</v>
      </c>
      <c r="I1509" s="43">
        <f t="shared" si="166"/>
        <v>24.09</v>
      </c>
    </row>
    <row r="1510" spans="1:9" ht="12.75" customHeight="1">
      <c r="A1510" s="97"/>
      <c r="B1510" s="97"/>
      <c r="C1510" s="97"/>
      <c r="D1510" s="97"/>
      <c r="E1510" s="97"/>
      <c r="F1510" s="97"/>
      <c r="G1510" s="97"/>
      <c r="H1510" s="108" t="s">
        <v>1320</v>
      </c>
      <c r="I1510" s="108">
        <f>ROUND(I1506*(1+0.2607),2)</f>
        <v>50.64</v>
      </c>
    </row>
    <row r="1511" spans="1:9" ht="12.75" customHeight="1">
      <c r="A1511" s="107"/>
      <c r="B1511" s="107"/>
      <c r="C1511" s="107"/>
      <c r="D1511" s="107"/>
      <c r="E1511" s="107"/>
      <c r="F1511" s="109" t="s">
        <v>1321</v>
      </c>
      <c r="G1511" s="144">
        <f>Planilha!F195</f>
        <v>26</v>
      </c>
      <c r="H1511" s="109" t="s">
        <v>1319</v>
      </c>
      <c r="I1511" s="109">
        <f>ROUND(I1510*G1511,2)</f>
        <v>1316.64</v>
      </c>
    </row>
    <row r="1512" spans="1:9">
      <c r="A1512" s="35" t="s">
        <v>882</v>
      </c>
      <c r="B1512" s="36" t="s">
        <v>0</v>
      </c>
      <c r="C1512" s="35" t="s">
        <v>1</v>
      </c>
      <c r="D1512" s="35" t="s">
        <v>2</v>
      </c>
      <c r="E1512" s="35" t="s">
        <v>3</v>
      </c>
      <c r="F1512" s="38" t="s">
        <v>4</v>
      </c>
      <c r="G1512" s="40" t="s">
        <v>5</v>
      </c>
      <c r="H1512" s="36" t="s">
        <v>6</v>
      </c>
      <c r="I1512" s="36" t="s">
        <v>7</v>
      </c>
    </row>
    <row r="1513" spans="1:9" ht="26.4">
      <c r="A1513" s="7" t="s">
        <v>8</v>
      </c>
      <c r="B1513" s="8" t="s">
        <v>883</v>
      </c>
      <c r="C1513" s="7" t="s">
        <v>9</v>
      </c>
      <c r="D1513" s="25" t="s">
        <v>884</v>
      </c>
      <c r="E1513" s="7" t="s">
        <v>123</v>
      </c>
      <c r="F1513" s="10" t="s">
        <v>11</v>
      </c>
      <c r="G1513" s="12">
        <v>1</v>
      </c>
      <c r="H1513" s="13">
        <f>SUM(I1514:I1515)</f>
        <v>1527.47</v>
      </c>
      <c r="I1513" s="13">
        <f>H1513*G1513</f>
        <v>1527.47</v>
      </c>
    </row>
    <row r="1514" spans="1:9" ht="19.8">
      <c r="A1514" s="26" t="s">
        <v>16</v>
      </c>
      <c r="B1514" s="27" t="s">
        <v>847</v>
      </c>
      <c r="C1514" s="26" t="s">
        <v>13</v>
      </c>
      <c r="D1514" s="26" t="s">
        <v>848</v>
      </c>
      <c r="E1514" s="26" t="s">
        <v>14</v>
      </c>
      <c r="F1514" s="29" t="s">
        <v>15</v>
      </c>
      <c r="G1514" s="31">
        <v>2</v>
      </c>
      <c r="H1514" s="32">
        <v>118.5</v>
      </c>
      <c r="I1514" s="32">
        <f t="shared" ref="I1514:I1515" si="167">ROUND(G1514*H1514,2)</f>
        <v>237</v>
      </c>
    </row>
    <row r="1515" spans="1:9" ht="19.8">
      <c r="A1515" s="26" t="s">
        <v>16</v>
      </c>
      <c r="B1515" s="45">
        <v>101882</v>
      </c>
      <c r="C1515" s="26" t="s">
        <v>34</v>
      </c>
      <c r="D1515" s="26" t="s">
        <v>885</v>
      </c>
      <c r="E1515" s="26" t="s">
        <v>123</v>
      </c>
      <c r="F1515" s="29" t="s">
        <v>11</v>
      </c>
      <c r="G1515" s="31">
        <v>1</v>
      </c>
      <c r="H1515" s="67">
        <v>1290.47</v>
      </c>
      <c r="I1515" s="67">
        <f t="shared" si="167"/>
        <v>1290.47</v>
      </c>
    </row>
    <row r="1516" spans="1:9" ht="12.75" customHeight="1">
      <c r="A1516" s="97"/>
      <c r="B1516" s="97"/>
      <c r="C1516" s="97"/>
      <c r="D1516" s="97"/>
      <c r="E1516" s="97"/>
      <c r="F1516" s="97"/>
      <c r="G1516" s="97"/>
      <c r="H1516" s="108" t="s">
        <v>1320</v>
      </c>
      <c r="I1516" s="108">
        <f>ROUND(I1513*(1+0.2607),2)</f>
        <v>1925.68</v>
      </c>
    </row>
    <row r="1517" spans="1:9" ht="12.75" customHeight="1">
      <c r="A1517" s="107"/>
      <c r="B1517" s="107"/>
      <c r="C1517" s="107"/>
      <c r="D1517" s="107"/>
      <c r="E1517" s="107"/>
      <c r="F1517" s="109" t="s">
        <v>1321</v>
      </c>
      <c r="G1517" s="144">
        <f>Planilha!F196</f>
        <v>1</v>
      </c>
      <c r="H1517" s="109" t="s">
        <v>1319</v>
      </c>
      <c r="I1517" s="109">
        <f>ROUND(I1516*G1517,2)</f>
        <v>1925.68</v>
      </c>
    </row>
    <row r="1518" spans="1:9">
      <c r="A1518" s="35" t="s">
        <v>886</v>
      </c>
      <c r="B1518" s="36" t="s">
        <v>0</v>
      </c>
      <c r="C1518" s="35" t="s">
        <v>1</v>
      </c>
      <c r="D1518" s="35" t="s">
        <v>2</v>
      </c>
      <c r="E1518" s="35" t="s">
        <v>3</v>
      </c>
      <c r="F1518" s="38" t="s">
        <v>4</v>
      </c>
      <c r="G1518" s="40" t="s">
        <v>5</v>
      </c>
      <c r="H1518" s="36" t="s">
        <v>6</v>
      </c>
      <c r="I1518" s="36" t="s">
        <v>7</v>
      </c>
    </row>
    <row r="1519" spans="1:9" ht="19.8">
      <c r="A1519" s="7" t="s">
        <v>8</v>
      </c>
      <c r="B1519" s="46">
        <v>101880</v>
      </c>
      <c r="C1519" s="7" t="s">
        <v>34</v>
      </c>
      <c r="D1519" s="7" t="s">
        <v>887</v>
      </c>
      <c r="E1519" s="7" t="s">
        <v>123</v>
      </c>
      <c r="F1519" s="10" t="s">
        <v>11</v>
      </c>
      <c r="G1519" s="12">
        <v>1</v>
      </c>
      <c r="H1519" s="13">
        <f>SUM(I1520:I1523)</f>
        <v>632.17999999999995</v>
      </c>
      <c r="I1519" s="13">
        <f>H1519*G1519</f>
        <v>632.17999999999995</v>
      </c>
    </row>
    <row r="1520" spans="1:9" ht="19.8">
      <c r="A1520" s="26" t="s">
        <v>16</v>
      </c>
      <c r="B1520" s="45">
        <v>87367</v>
      </c>
      <c r="C1520" s="26" t="s">
        <v>34</v>
      </c>
      <c r="D1520" s="26" t="s">
        <v>888</v>
      </c>
      <c r="E1520" s="26" t="s">
        <v>36</v>
      </c>
      <c r="F1520" s="48" t="s">
        <v>74</v>
      </c>
      <c r="G1520" s="31">
        <v>1.9199999999999998E-2</v>
      </c>
      <c r="H1520" s="32">
        <v>594.29</v>
      </c>
      <c r="I1520" s="32">
        <f t="shared" ref="I1520:I1523" si="168">ROUND(G1520*H1520,2)</f>
        <v>11.41</v>
      </c>
    </row>
    <row r="1521" spans="1:9">
      <c r="A1521" s="34" t="s">
        <v>18</v>
      </c>
      <c r="B1521" s="45">
        <v>88247</v>
      </c>
      <c r="C1521" s="26" t="s">
        <v>34</v>
      </c>
      <c r="D1521" s="26" t="s">
        <v>693</v>
      </c>
      <c r="E1521" s="26" t="s">
        <v>36</v>
      </c>
      <c r="F1521" s="48" t="s">
        <v>37</v>
      </c>
      <c r="G1521" s="31">
        <v>0.63370000000000004</v>
      </c>
      <c r="H1521" s="32">
        <v>20.11</v>
      </c>
      <c r="I1521" s="32">
        <f t="shared" si="168"/>
        <v>12.74</v>
      </c>
    </row>
    <row r="1522" spans="1:9">
      <c r="A1522" s="34" t="s">
        <v>18</v>
      </c>
      <c r="B1522" s="45">
        <v>88264</v>
      </c>
      <c r="C1522" s="26" t="s">
        <v>34</v>
      </c>
      <c r="D1522" s="26" t="s">
        <v>141</v>
      </c>
      <c r="E1522" s="26" t="s">
        <v>36</v>
      </c>
      <c r="F1522" s="48" t="s">
        <v>37</v>
      </c>
      <c r="G1522" s="31">
        <v>0.63370000000000004</v>
      </c>
      <c r="H1522" s="32">
        <v>25.02</v>
      </c>
      <c r="I1522" s="32">
        <f t="shared" si="168"/>
        <v>15.86</v>
      </c>
    </row>
    <row r="1523" spans="1:9" ht="19.8">
      <c r="A1523" s="14" t="s">
        <v>12</v>
      </c>
      <c r="B1523" s="15">
        <v>12041</v>
      </c>
      <c r="C1523" s="14" t="s">
        <v>34</v>
      </c>
      <c r="D1523" s="42" t="s">
        <v>889</v>
      </c>
      <c r="E1523" s="14" t="s">
        <v>25</v>
      </c>
      <c r="F1523" s="49" t="s">
        <v>11</v>
      </c>
      <c r="G1523" s="19">
        <v>1</v>
      </c>
      <c r="H1523" s="43">
        <v>592.16999999999996</v>
      </c>
      <c r="I1523" s="43">
        <f t="shared" si="168"/>
        <v>592.16999999999996</v>
      </c>
    </row>
    <row r="1524" spans="1:9" ht="12.75" customHeight="1">
      <c r="A1524" s="97"/>
      <c r="B1524" s="97"/>
      <c r="C1524" s="97"/>
      <c r="D1524" s="97"/>
      <c r="E1524" s="97"/>
      <c r="F1524" s="97"/>
      <c r="G1524" s="97"/>
      <c r="H1524" s="108" t="s">
        <v>1320</v>
      </c>
      <c r="I1524" s="108">
        <f>ROUND(I1519*(1+0.2607),2)</f>
        <v>796.99</v>
      </c>
    </row>
    <row r="1525" spans="1:9" ht="12.75" customHeight="1">
      <c r="A1525" s="107"/>
      <c r="B1525" s="107"/>
      <c r="C1525" s="107"/>
      <c r="D1525" s="107"/>
      <c r="E1525" s="107"/>
      <c r="F1525" s="109" t="s">
        <v>1321</v>
      </c>
      <c r="G1525" s="144">
        <f>Planilha!F197</f>
        <v>1</v>
      </c>
      <c r="H1525" s="109" t="s">
        <v>1319</v>
      </c>
      <c r="I1525" s="109">
        <f>ROUND(I1524*G1525,2)</f>
        <v>796.99</v>
      </c>
    </row>
    <row r="1526" spans="1:9" ht="12.75" customHeight="1">
      <c r="A1526" s="145"/>
      <c r="B1526" s="145"/>
      <c r="C1526" s="145"/>
      <c r="D1526" s="145"/>
      <c r="E1526" s="145"/>
      <c r="F1526" s="145"/>
      <c r="G1526" s="145"/>
      <c r="H1526" s="145"/>
      <c r="I1526" s="145"/>
    </row>
    <row r="1527" spans="1:9">
      <c r="A1527" s="35" t="s">
        <v>890</v>
      </c>
      <c r="B1527" s="36" t="s">
        <v>0</v>
      </c>
      <c r="C1527" s="35" t="s">
        <v>1</v>
      </c>
      <c r="D1527" s="35" t="s">
        <v>2</v>
      </c>
      <c r="E1527" s="35" t="s">
        <v>3</v>
      </c>
      <c r="F1527" s="38" t="s">
        <v>4</v>
      </c>
      <c r="G1527" s="40" t="s">
        <v>5</v>
      </c>
      <c r="H1527" s="36" t="s">
        <v>1323</v>
      </c>
      <c r="I1527" s="36" t="s">
        <v>7</v>
      </c>
    </row>
    <row r="1528" spans="1:9" ht="26.4">
      <c r="A1528" s="7" t="s">
        <v>8</v>
      </c>
      <c r="B1528" s="8" t="s">
        <v>891</v>
      </c>
      <c r="C1528" s="7" t="s">
        <v>9</v>
      </c>
      <c r="D1528" s="25" t="s">
        <v>892</v>
      </c>
      <c r="E1528" s="7" t="s">
        <v>123</v>
      </c>
      <c r="F1528" s="10" t="s">
        <v>11</v>
      </c>
      <c r="G1528" s="12">
        <v>1</v>
      </c>
      <c r="H1528" s="13">
        <f>SUM(I1529:I1530)</f>
        <v>869.18</v>
      </c>
      <c r="I1528" s="13">
        <f>H1528*G1528</f>
        <v>869.18</v>
      </c>
    </row>
    <row r="1529" spans="1:9" ht="19.8">
      <c r="A1529" s="26" t="s">
        <v>16</v>
      </c>
      <c r="B1529" s="27" t="s">
        <v>847</v>
      </c>
      <c r="C1529" s="26" t="s">
        <v>13</v>
      </c>
      <c r="D1529" s="26" t="s">
        <v>848</v>
      </c>
      <c r="E1529" s="26" t="s">
        <v>14</v>
      </c>
      <c r="F1529" s="29" t="s">
        <v>15</v>
      </c>
      <c r="G1529" s="31">
        <v>2</v>
      </c>
      <c r="H1529" s="32">
        <v>118.5</v>
      </c>
      <c r="I1529" s="32">
        <f t="shared" ref="I1529:I1530" si="169">ROUND(G1529*H1529,2)</f>
        <v>237</v>
      </c>
    </row>
    <row r="1530" spans="1:9" ht="19.8">
      <c r="A1530" s="26" t="s">
        <v>16</v>
      </c>
      <c r="B1530" s="45">
        <v>101880</v>
      </c>
      <c r="C1530" s="26" t="s">
        <v>34</v>
      </c>
      <c r="D1530" s="26" t="s">
        <v>887</v>
      </c>
      <c r="E1530" s="26" t="s">
        <v>123</v>
      </c>
      <c r="F1530" s="29" t="s">
        <v>11</v>
      </c>
      <c r="G1530" s="31">
        <v>1</v>
      </c>
      <c r="H1530" s="32">
        <v>632.17999999999995</v>
      </c>
      <c r="I1530" s="32">
        <f t="shared" si="169"/>
        <v>632.17999999999995</v>
      </c>
    </row>
    <row r="1531" spans="1:9" ht="12.75" customHeight="1">
      <c r="A1531" s="97"/>
      <c r="B1531" s="97"/>
      <c r="C1531" s="97"/>
      <c r="D1531" s="97"/>
      <c r="E1531" s="97"/>
      <c r="F1531" s="97"/>
      <c r="G1531" s="97"/>
      <c r="H1531" s="108" t="s">
        <v>1320</v>
      </c>
      <c r="I1531" s="108">
        <f>ROUND(I1528*(1+0.2607),2)</f>
        <v>1095.78</v>
      </c>
    </row>
    <row r="1532" spans="1:9" ht="12.75" customHeight="1">
      <c r="A1532" s="107"/>
      <c r="B1532" s="107"/>
      <c r="C1532" s="107"/>
      <c r="D1532" s="107"/>
      <c r="E1532" s="107"/>
      <c r="F1532" s="109" t="s">
        <v>1321</v>
      </c>
      <c r="G1532" s="144">
        <f>Planilha!F198</f>
        <v>1</v>
      </c>
      <c r="H1532" s="109" t="s">
        <v>1319</v>
      </c>
      <c r="I1532" s="109">
        <f>ROUND(I1531*G1532,2)</f>
        <v>1095.78</v>
      </c>
    </row>
    <row r="1533" spans="1:9" ht="12.75" customHeight="1">
      <c r="A1533" s="145"/>
      <c r="B1533" s="145"/>
      <c r="C1533" s="145"/>
      <c r="D1533" s="145"/>
      <c r="E1533" s="145"/>
      <c r="F1533" s="145"/>
      <c r="G1533" s="145"/>
      <c r="H1533" s="145"/>
      <c r="I1533" s="145"/>
    </row>
    <row r="1534" spans="1:9">
      <c r="A1534" s="35" t="s">
        <v>893</v>
      </c>
      <c r="B1534" s="36" t="s">
        <v>0</v>
      </c>
      <c r="C1534" s="35" t="s">
        <v>1</v>
      </c>
      <c r="D1534" s="35" t="s">
        <v>2</v>
      </c>
      <c r="E1534" s="35" t="s">
        <v>3</v>
      </c>
      <c r="F1534" s="38" t="s">
        <v>4</v>
      </c>
      <c r="G1534" s="40" t="s">
        <v>5</v>
      </c>
      <c r="H1534" s="36" t="s">
        <v>6</v>
      </c>
      <c r="I1534" s="36" t="s">
        <v>7</v>
      </c>
    </row>
    <row r="1535" spans="1:9">
      <c r="A1535" s="7" t="s">
        <v>8</v>
      </c>
      <c r="B1535" s="8" t="s">
        <v>816</v>
      </c>
      <c r="C1535" s="7" t="s">
        <v>13</v>
      </c>
      <c r="D1535" s="7" t="s">
        <v>817</v>
      </c>
      <c r="E1535" s="7" t="s">
        <v>14</v>
      </c>
      <c r="F1535" s="10" t="s">
        <v>15</v>
      </c>
      <c r="G1535" s="12">
        <v>1</v>
      </c>
      <c r="H1535" s="13">
        <f>SUM(I1536:I1538)</f>
        <v>47.41</v>
      </c>
      <c r="I1535" s="13">
        <f>H1535*G1535</f>
        <v>47.41</v>
      </c>
    </row>
    <row r="1536" spans="1:9">
      <c r="A1536" s="34" t="s">
        <v>18</v>
      </c>
      <c r="B1536" s="45">
        <v>88264</v>
      </c>
      <c r="C1536" s="26" t="s">
        <v>34</v>
      </c>
      <c r="D1536" s="26" t="s">
        <v>141</v>
      </c>
      <c r="E1536" s="26" t="s">
        <v>36</v>
      </c>
      <c r="F1536" s="29" t="s">
        <v>37</v>
      </c>
      <c r="G1536" s="31">
        <v>0.3</v>
      </c>
      <c r="H1536" s="32">
        <v>25.02</v>
      </c>
      <c r="I1536" s="32">
        <f t="shared" ref="I1536:I1538" si="170">ROUND(G1536*H1536,2)</f>
        <v>7.51</v>
      </c>
    </row>
    <row r="1537" spans="1:9">
      <c r="A1537" s="34" t="s">
        <v>18</v>
      </c>
      <c r="B1537" s="27" t="s">
        <v>670</v>
      </c>
      <c r="C1537" s="26" t="s">
        <v>13</v>
      </c>
      <c r="D1537" s="26" t="s">
        <v>671</v>
      </c>
      <c r="E1537" s="26" t="s">
        <v>14</v>
      </c>
      <c r="F1537" s="29" t="s">
        <v>33</v>
      </c>
      <c r="G1537" s="31">
        <v>0.3</v>
      </c>
      <c r="H1537" s="32">
        <v>20.11</v>
      </c>
      <c r="I1537" s="32">
        <f t="shared" si="170"/>
        <v>6.03</v>
      </c>
    </row>
    <row r="1538" spans="1:9">
      <c r="A1538" s="14" t="s">
        <v>12</v>
      </c>
      <c r="B1538" s="41" t="s">
        <v>818</v>
      </c>
      <c r="C1538" s="14" t="s">
        <v>13</v>
      </c>
      <c r="D1538" s="14" t="s">
        <v>819</v>
      </c>
      <c r="E1538" s="14" t="s">
        <v>25</v>
      </c>
      <c r="F1538" s="17" t="s">
        <v>15</v>
      </c>
      <c r="G1538" s="19">
        <v>1</v>
      </c>
      <c r="H1538" s="43">
        <v>33.869999999999997</v>
      </c>
      <c r="I1538" s="43">
        <f t="shared" si="170"/>
        <v>33.869999999999997</v>
      </c>
    </row>
    <row r="1539" spans="1:9" ht="12.75" customHeight="1">
      <c r="A1539" s="97"/>
      <c r="B1539" s="97"/>
      <c r="C1539" s="97"/>
      <c r="D1539" s="97"/>
      <c r="E1539" s="97"/>
      <c r="F1539" s="97"/>
      <c r="G1539" s="97"/>
      <c r="H1539" s="108" t="s">
        <v>1320</v>
      </c>
      <c r="I1539" s="108">
        <f>ROUND(I1535*(1+0.2607),2)</f>
        <v>59.77</v>
      </c>
    </row>
    <row r="1540" spans="1:9" ht="12.75" customHeight="1">
      <c r="A1540" s="107"/>
      <c r="B1540" s="107"/>
      <c r="C1540" s="107"/>
      <c r="D1540" s="107"/>
      <c r="E1540" s="107"/>
      <c r="F1540" s="109" t="s">
        <v>1321</v>
      </c>
      <c r="G1540" s="144">
        <f>Planilha!F199</f>
        <v>3</v>
      </c>
      <c r="H1540" s="109" t="s">
        <v>1319</v>
      </c>
      <c r="I1540" s="109">
        <f>ROUND(I1539*G1540,2)</f>
        <v>179.31</v>
      </c>
    </row>
    <row r="1541" spans="1:9" ht="12.75" customHeight="1">
      <c r="A1541" s="145"/>
      <c r="B1541" s="145"/>
      <c r="C1541" s="145"/>
      <c r="D1541" s="145"/>
      <c r="E1541" s="145"/>
      <c r="F1541" s="145"/>
      <c r="G1541" s="145"/>
      <c r="H1541" s="145"/>
      <c r="I1541" s="145"/>
    </row>
    <row r="1542" spans="1:9">
      <c r="A1542" s="35" t="s">
        <v>894</v>
      </c>
      <c r="B1542" s="36" t="s">
        <v>0</v>
      </c>
      <c r="C1542" s="35" t="s">
        <v>1</v>
      </c>
      <c r="D1542" s="35" t="s">
        <v>2</v>
      </c>
      <c r="E1542" s="35" t="s">
        <v>3</v>
      </c>
      <c r="F1542" s="38" t="s">
        <v>4</v>
      </c>
      <c r="G1542" s="40" t="s">
        <v>5</v>
      </c>
      <c r="H1542" s="36" t="s">
        <v>6</v>
      </c>
      <c r="I1542" s="36" t="s">
        <v>7</v>
      </c>
    </row>
    <row r="1543" spans="1:9" ht="26.4">
      <c r="A1543" s="7" t="s">
        <v>8</v>
      </c>
      <c r="B1543" s="8" t="s">
        <v>895</v>
      </c>
      <c r="C1543" s="7" t="s">
        <v>13</v>
      </c>
      <c r="D1543" s="25" t="s">
        <v>896</v>
      </c>
      <c r="E1543" s="7" t="s">
        <v>14</v>
      </c>
      <c r="F1543" s="10" t="s">
        <v>15</v>
      </c>
      <c r="G1543" s="12">
        <v>1</v>
      </c>
      <c r="H1543" s="13">
        <f>SUM(I1544:I1546)</f>
        <v>12.63</v>
      </c>
      <c r="I1543" s="13">
        <f>H1543*G1543</f>
        <v>12.63</v>
      </c>
    </row>
    <row r="1544" spans="1:9">
      <c r="A1544" s="34" t="s">
        <v>18</v>
      </c>
      <c r="B1544" s="27" t="s">
        <v>670</v>
      </c>
      <c r="C1544" s="26" t="s">
        <v>13</v>
      </c>
      <c r="D1544" s="26" t="s">
        <v>671</v>
      </c>
      <c r="E1544" s="26" t="s">
        <v>14</v>
      </c>
      <c r="F1544" s="29" t="s">
        <v>33</v>
      </c>
      <c r="G1544" s="31">
        <v>2.93333E-2</v>
      </c>
      <c r="H1544" s="32">
        <v>20.11</v>
      </c>
      <c r="I1544" s="32">
        <f t="shared" ref="I1544:I1546" si="171">ROUND(G1544*H1544,2)</f>
        <v>0.59</v>
      </c>
    </row>
    <row r="1545" spans="1:9">
      <c r="A1545" s="34" t="s">
        <v>18</v>
      </c>
      <c r="B1545" s="45">
        <v>88264</v>
      </c>
      <c r="C1545" s="26" t="s">
        <v>34</v>
      </c>
      <c r="D1545" s="26" t="s">
        <v>141</v>
      </c>
      <c r="E1545" s="26" t="s">
        <v>36</v>
      </c>
      <c r="F1545" s="29" t="s">
        <v>37</v>
      </c>
      <c r="G1545" s="31">
        <v>2.93333E-2</v>
      </c>
      <c r="H1545" s="32">
        <v>25.02</v>
      </c>
      <c r="I1545" s="32">
        <f t="shared" si="171"/>
        <v>0.73</v>
      </c>
    </row>
    <row r="1546" spans="1:9">
      <c r="A1546" s="14" t="s">
        <v>12</v>
      </c>
      <c r="B1546" s="41" t="s">
        <v>897</v>
      </c>
      <c r="C1546" s="14" t="s">
        <v>13</v>
      </c>
      <c r="D1546" s="14" t="s">
        <v>898</v>
      </c>
      <c r="E1546" s="14" t="s">
        <v>25</v>
      </c>
      <c r="F1546" s="17" t="s">
        <v>15</v>
      </c>
      <c r="G1546" s="19">
        <v>1</v>
      </c>
      <c r="H1546" s="43">
        <v>11.31</v>
      </c>
      <c r="I1546" s="43">
        <f t="shared" si="171"/>
        <v>11.31</v>
      </c>
    </row>
    <row r="1547" spans="1:9" ht="12.75" customHeight="1">
      <c r="A1547" s="97"/>
      <c r="B1547" s="97"/>
      <c r="C1547" s="97"/>
      <c r="D1547" s="97"/>
      <c r="E1547" s="97"/>
      <c r="F1547" s="97"/>
      <c r="G1547" s="97"/>
      <c r="H1547" s="108" t="s">
        <v>1320</v>
      </c>
      <c r="I1547" s="108">
        <f>ROUND(I1543*(1+0.2607),2)</f>
        <v>15.92</v>
      </c>
    </row>
    <row r="1548" spans="1:9" ht="12.75" customHeight="1">
      <c r="A1548" s="107"/>
      <c r="B1548" s="107"/>
      <c r="C1548" s="107"/>
      <c r="D1548" s="107"/>
      <c r="E1548" s="107"/>
      <c r="F1548" s="109" t="s">
        <v>1321</v>
      </c>
      <c r="G1548" s="144">
        <f>Planilha!F200</f>
        <v>1</v>
      </c>
      <c r="H1548" s="109" t="s">
        <v>1319</v>
      </c>
      <c r="I1548" s="109">
        <f>ROUND(I1547*G1548,2)</f>
        <v>15.92</v>
      </c>
    </row>
    <row r="1549" spans="1:9" ht="12.75" customHeight="1">
      <c r="A1549" s="145"/>
      <c r="B1549" s="145"/>
      <c r="C1549" s="145"/>
      <c r="D1549" s="145"/>
      <c r="E1549" s="145"/>
      <c r="F1549" s="145"/>
      <c r="G1549" s="145"/>
      <c r="H1549" s="145"/>
      <c r="I1549" s="145"/>
    </row>
    <row r="1550" spans="1:9">
      <c r="A1550" s="35" t="s">
        <v>899</v>
      </c>
      <c r="B1550" s="36" t="s">
        <v>0</v>
      </c>
      <c r="C1550" s="35" t="s">
        <v>1</v>
      </c>
      <c r="D1550" s="35" t="s">
        <v>2</v>
      </c>
      <c r="E1550" s="35" t="s">
        <v>3</v>
      </c>
      <c r="F1550" s="38" t="s">
        <v>4</v>
      </c>
      <c r="G1550" s="40" t="s">
        <v>5</v>
      </c>
      <c r="H1550" s="36" t="s">
        <v>6</v>
      </c>
      <c r="I1550" s="36" t="s">
        <v>7</v>
      </c>
    </row>
    <row r="1551" spans="1:9" ht="26.4">
      <c r="A1551" s="7" t="s">
        <v>8</v>
      </c>
      <c r="B1551" s="8" t="s">
        <v>900</v>
      </c>
      <c r="C1551" s="7" t="s">
        <v>13</v>
      </c>
      <c r="D1551" s="7" t="s">
        <v>901</v>
      </c>
      <c r="E1551" s="7" t="s">
        <v>14</v>
      </c>
      <c r="F1551" s="10" t="s">
        <v>15</v>
      </c>
      <c r="G1551" s="12">
        <v>1</v>
      </c>
      <c r="H1551" s="13">
        <f>SUM(I1552:I1560)</f>
        <v>682.16</v>
      </c>
      <c r="I1551" s="13">
        <f>H1551*G1551</f>
        <v>682.16</v>
      </c>
    </row>
    <row r="1552" spans="1:9" ht="19.8">
      <c r="A1552" s="26" t="s">
        <v>16</v>
      </c>
      <c r="B1552" s="27" t="s">
        <v>902</v>
      </c>
      <c r="C1552" s="26" t="s">
        <v>13</v>
      </c>
      <c r="D1552" s="26" t="s">
        <v>903</v>
      </c>
      <c r="E1552" s="26" t="s">
        <v>14</v>
      </c>
      <c r="F1552" s="29" t="s">
        <v>904</v>
      </c>
      <c r="G1552" s="31">
        <v>0.33263999999999999</v>
      </c>
      <c r="H1552" s="32">
        <v>235.94</v>
      </c>
      <c r="I1552" s="32">
        <f t="shared" ref="I1552:I1560" si="172">ROUND(G1552*H1552,2)</f>
        <v>78.48</v>
      </c>
    </row>
    <row r="1553" spans="1:9" ht="19.8">
      <c r="A1553" s="26" t="s">
        <v>16</v>
      </c>
      <c r="B1553" s="27" t="s">
        <v>905</v>
      </c>
      <c r="C1553" s="26" t="s">
        <v>13</v>
      </c>
      <c r="D1553" s="34" t="s">
        <v>906</v>
      </c>
      <c r="E1553" s="26" t="s">
        <v>14</v>
      </c>
      <c r="F1553" s="29" t="s">
        <v>15</v>
      </c>
      <c r="G1553" s="31">
        <v>1</v>
      </c>
      <c r="H1553" s="32">
        <v>176.31</v>
      </c>
      <c r="I1553" s="32">
        <f t="shared" si="172"/>
        <v>176.31</v>
      </c>
    </row>
    <row r="1554" spans="1:9">
      <c r="A1554" s="34" t="s">
        <v>18</v>
      </c>
      <c r="B1554" s="45">
        <v>88309</v>
      </c>
      <c r="C1554" s="26" t="s">
        <v>34</v>
      </c>
      <c r="D1554" s="26" t="s">
        <v>177</v>
      </c>
      <c r="E1554" s="26" t="s">
        <v>36</v>
      </c>
      <c r="F1554" s="29" t="s">
        <v>37</v>
      </c>
      <c r="G1554" s="31">
        <v>0.91666669999999995</v>
      </c>
      <c r="H1554" s="32">
        <v>24.71</v>
      </c>
      <c r="I1554" s="32">
        <f t="shared" si="172"/>
        <v>22.65</v>
      </c>
    </row>
    <row r="1555" spans="1:9">
      <c r="A1555" s="34" t="s">
        <v>18</v>
      </c>
      <c r="B1555" s="27" t="s">
        <v>538</v>
      </c>
      <c r="C1555" s="26" t="s">
        <v>13</v>
      </c>
      <c r="D1555" s="34" t="s">
        <v>539</v>
      </c>
      <c r="E1555" s="26" t="s">
        <v>14</v>
      </c>
      <c r="F1555" s="29" t="s">
        <v>74</v>
      </c>
      <c r="G1555" s="31">
        <v>0.34451999999999999</v>
      </c>
      <c r="H1555" s="32">
        <v>45</v>
      </c>
      <c r="I1555" s="32">
        <f t="shared" si="172"/>
        <v>15.5</v>
      </c>
    </row>
    <row r="1556" spans="1:9">
      <c r="A1556" s="34" t="s">
        <v>18</v>
      </c>
      <c r="B1556" s="27" t="s">
        <v>544</v>
      </c>
      <c r="C1556" s="26" t="s">
        <v>13</v>
      </c>
      <c r="D1556" s="34" t="s">
        <v>545</v>
      </c>
      <c r="E1556" s="26" t="s">
        <v>14</v>
      </c>
      <c r="F1556" s="29" t="s">
        <v>74</v>
      </c>
      <c r="G1556" s="31">
        <v>0.34451999999999999</v>
      </c>
      <c r="H1556" s="32">
        <v>60.66</v>
      </c>
      <c r="I1556" s="32">
        <f t="shared" si="172"/>
        <v>20.9</v>
      </c>
    </row>
    <row r="1557" spans="1:9">
      <c r="A1557" s="34" t="s">
        <v>18</v>
      </c>
      <c r="B1557" s="27" t="s">
        <v>753</v>
      </c>
      <c r="C1557" s="26" t="s">
        <v>13</v>
      </c>
      <c r="D1557" s="34" t="s">
        <v>754</v>
      </c>
      <c r="E1557" s="26" t="s">
        <v>14</v>
      </c>
      <c r="F1557" s="29" t="s">
        <v>74</v>
      </c>
      <c r="G1557" s="31">
        <v>3.8280000000000002E-2</v>
      </c>
      <c r="H1557" s="32">
        <v>156.11000000000001</v>
      </c>
      <c r="I1557" s="32">
        <f t="shared" si="172"/>
        <v>5.98</v>
      </c>
    </row>
    <row r="1558" spans="1:9">
      <c r="A1558" s="34" t="s">
        <v>18</v>
      </c>
      <c r="B1558" s="45">
        <v>88316</v>
      </c>
      <c r="C1558" s="26" t="s">
        <v>34</v>
      </c>
      <c r="D1558" s="26" t="s">
        <v>35</v>
      </c>
      <c r="E1558" s="26" t="s">
        <v>36</v>
      </c>
      <c r="F1558" s="29" t="s">
        <v>37</v>
      </c>
      <c r="G1558" s="31">
        <v>0.91666669999999995</v>
      </c>
      <c r="H1558" s="32">
        <v>17.78</v>
      </c>
      <c r="I1558" s="32">
        <f t="shared" si="172"/>
        <v>16.3</v>
      </c>
    </row>
    <row r="1559" spans="1:9">
      <c r="A1559" s="34" t="s">
        <v>18</v>
      </c>
      <c r="B1559" s="27" t="s">
        <v>532</v>
      </c>
      <c r="C1559" s="26" t="s">
        <v>13</v>
      </c>
      <c r="D1559" s="34" t="s">
        <v>533</v>
      </c>
      <c r="E1559" s="26" t="s">
        <v>14</v>
      </c>
      <c r="F1559" s="29" t="s">
        <v>30</v>
      </c>
      <c r="G1559" s="31">
        <v>0.38279999999999997</v>
      </c>
      <c r="H1559" s="32">
        <v>20.45</v>
      </c>
      <c r="I1559" s="32">
        <f t="shared" si="172"/>
        <v>7.83</v>
      </c>
    </row>
    <row r="1560" spans="1:9" ht="26.4">
      <c r="A1560" s="14" t="s">
        <v>12</v>
      </c>
      <c r="B1560" s="41" t="s">
        <v>907</v>
      </c>
      <c r="C1560" s="14" t="s">
        <v>13</v>
      </c>
      <c r="D1560" s="42" t="s">
        <v>908</v>
      </c>
      <c r="E1560" s="14" t="s">
        <v>25</v>
      </c>
      <c r="F1560" s="17" t="s">
        <v>15</v>
      </c>
      <c r="G1560" s="19">
        <v>1</v>
      </c>
      <c r="H1560" s="43">
        <v>338.21</v>
      </c>
      <c r="I1560" s="43">
        <f t="shared" si="172"/>
        <v>338.21</v>
      </c>
    </row>
    <row r="1561" spans="1:9" ht="12.75" customHeight="1">
      <c r="A1561" s="97"/>
      <c r="B1561" s="97"/>
      <c r="C1561" s="97"/>
      <c r="D1561" s="97"/>
      <c r="E1561" s="97"/>
      <c r="F1561" s="97"/>
      <c r="G1561" s="97"/>
      <c r="H1561" s="108" t="s">
        <v>1320</v>
      </c>
      <c r="I1561" s="108">
        <f>ROUND(I1551*(1+0.2607),2)</f>
        <v>860</v>
      </c>
    </row>
    <row r="1562" spans="1:9" ht="12.75" customHeight="1">
      <c r="A1562" s="107"/>
      <c r="B1562" s="107"/>
      <c r="C1562" s="107"/>
      <c r="D1562" s="107"/>
      <c r="E1562" s="107"/>
      <c r="F1562" s="109" t="s">
        <v>1321</v>
      </c>
      <c r="G1562" s="144">
        <f>Planilha!F201</f>
        <v>2</v>
      </c>
      <c r="H1562" s="109" t="s">
        <v>1319</v>
      </c>
      <c r="I1562" s="109">
        <f>ROUND(I1561*G1562,2)</f>
        <v>1720</v>
      </c>
    </row>
    <row r="1563" spans="1:9" ht="12.75" customHeight="1">
      <c r="A1563" s="145"/>
      <c r="B1563" s="145"/>
      <c r="C1563" s="145"/>
      <c r="D1563" s="145"/>
      <c r="E1563" s="145"/>
      <c r="F1563" s="145"/>
      <c r="G1563" s="145"/>
      <c r="H1563" s="145"/>
      <c r="I1563" s="145"/>
    </row>
    <row r="1564" spans="1:9">
      <c r="A1564" s="35" t="s">
        <v>909</v>
      </c>
      <c r="B1564" s="36" t="s">
        <v>0</v>
      </c>
      <c r="C1564" s="35" t="s">
        <v>1</v>
      </c>
      <c r="D1564" s="35" t="s">
        <v>2</v>
      </c>
      <c r="E1564" s="35" t="s">
        <v>3</v>
      </c>
      <c r="F1564" s="38" t="s">
        <v>4</v>
      </c>
      <c r="G1564" s="40" t="s">
        <v>5</v>
      </c>
      <c r="H1564" s="36" t="s">
        <v>6</v>
      </c>
      <c r="I1564" s="36" t="s">
        <v>7</v>
      </c>
    </row>
    <row r="1565" spans="1:9">
      <c r="A1565" s="7" t="s">
        <v>8</v>
      </c>
      <c r="B1565" s="8" t="s">
        <v>910</v>
      </c>
      <c r="C1565" s="7" t="s">
        <v>9</v>
      </c>
      <c r="D1565" s="25" t="s">
        <v>911</v>
      </c>
      <c r="E1565" s="25" t="s">
        <v>78</v>
      </c>
      <c r="F1565" s="10" t="s">
        <v>53</v>
      </c>
      <c r="G1565" s="12">
        <v>1</v>
      </c>
      <c r="H1565" s="13">
        <f>SUM(I1566)</f>
        <v>10.99</v>
      </c>
      <c r="I1565" s="13">
        <f>H1565*G1565</f>
        <v>10.99</v>
      </c>
    </row>
    <row r="1566" spans="1:9" ht="19.8">
      <c r="A1566" s="26" t="s">
        <v>16</v>
      </c>
      <c r="B1566" s="45">
        <v>97668</v>
      </c>
      <c r="C1566" s="26" t="s">
        <v>34</v>
      </c>
      <c r="D1566" s="34" t="s">
        <v>912</v>
      </c>
      <c r="E1566" s="34" t="s">
        <v>52</v>
      </c>
      <c r="F1566" s="29" t="s">
        <v>53</v>
      </c>
      <c r="G1566" s="31">
        <v>1</v>
      </c>
      <c r="H1566" s="32">
        <v>10.99</v>
      </c>
      <c r="I1566" s="32">
        <f t="shared" ref="I1566" si="173">ROUND(G1566*H1566,2)</f>
        <v>10.99</v>
      </c>
    </row>
    <row r="1567" spans="1:9" ht="12.75" customHeight="1">
      <c r="A1567" s="97"/>
      <c r="B1567" s="97"/>
      <c r="C1567" s="97"/>
      <c r="D1567" s="97"/>
      <c r="E1567" s="97"/>
      <c r="F1567" s="97"/>
      <c r="G1567" s="97"/>
      <c r="H1567" s="108" t="s">
        <v>1320</v>
      </c>
      <c r="I1567" s="108">
        <f>ROUND(I1565*(1+0.2607),2)</f>
        <v>13.86</v>
      </c>
    </row>
    <row r="1568" spans="1:9" ht="12.75" customHeight="1">
      <c r="A1568" s="107"/>
      <c r="B1568" s="107"/>
      <c r="C1568" s="107"/>
      <c r="D1568" s="107"/>
      <c r="E1568" s="107"/>
      <c r="F1568" s="109" t="s">
        <v>1321</v>
      </c>
      <c r="G1568" s="144">
        <f>Planilha!F202</f>
        <v>37</v>
      </c>
      <c r="H1568" s="109" t="s">
        <v>1319</v>
      </c>
      <c r="I1568" s="109">
        <f>ROUND(I1567*G1568,2)</f>
        <v>512.82000000000005</v>
      </c>
    </row>
    <row r="1569" spans="1:9" ht="12.75" customHeight="1">
      <c r="A1569" s="145"/>
      <c r="B1569" s="145"/>
      <c r="C1569" s="145"/>
      <c r="D1569" s="145"/>
      <c r="E1569" s="145"/>
      <c r="F1569" s="145"/>
      <c r="G1569" s="145"/>
      <c r="H1569" s="145"/>
      <c r="I1569" s="145"/>
    </row>
    <row r="1570" spans="1:9">
      <c r="A1570" s="35" t="s">
        <v>913</v>
      </c>
      <c r="B1570" s="72" t="s">
        <v>0</v>
      </c>
      <c r="C1570" s="35" t="s">
        <v>1</v>
      </c>
      <c r="D1570" s="35" t="s">
        <v>2</v>
      </c>
      <c r="E1570" s="35" t="s">
        <v>3</v>
      </c>
      <c r="F1570" s="38" t="s">
        <v>4</v>
      </c>
      <c r="G1570" s="73" t="s">
        <v>5</v>
      </c>
      <c r="H1570" s="74" t="s">
        <v>6</v>
      </c>
      <c r="I1570" s="74" t="s">
        <v>7</v>
      </c>
    </row>
    <row r="1571" spans="1:9" ht="19.8">
      <c r="A1571" s="7" t="s">
        <v>8</v>
      </c>
      <c r="B1571" s="8" t="s">
        <v>914</v>
      </c>
      <c r="C1571" s="7" t="s">
        <v>9</v>
      </c>
      <c r="D1571" s="7" t="s">
        <v>915</v>
      </c>
      <c r="E1571" s="54" t="s">
        <v>52</v>
      </c>
      <c r="F1571" s="10" t="s">
        <v>53</v>
      </c>
      <c r="G1571" s="12">
        <v>1</v>
      </c>
      <c r="H1571" s="13">
        <f>SUM(I1572:I1574)</f>
        <v>138.72999999999999</v>
      </c>
      <c r="I1571" s="13">
        <f>G1571*H1571</f>
        <v>138.72999999999999</v>
      </c>
    </row>
    <row r="1572" spans="1:9" ht="19.8">
      <c r="A1572" s="26" t="s">
        <v>16</v>
      </c>
      <c r="B1572" s="45">
        <v>97668</v>
      </c>
      <c r="C1572" s="26" t="s">
        <v>34</v>
      </c>
      <c r="D1572" s="34" t="s">
        <v>916</v>
      </c>
      <c r="E1572" s="47" t="s">
        <v>48</v>
      </c>
      <c r="F1572" s="29" t="s">
        <v>53</v>
      </c>
      <c r="G1572" s="31">
        <v>1</v>
      </c>
      <c r="H1572" s="32">
        <v>10.99</v>
      </c>
      <c r="I1572" s="32">
        <f t="shared" ref="I1572:I1574" si="174">ROUND(G1572*H1572,2)</f>
        <v>10.99</v>
      </c>
    </row>
    <row r="1573" spans="1:9">
      <c r="A1573" s="26" t="s">
        <v>16</v>
      </c>
      <c r="B1573" s="45">
        <v>96527</v>
      </c>
      <c r="C1573" s="26" t="s">
        <v>34</v>
      </c>
      <c r="D1573" s="26" t="s">
        <v>793</v>
      </c>
      <c r="E1573" s="28" t="s">
        <v>99</v>
      </c>
      <c r="F1573" s="29" t="s">
        <v>74</v>
      </c>
      <c r="G1573" s="31">
        <v>0.15</v>
      </c>
      <c r="H1573" s="32">
        <v>109.62</v>
      </c>
      <c r="I1573" s="32">
        <f t="shared" si="174"/>
        <v>16.440000000000001</v>
      </c>
    </row>
    <row r="1574" spans="1:9" ht="26.4">
      <c r="A1574" s="26" t="s">
        <v>16</v>
      </c>
      <c r="B1574" s="45">
        <v>90858</v>
      </c>
      <c r="C1574" s="26" t="s">
        <v>34</v>
      </c>
      <c r="D1574" s="34" t="s">
        <v>917</v>
      </c>
      <c r="E1574" s="28" t="s">
        <v>72</v>
      </c>
      <c r="F1574" s="29" t="s">
        <v>74</v>
      </c>
      <c r="G1574" s="31">
        <v>0.15</v>
      </c>
      <c r="H1574" s="32">
        <v>741.98</v>
      </c>
      <c r="I1574" s="32">
        <f t="shared" si="174"/>
        <v>111.3</v>
      </c>
    </row>
    <row r="1575" spans="1:9" ht="12.75" customHeight="1">
      <c r="A1575" s="97"/>
      <c r="B1575" s="97"/>
      <c r="C1575" s="97"/>
      <c r="D1575" s="97"/>
      <c r="E1575" s="97"/>
      <c r="F1575" s="97"/>
      <c r="G1575" s="97"/>
      <c r="H1575" s="108" t="s">
        <v>1320</v>
      </c>
      <c r="I1575" s="108">
        <f>ROUND(I1571*(1+0.2607),2)</f>
        <v>174.9</v>
      </c>
    </row>
    <row r="1576" spans="1:9" ht="12.75" customHeight="1">
      <c r="A1576" s="107"/>
      <c r="B1576" s="107"/>
      <c r="C1576" s="107"/>
      <c r="D1576" s="107"/>
      <c r="E1576" s="107"/>
      <c r="F1576" s="109" t="s">
        <v>1321</v>
      </c>
      <c r="G1576" s="144">
        <f>Planilha!F203</f>
        <v>21</v>
      </c>
      <c r="H1576" s="109" t="s">
        <v>1319</v>
      </c>
      <c r="I1576" s="109">
        <f>ROUND(I1575*G1576,2)</f>
        <v>3672.9</v>
      </c>
    </row>
    <row r="1577" spans="1:9" ht="12.75" customHeight="1">
      <c r="A1577" s="145"/>
      <c r="B1577" s="145"/>
      <c r="C1577" s="145"/>
      <c r="D1577" s="145"/>
      <c r="E1577" s="145"/>
      <c r="F1577" s="145"/>
      <c r="G1577" s="145"/>
      <c r="H1577" s="145"/>
      <c r="I1577" s="145"/>
    </row>
    <row r="1578" spans="1:9">
      <c r="A1578" s="35" t="s">
        <v>918</v>
      </c>
      <c r="B1578" s="36" t="s">
        <v>0</v>
      </c>
      <c r="C1578" s="35" t="s">
        <v>1</v>
      </c>
      <c r="D1578" s="35" t="s">
        <v>2</v>
      </c>
      <c r="E1578" s="37" t="s">
        <v>3</v>
      </c>
      <c r="F1578" s="38" t="s">
        <v>4</v>
      </c>
      <c r="G1578" s="40" t="s">
        <v>5</v>
      </c>
      <c r="H1578" s="36" t="s">
        <v>6</v>
      </c>
      <c r="I1578" s="36" t="s">
        <v>7</v>
      </c>
    </row>
    <row r="1579" spans="1:9">
      <c r="A1579" s="7" t="s">
        <v>8</v>
      </c>
      <c r="B1579" s="8" t="s">
        <v>796</v>
      </c>
      <c r="C1579" s="7" t="s">
        <v>9</v>
      </c>
      <c r="D1579" s="7" t="s">
        <v>797</v>
      </c>
      <c r="E1579" s="54" t="s">
        <v>78</v>
      </c>
      <c r="F1579" s="10" t="s">
        <v>53</v>
      </c>
      <c r="G1579" s="12">
        <v>1</v>
      </c>
      <c r="H1579" s="13">
        <f>SUM(I1580:I1581)</f>
        <v>4.55</v>
      </c>
      <c r="I1579" s="13">
        <f>H1579*G1579</f>
        <v>4.55</v>
      </c>
    </row>
    <row r="1580" spans="1:9">
      <c r="A1580" s="34" t="s">
        <v>18</v>
      </c>
      <c r="B1580" s="45">
        <v>88264</v>
      </c>
      <c r="C1580" s="26" t="s">
        <v>34</v>
      </c>
      <c r="D1580" s="26" t="s">
        <v>141</v>
      </c>
      <c r="E1580" s="28" t="s">
        <v>36</v>
      </c>
      <c r="F1580" s="29" t="s">
        <v>37</v>
      </c>
      <c r="G1580" s="31">
        <v>1E-3</v>
      </c>
      <c r="H1580" s="32">
        <v>25.02</v>
      </c>
      <c r="I1580" s="32">
        <f t="shared" ref="I1580:I1581" si="175">ROUND(G1580*H1580,2)</f>
        <v>0.03</v>
      </c>
    </row>
    <row r="1581" spans="1:9">
      <c r="A1581" s="14" t="s">
        <v>12</v>
      </c>
      <c r="B1581" s="41" t="s">
        <v>798</v>
      </c>
      <c r="C1581" s="14" t="s">
        <v>9</v>
      </c>
      <c r="D1581" s="14" t="s">
        <v>797</v>
      </c>
      <c r="E1581" s="16" t="s">
        <v>25</v>
      </c>
      <c r="F1581" s="17" t="s">
        <v>53</v>
      </c>
      <c r="G1581" s="19">
        <v>1</v>
      </c>
      <c r="H1581" s="43">
        <v>4.5199999999999996</v>
      </c>
      <c r="I1581" s="43">
        <f t="shared" si="175"/>
        <v>4.5199999999999996</v>
      </c>
    </row>
    <row r="1582" spans="1:9" ht="12.75" customHeight="1">
      <c r="A1582" s="97"/>
      <c r="B1582" s="97"/>
      <c r="C1582" s="97"/>
      <c r="D1582" s="97"/>
      <c r="E1582" s="97"/>
      <c r="F1582" s="97"/>
      <c r="G1582" s="97"/>
      <c r="H1582" s="108" t="s">
        <v>1320</v>
      </c>
      <c r="I1582" s="108">
        <f>ROUND(I1579*(1+0.2607),2)</f>
        <v>5.74</v>
      </c>
    </row>
    <row r="1583" spans="1:9" ht="12.75" customHeight="1">
      <c r="A1583" s="107"/>
      <c r="B1583" s="107"/>
      <c r="C1583" s="107"/>
      <c r="D1583" s="107"/>
      <c r="E1583" s="107"/>
      <c r="F1583" s="109" t="s">
        <v>1321</v>
      </c>
      <c r="G1583" s="144">
        <f>Planilha!F204</f>
        <v>15</v>
      </c>
      <c r="H1583" s="109" t="s">
        <v>1319</v>
      </c>
      <c r="I1583" s="109">
        <f>ROUND(I1582*G1583,2)</f>
        <v>86.1</v>
      </c>
    </row>
    <row r="1584" spans="1:9" ht="12.75" customHeight="1">
      <c r="A1584" s="145"/>
      <c r="B1584" s="145"/>
      <c r="C1584" s="145"/>
      <c r="D1584" s="145"/>
      <c r="E1584" s="145"/>
      <c r="F1584" s="145"/>
      <c r="G1584" s="145"/>
      <c r="H1584" s="145"/>
      <c r="I1584" s="145"/>
    </row>
    <row r="1585" spans="1:9">
      <c r="A1585" s="35" t="s">
        <v>919</v>
      </c>
      <c r="B1585" s="36" t="s">
        <v>0</v>
      </c>
      <c r="C1585" s="35" t="s">
        <v>1</v>
      </c>
      <c r="D1585" s="35" t="s">
        <v>2</v>
      </c>
      <c r="E1585" s="37" t="s">
        <v>3</v>
      </c>
      <c r="F1585" s="38" t="s">
        <v>4</v>
      </c>
      <c r="G1585" s="40" t="s">
        <v>5</v>
      </c>
      <c r="H1585" s="36" t="s">
        <v>6</v>
      </c>
      <c r="I1585" s="36" t="s">
        <v>7</v>
      </c>
    </row>
    <row r="1586" spans="1:9">
      <c r="A1586" s="7" t="s">
        <v>8</v>
      </c>
      <c r="B1586" s="8" t="s">
        <v>920</v>
      </c>
      <c r="C1586" s="7" t="s">
        <v>9</v>
      </c>
      <c r="D1586" s="7" t="s">
        <v>921</v>
      </c>
      <c r="E1586" s="54" t="s">
        <v>78</v>
      </c>
      <c r="F1586" s="10" t="s">
        <v>11</v>
      </c>
      <c r="G1586" s="12">
        <v>1</v>
      </c>
      <c r="H1586" s="13">
        <f>SUM(I1587:I1588)</f>
        <v>17.89</v>
      </c>
      <c r="I1586" s="13">
        <f>H1586*G1586</f>
        <v>17.89</v>
      </c>
    </row>
    <row r="1587" spans="1:9">
      <c r="A1587" s="34" t="s">
        <v>18</v>
      </c>
      <c r="B1587" s="45">
        <v>88264</v>
      </c>
      <c r="C1587" s="26" t="s">
        <v>34</v>
      </c>
      <c r="D1587" s="26" t="s">
        <v>141</v>
      </c>
      <c r="E1587" s="28" t="s">
        <v>36</v>
      </c>
      <c r="F1587" s="29" t="s">
        <v>37</v>
      </c>
      <c r="G1587" s="31">
        <v>1E-3</v>
      </c>
      <c r="H1587" s="32">
        <v>25.02</v>
      </c>
      <c r="I1587" s="32">
        <f t="shared" ref="I1587:I1588" si="176">ROUND(G1587*H1587,2)</f>
        <v>0.03</v>
      </c>
    </row>
    <row r="1588" spans="1:9">
      <c r="A1588" s="14" t="s">
        <v>12</v>
      </c>
      <c r="B1588" s="41" t="s">
        <v>922</v>
      </c>
      <c r="C1588" s="14" t="s">
        <v>9</v>
      </c>
      <c r="D1588" s="14" t="s">
        <v>921</v>
      </c>
      <c r="E1588" s="16" t="s">
        <v>25</v>
      </c>
      <c r="F1588" s="17" t="s">
        <v>11</v>
      </c>
      <c r="G1588" s="19">
        <v>1</v>
      </c>
      <c r="H1588" s="43">
        <v>17.86</v>
      </c>
      <c r="I1588" s="43">
        <f t="shared" si="176"/>
        <v>17.86</v>
      </c>
    </row>
    <row r="1589" spans="1:9" ht="12.75" customHeight="1">
      <c r="A1589" s="97"/>
      <c r="B1589" s="97"/>
      <c r="C1589" s="97"/>
      <c r="D1589" s="97"/>
      <c r="E1589" s="97"/>
      <c r="F1589" s="97"/>
      <c r="G1589" s="97"/>
      <c r="H1589" s="108" t="s">
        <v>1320</v>
      </c>
      <c r="I1589" s="108">
        <f>ROUND(I1586*(1+0.2607),2)</f>
        <v>22.55</v>
      </c>
    </row>
    <row r="1590" spans="1:9" ht="12.75" customHeight="1">
      <c r="A1590" s="107"/>
      <c r="B1590" s="107"/>
      <c r="C1590" s="107"/>
      <c r="D1590" s="107"/>
      <c r="E1590" s="107"/>
      <c r="F1590" s="109" t="s">
        <v>1321</v>
      </c>
      <c r="G1590" s="144">
        <f>Planilha!F205</f>
        <v>2</v>
      </c>
      <c r="H1590" s="109" t="s">
        <v>1319</v>
      </c>
      <c r="I1590" s="109">
        <f>ROUND(I1589*G1590,2)</f>
        <v>45.1</v>
      </c>
    </row>
    <row r="1591" spans="1:9" ht="12.75" customHeight="1">
      <c r="A1591" s="145"/>
      <c r="B1591" s="145"/>
      <c r="C1591" s="145"/>
      <c r="D1591" s="145"/>
      <c r="E1591" s="145"/>
      <c r="F1591" s="145"/>
      <c r="G1591" s="145"/>
      <c r="H1591" s="145"/>
      <c r="I1591" s="145"/>
    </row>
    <row r="1592" spans="1:9">
      <c r="A1592" s="35" t="s">
        <v>923</v>
      </c>
      <c r="B1592" s="36" t="s">
        <v>0</v>
      </c>
      <c r="C1592" s="35" t="s">
        <v>1</v>
      </c>
      <c r="D1592" s="35" t="s">
        <v>2</v>
      </c>
      <c r="E1592" s="37" t="s">
        <v>3</v>
      </c>
      <c r="F1592" s="38" t="s">
        <v>4</v>
      </c>
      <c r="G1592" s="40" t="s">
        <v>5</v>
      </c>
      <c r="H1592" s="36" t="s">
        <v>6</v>
      </c>
      <c r="I1592" s="36" t="s">
        <v>7</v>
      </c>
    </row>
    <row r="1593" spans="1:9">
      <c r="A1593" s="7" t="s">
        <v>8</v>
      </c>
      <c r="B1593" s="8" t="s">
        <v>924</v>
      </c>
      <c r="C1593" s="7" t="s">
        <v>9</v>
      </c>
      <c r="D1593" s="7" t="s">
        <v>925</v>
      </c>
      <c r="E1593" s="54" t="s">
        <v>78</v>
      </c>
      <c r="F1593" s="10" t="s">
        <v>11</v>
      </c>
      <c r="G1593" s="12">
        <v>1</v>
      </c>
      <c r="H1593" s="13">
        <f>SUM(I1594:I1595)</f>
        <v>7.0000000000000007E-2</v>
      </c>
      <c r="I1593" s="13">
        <f>H1593*G1593</f>
        <v>7.0000000000000007E-2</v>
      </c>
    </row>
    <row r="1594" spans="1:9">
      <c r="A1594" s="34" t="s">
        <v>18</v>
      </c>
      <c r="B1594" s="45">
        <v>88264</v>
      </c>
      <c r="C1594" s="26" t="s">
        <v>34</v>
      </c>
      <c r="D1594" s="26" t="s">
        <v>141</v>
      </c>
      <c r="E1594" s="28" t="s">
        <v>36</v>
      </c>
      <c r="F1594" s="29" t="s">
        <v>37</v>
      </c>
      <c r="G1594" s="31">
        <v>1E-3</v>
      </c>
      <c r="H1594" s="32">
        <v>25.02</v>
      </c>
      <c r="I1594" s="32">
        <f t="shared" ref="I1594:I1595" si="177">ROUND(G1594*H1594,2)</f>
        <v>0.03</v>
      </c>
    </row>
    <row r="1595" spans="1:9">
      <c r="A1595" s="14" t="s">
        <v>12</v>
      </c>
      <c r="B1595" s="15">
        <v>414</v>
      </c>
      <c r="C1595" s="14" t="s">
        <v>34</v>
      </c>
      <c r="D1595" s="42" t="s">
        <v>926</v>
      </c>
      <c r="E1595" s="16" t="s">
        <v>25</v>
      </c>
      <c r="F1595" s="17" t="s">
        <v>11</v>
      </c>
      <c r="G1595" s="19">
        <v>1</v>
      </c>
      <c r="H1595" s="43">
        <v>0.04</v>
      </c>
      <c r="I1595" s="43">
        <f t="shared" si="177"/>
        <v>0.04</v>
      </c>
    </row>
    <row r="1596" spans="1:9" ht="12.75" customHeight="1">
      <c r="A1596" s="97"/>
      <c r="B1596" s="97"/>
      <c r="C1596" s="97"/>
      <c r="D1596" s="97"/>
      <c r="E1596" s="97"/>
      <c r="F1596" s="97"/>
      <c r="G1596" s="97"/>
      <c r="H1596" s="108" t="s">
        <v>1320</v>
      </c>
      <c r="I1596" s="108">
        <f>ROUND(I1593*(1+0.2607),2)</f>
        <v>0.09</v>
      </c>
    </row>
    <row r="1597" spans="1:9" ht="12.75" customHeight="1">
      <c r="A1597" s="107"/>
      <c r="B1597" s="107"/>
      <c r="C1597" s="107"/>
      <c r="D1597" s="107"/>
      <c r="E1597" s="107"/>
      <c r="F1597" s="109" t="s">
        <v>1321</v>
      </c>
      <c r="G1597" s="144">
        <f>Planilha!F206</f>
        <v>90</v>
      </c>
      <c r="H1597" s="109" t="s">
        <v>1319</v>
      </c>
      <c r="I1597" s="109">
        <f>ROUND(I1596*G1597,2)</f>
        <v>8.1</v>
      </c>
    </row>
    <row r="1598" spans="1:9" ht="12.75" customHeight="1">
      <c r="A1598" s="145"/>
      <c r="B1598" s="145"/>
      <c r="C1598" s="145"/>
      <c r="D1598" s="145"/>
      <c r="E1598" s="145"/>
      <c r="F1598" s="145"/>
      <c r="G1598" s="145"/>
      <c r="H1598" s="145"/>
      <c r="I1598" s="145"/>
    </row>
    <row r="1599" spans="1:9">
      <c r="A1599" s="21">
        <v>11</v>
      </c>
      <c r="B1599" s="22"/>
      <c r="C1599" s="22"/>
      <c r="D1599" s="23" t="s">
        <v>927</v>
      </c>
      <c r="E1599" s="22"/>
      <c r="F1599" s="111"/>
      <c r="G1599" s="110"/>
      <c r="H1599" s="22"/>
      <c r="I1599" s="22"/>
    </row>
    <row r="1600" spans="1:9">
      <c r="A1600" s="1" t="s">
        <v>928</v>
      </c>
      <c r="B1600" s="2" t="s">
        <v>0</v>
      </c>
      <c r="C1600" s="1" t="s">
        <v>1</v>
      </c>
      <c r="D1600" s="1" t="s">
        <v>2</v>
      </c>
      <c r="E1600" s="3" t="s">
        <v>3</v>
      </c>
      <c r="F1600" s="4" t="s">
        <v>4</v>
      </c>
      <c r="G1600" s="6" t="s">
        <v>5</v>
      </c>
      <c r="H1600" s="2" t="s">
        <v>6</v>
      </c>
      <c r="I1600" s="2" t="s">
        <v>7</v>
      </c>
    </row>
    <row r="1601" spans="1:9">
      <c r="A1601" s="7" t="s">
        <v>8</v>
      </c>
      <c r="B1601" s="8" t="s">
        <v>929</v>
      </c>
      <c r="C1601" s="7" t="s">
        <v>13</v>
      </c>
      <c r="D1601" s="7" t="s">
        <v>930</v>
      </c>
      <c r="E1601" s="9" t="s">
        <v>14</v>
      </c>
      <c r="F1601" s="10" t="s">
        <v>15</v>
      </c>
      <c r="G1601" s="12">
        <v>1</v>
      </c>
      <c r="H1601" s="13">
        <f>SUM(I1602:I1604)</f>
        <v>61.88</v>
      </c>
      <c r="I1601" s="13">
        <f>H1601*G1601</f>
        <v>61.88</v>
      </c>
    </row>
    <row r="1602" spans="1:9" ht="19.8">
      <c r="A1602" s="26" t="s">
        <v>16</v>
      </c>
      <c r="B1602" s="27" t="s">
        <v>931</v>
      </c>
      <c r="C1602" s="26" t="s">
        <v>13</v>
      </c>
      <c r="D1602" s="34" t="s">
        <v>932</v>
      </c>
      <c r="E1602" s="28" t="s">
        <v>14</v>
      </c>
      <c r="F1602" s="29" t="s">
        <v>15</v>
      </c>
      <c r="G1602" s="31">
        <v>1</v>
      </c>
      <c r="H1602" s="32">
        <v>5.0599999999999996</v>
      </c>
      <c r="I1602" s="32">
        <f t="shared" ref="I1602:I1604" si="178">ROUND(G1602*H1602,2)</f>
        <v>5.0599999999999996</v>
      </c>
    </row>
    <row r="1603" spans="1:9">
      <c r="A1603" s="34" t="s">
        <v>18</v>
      </c>
      <c r="B1603" s="27" t="s">
        <v>933</v>
      </c>
      <c r="C1603" s="26" t="s">
        <v>13</v>
      </c>
      <c r="D1603" s="34" t="s">
        <v>934</v>
      </c>
      <c r="E1603" s="28" t="s">
        <v>14</v>
      </c>
      <c r="F1603" s="29" t="s">
        <v>15</v>
      </c>
      <c r="G1603" s="31">
        <v>1</v>
      </c>
      <c r="H1603" s="32">
        <v>5.48</v>
      </c>
      <c r="I1603" s="32">
        <f t="shared" si="178"/>
        <v>5.48</v>
      </c>
    </row>
    <row r="1604" spans="1:9">
      <c r="A1604" s="26" t="s">
        <v>16</v>
      </c>
      <c r="B1604" s="27" t="s">
        <v>935</v>
      </c>
      <c r="C1604" s="26" t="s">
        <v>13</v>
      </c>
      <c r="D1604" s="26" t="s">
        <v>936</v>
      </c>
      <c r="E1604" s="28" t="s">
        <v>14</v>
      </c>
      <c r="F1604" s="29" t="s">
        <v>15</v>
      </c>
      <c r="G1604" s="31">
        <v>2</v>
      </c>
      <c r="H1604" s="32">
        <v>25.67</v>
      </c>
      <c r="I1604" s="32">
        <f t="shared" si="178"/>
        <v>51.34</v>
      </c>
    </row>
    <row r="1605" spans="1:9" ht="12.75" customHeight="1">
      <c r="A1605" s="97"/>
      <c r="B1605" s="97"/>
      <c r="C1605" s="97"/>
      <c r="D1605" s="97"/>
      <c r="E1605" s="97"/>
      <c r="F1605" s="97"/>
      <c r="G1605" s="97"/>
      <c r="H1605" s="108" t="s">
        <v>1320</v>
      </c>
      <c r="I1605" s="108">
        <f>ROUND(I1601*(1+0.2607),2)</f>
        <v>78.010000000000005</v>
      </c>
    </row>
    <row r="1606" spans="1:9" ht="12.75" customHeight="1">
      <c r="A1606" s="107"/>
      <c r="B1606" s="107"/>
      <c r="C1606" s="107"/>
      <c r="D1606" s="107"/>
      <c r="E1606" s="107"/>
      <c r="F1606" s="109" t="s">
        <v>1321</v>
      </c>
      <c r="G1606" s="144">
        <f>Planilha!F208</f>
        <v>11</v>
      </c>
      <c r="H1606" s="109" t="s">
        <v>1319</v>
      </c>
      <c r="I1606" s="109">
        <f>ROUND(I1605*G1606,2)</f>
        <v>858.11</v>
      </c>
    </row>
    <row r="1607" spans="1:9" ht="12.75" customHeight="1">
      <c r="A1607" s="145"/>
      <c r="B1607" s="145"/>
      <c r="C1607" s="145"/>
      <c r="D1607" s="145"/>
      <c r="E1607" s="145"/>
      <c r="F1607" s="145"/>
      <c r="G1607" s="145"/>
      <c r="H1607" s="145"/>
      <c r="I1607" s="145"/>
    </row>
    <row r="1608" spans="1:9">
      <c r="A1608" s="35" t="s">
        <v>937</v>
      </c>
      <c r="B1608" s="36" t="s">
        <v>0</v>
      </c>
      <c r="C1608" s="35" t="s">
        <v>1</v>
      </c>
      <c r="D1608" s="35" t="s">
        <v>2</v>
      </c>
      <c r="E1608" s="37" t="s">
        <v>3</v>
      </c>
      <c r="F1608" s="38" t="s">
        <v>4</v>
      </c>
      <c r="G1608" s="40" t="s">
        <v>5</v>
      </c>
      <c r="H1608" s="36" t="s">
        <v>6</v>
      </c>
      <c r="I1608" s="36" t="s">
        <v>7</v>
      </c>
    </row>
    <row r="1609" spans="1:9">
      <c r="A1609" s="7" t="s">
        <v>8</v>
      </c>
      <c r="B1609" s="8" t="s">
        <v>938</v>
      </c>
      <c r="C1609" s="7" t="s">
        <v>13</v>
      </c>
      <c r="D1609" s="7" t="s">
        <v>939</v>
      </c>
      <c r="E1609" s="9" t="s">
        <v>14</v>
      </c>
      <c r="F1609" s="10" t="s">
        <v>15</v>
      </c>
      <c r="G1609" s="12">
        <v>1</v>
      </c>
      <c r="H1609" s="13">
        <f>SUM(I1610:I1612)</f>
        <v>35.6</v>
      </c>
      <c r="I1609" s="13">
        <f>H1609*G1609</f>
        <v>35.6</v>
      </c>
    </row>
    <row r="1610" spans="1:9">
      <c r="A1610" s="26" t="s">
        <v>16</v>
      </c>
      <c r="B1610" s="27" t="s">
        <v>931</v>
      </c>
      <c r="C1610" s="26" t="s">
        <v>13</v>
      </c>
      <c r="D1610" s="34" t="s">
        <v>940</v>
      </c>
      <c r="E1610" s="28" t="s">
        <v>14</v>
      </c>
      <c r="F1610" s="29" t="s">
        <v>15</v>
      </c>
      <c r="G1610" s="31">
        <v>1</v>
      </c>
      <c r="H1610" s="32">
        <v>5.0599999999999996</v>
      </c>
      <c r="I1610" s="32">
        <f t="shared" ref="I1610:I1612" si="179">ROUND(G1610*H1610,2)</f>
        <v>5.0599999999999996</v>
      </c>
    </row>
    <row r="1611" spans="1:9">
      <c r="A1611" s="34" t="s">
        <v>18</v>
      </c>
      <c r="B1611" s="27" t="s">
        <v>941</v>
      </c>
      <c r="C1611" s="26" t="s">
        <v>13</v>
      </c>
      <c r="D1611" s="34" t="s">
        <v>942</v>
      </c>
      <c r="E1611" s="28" t="s">
        <v>14</v>
      </c>
      <c r="F1611" s="29" t="s">
        <v>15</v>
      </c>
      <c r="G1611" s="31">
        <v>1</v>
      </c>
      <c r="H1611" s="32">
        <v>4.87</v>
      </c>
      <c r="I1611" s="32">
        <f t="shared" si="179"/>
        <v>4.87</v>
      </c>
    </row>
    <row r="1612" spans="1:9">
      <c r="A1612" s="26" t="s">
        <v>16</v>
      </c>
      <c r="B1612" s="27" t="s">
        <v>935</v>
      </c>
      <c r="C1612" s="26" t="s">
        <v>13</v>
      </c>
      <c r="D1612" s="26" t="s">
        <v>936</v>
      </c>
      <c r="E1612" s="28" t="s">
        <v>14</v>
      </c>
      <c r="F1612" s="29" t="s">
        <v>15</v>
      </c>
      <c r="G1612" s="31">
        <v>1</v>
      </c>
      <c r="H1612" s="32">
        <v>25.67</v>
      </c>
      <c r="I1612" s="32">
        <f t="shared" si="179"/>
        <v>25.67</v>
      </c>
    </row>
    <row r="1613" spans="1:9" ht="12.75" customHeight="1">
      <c r="A1613" s="97"/>
      <c r="B1613" s="97"/>
      <c r="C1613" s="97"/>
      <c r="D1613" s="97"/>
      <c r="E1613" s="97"/>
      <c r="F1613" s="97"/>
      <c r="G1613" s="97"/>
      <c r="H1613" s="108" t="s">
        <v>1320</v>
      </c>
      <c r="I1613" s="108">
        <f>ROUND(I1609*(1+0.2607),2)</f>
        <v>44.88</v>
      </c>
    </row>
    <row r="1614" spans="1:9" ht="12.75" customHeight="1">
      <c r="A1614" s="107"/>
      <c r="B1614" s="107"/>
      <c r="C1614" s="107"/>
      <c r="D1614" s="107"/>
      <c r="E1614" s="107"/>
      <c r="F1614" s="109" t="s">
        <v>1321</v>
      </c>
      <c r="G1614" s="144">
        <f>Planilha!F209</f>
        <v>4</v>
      </c>
      <c r="H1614" s="109" t="s">
        <v>1319</v>
      </c>
      <c r="I1614" s="109">
        <f>ROUND(I1613*G1614,2)</f>
        <v>179.52</v>
      </c>
    </row>
    <row r="1615" spans="1:9" ht="12.75" customHeight="1">
      <c r="A1615" s="145"/>
      <c r="B1615" s="145"/>
      <c r="C1615" s="145"/>
      <c r="D1615" s="145"/>
      <c r="E1615" s="145"/>
      <c r="F1615" s="145"/>
      <c r="G1615" s="145"/>
      <c r="H1615" s="145"/>
      <c r="I1615" s="145"/>
    </row>
    <row r="1616" spans="1:9">
      <c r="A1616" s="35" t="s">
        <v>943</v>
      </c>
      <c r="B1616" s="36" t="s">
        <v>0</v>
      </c>
      <c r="C1616" s="35" t="s">
        <v>1</v>
      </c>
      <c r="D1616" s="35" t="s">
        <v>2</v>
      </c>
      <c r="E1616" s="37" t="s">
        <v>3</v>
      </c>
      <c r="F1616" s="38" t="s">
        <v>4</v>
      </c>
      <c r="G1616" s="40" t="s">
        <v>5</v>
      </c>
      <c r="H1616" s="36" t="s">
        <v>6</v>
      </c>
      <c r="I1616" s="36" t="s">
        <v>7</v>
      </c>
    </row>
    <row r="1617" spans="1:9">
      <c r="A1617" s="7" t="s">
        <v>8</v>
      </c>
      <c r="B1617" s="8" t="s">
        <v>944</v>
      </c>
      <c r="C1617" s="7" t="s">
        <v>13</v>
      </c>
      <c r="D1617" s="7" t="s">
        <v>945</v>
      </c>
      <c r="E1617" s="9" t="s">
        <v>14</v>
      </c>
      <c r="F1617" s="10" t="s">
        <v>15</v>
      </c>
      <c r="G1617" s="12">
        <v>1</v>
      </c>
      <c r="H1617" s="13">
        <f>SUM(I1618:I1620)</f>
        <v>25.380000000000003</v>
      </c>
      <c r="I1617" s="13">
        <f>H1617*G1617</f>
        <v>25.380000000000003</v>
      </c>
    </row>
    <row r="1618" spans="1:9">
      <c r="A1618" s="34" t="s">
        <v>18</v>
      </c>
      <c r="B1618" s="27" t="s">
        <v>670</v>
      </c>
      <c r="C1618" s="26" t="s">
        <v>13</v>
      </c>
      <c r="D1618" s="26" t="s">
        <v>671</v>
      </c>
      <c r="E1618" s="28" t="s">
        <v>14</v>
      </c>
      <c r="F1618" s="29" t="s">
        <v>33</v>
      </c>
      <c r="G1618" s="31">
        <v>0.26190479999999999</v>
      </c>
      <c r="H1618" s="32">
        <v>20.11</v>
      </c>
      <c r="I1618" s="32">
        <f t="shared" ref="I1618:I1620" si="180">ROUND(G1618*H1618,2)</f>
        <v>5.27</v>
      </c>
    </row>
    <row r="1619" spans="1:9">
      <c r="A1619" s="34" t="s">
        <v>18</v>
      </c>
      <c r="B1619" s="45">
        <v>88264</v>
      </c>
      <c r="C1619" s="26" t="s">
        <v>34</v>
      </c>
      <c r="D1619" s="26" t="s">
        <v>141</v>
      </c>
      <c r="E1619" s="28" t="s">
        <v>36</v>
      </c>
      <c r="F1619" s="29" t="s">
        <v>37</v>
      </c>
      <c r="G1619" s="31">
        <v>0.26190479999999999</v>
      </c>
      <c r="H1619" s="32">
        <v>25.02</v>
      </c>
      <c r="I1619" s="32">
        <f t="shared" si="180"/>
        <v>6.55</v>
      </c>
    </row>
    <row r="1620" spans="1:9" ht="19.8">
      <c r="A1620" s="14" t="s">
        <v>12</v>
      </c>
      <c r="B1620" s="41" t="s">
        <v>946</v>
      </c>
      <c r="C1620" s="14" t="s">
        <v>13</v>
      </c>
      <c r="D1620" s="42" t="s">
        <v>947</v>
      </c>
      <c r="E1620" s="16" t="s">
        <v>25</v>
      </c>
      <c r="F1620" s="17" t="s">
        <v>15</v>
      </c>
      <c r="G1620" s="19">
        <v>1</v>
      </c>
      <c r="H1620" s="43">
        <v>13.56</v>
      </c>
      <c r="I1620" s="43">
        <f t="shared" si="180"/>
        <v>13.56</v>
      </c>
    </row>
    <row r="1621" spans="1:9" ht="12.75" customHeight="1">
      <c r="A1621" s="97"/>
      <c r="B1621" s="97"/>
      <c r="C1621" s="97"/>
      <c r="D1621" s="97"/>
      <c r="E1621" s="97"/>
      <c r="F1621" s="97"/>
      <c r="G1621" s="97"/>
      <c r="H1621" s="108" t="s">
        <v>1320</v>
      </c>
      <c r="I1621" s="108">
        <f>ROUND(I1617*(1+0.2607),2)</f>
        <v>32</v>
      </c>
    </row>
    <row r="1622" spans="1:9" ht="12.75" customHeight="1">
      <c r="A1622" s="107"/>
      <c r="B1622" s="107"/>
      <c r="C1622" s="107"/>
      <c r="D1622" s="107"/>
      <c r="E1622" s="107"/>
      <c r="F1622" s="109" t="s">
        <v>1321</v>
      </c>
      <c r="G1622" s="144">
        <f>Planilha!F210</f>
        <v>26</v>
      </c>
      <c r="H1622" s="109" t="s">
        <v>1319</v>
      </c>
      <c r="I1622" s="109">
        <f>ROUND(I1621*G1622,2)</f>
        <v>832</v>
      </c>
    </row>
    <row r="1623" spans="1:9" ht="12.75" customHeight="1">
      <c r="A1623" s="145"/>
      <c r="B1623" s="145"/>
      <c r="C1623" s="145"/>
      <c r="D1623" s="145"/>
      <c r="E1623" s="145"/>
      <c r="F1623" s="145"/>
      <c r="G1623" s="145"/>
      <c r="H1623" s="145"/>
      <c r="I1623" s="145"/>
    </row>
    <row r="1624" spans="1:9">
      <c r="A1624" s="35" t="s">
        <v>948</v>
      </c>
      <c r="B1624" s="36" t="s">
        <v>0</v>
      </c>
      <c r="C1624" s="35" t="s">
        <v>1</v>
      </c>
      <c r="D1624" s="35" t="s">
        <v>2</v>
      </c>
      <c r="E1624" s="37" t="s">
        <v>3</v>
      </c>
      <c r="F1624" s="38" t="s">
        <v>4</v>
      </c>
      <c r="G1624" s="40" t="s">
        <v>5</v>
      </c>
      <c r="H1624" s="36" t="s">
        <v>6</v>
      </c>
      <c r="I1624" s="36" t="s">
        <v>7</v>
      </c>
    </row>
    <row r="1625" spans="1:9">
      <c r="A1625" s="7" t="s">
        <v>8</v>
      </c>
      <c r="B1625" s="8" t="s">
        <v>949</v>
      </c>
      <c r="C1625" s="7" t="s">
        <v>13</v>
      </c>
      <c r="D1625" s="25" t="s">
        <v>950</v>
      </c>
      <c r="E1625" s="9" t="s">
        <v>14</v>
      </c>
      <c r="F1625" s="10" t="s">
        <v>17</v>
      </c>
      <c r="G1625" s="12">
        <v>1</v>
      </c>
      <c r="H1625" s="13">
        <f>SUM(I1626:I1628)</f>
        <v>8.24</v>
      </c>
      <c r="I1625" s="13">
        <f>H1625*G1625</f>
        <v>8.24</v>
      </c>
    </row>
    <row r="1626" spans="1:9">
      <c r="A1626" s="34" t="s">
        <v>18</v>
      </c>
      <c r="B1626" s="45">
        <v>88264</v>
      </c>
      <c r="C1626" s="26" t="s">
        <v>34</v>
      </c>
      <c r="D1626" s="26" t="s">
        <v>141</v>
      </c>
      <c r="E1626" s="28" t="s">
        <v>36</v>
      </c>
      <c r="F1626" s="29" t="s">
        <v>37</v>
      </c>
      <c r="G1626" s="31">
        <v>0.11</v>
      </c>
      <c r="H1626" s="32">
        <v>25.02</v>
      </c>
      <c r="I1626" s="32">
        <f t="shared" ref="I1626:I1628" si="181">ROUND(G1626*H1626,2)</f>
        <v>2.75</v>
      </c>
    </row>
    <row r="1627" spans="1:9">
      <c r="A1627" s="34" t="s">
        <v>18</v>
      </c>
      <c r="B1627" s="27" t="s">
        <v>670</v>
      </c>
      <c r="C1627" s="26" t="s">
        <v>13</v>
      </c>
      <c r="D1627" s="26" t="s">
        <v>671</v>
      </c>
      <c r="E1627" s="26" t="s">
        <v>14</v>
      </c>
      <c r="F1627" s="29" t="s">
        <v>33</v>
      </c>
      <c r="G1627" s="31">
        <v>0.11</v>
      </c>
      <c r="H1627" s="32">
        <v>20.11</v>
      </c>
      <c r="I1627" s="32">
        <f t="shared" si="181"/>
        <v>2.21</v>
      </c>
    </row>
    <row r="1628" spans="1:9" ht="26.4">
      <c r="A1628" s="14" t="s">
        <v>12</v>
      </c>
      <c r="B1628" s="41" t="s">
        <v>951</v>
      </c>
      <c r="C1628" s="14" t="s">
        <v>13</v>
      </c>
      <c r="D1628" s="42" t="s">
        <v>952</v>
      </c>
      <c r="E1628" s="14" t="s">
        <v>25</v>
      </c>
      <c r="F1628" s="17" t="s">
        <v>17</v>
      </c>
      <c r="G1628" s="19">
        <v>1</v>
      </c>
      <c r="H1628" s="43">
        <v>3.28</v>
      </c>
      <c r="I1628" s="43">
        <f t="shared" si="181"/>
        <v>3.28</v>
      </c>
    </row>
    <row r="1629" spans="1:9" ht="12.75" customHeight="1">
      <c r="A1629" s="97"/>
      <c r="B1629" s="97"/>
      <c r="C1629" s="97"/>
      <c r="D1629" s="97"/>
      <c r="E1629" s="97"/>
      <c r="F1629" s="97"/>
      <c r="G1629" s="97"/>
      <c r="H1629" s="108" t="s">
        <v>1320</v>
      </c>
      <c r="I1629" s="108">
        <f>ROUND(I1625*(1+0.2607),2)</f>
        <v>10.39</v>
      </c>
    </row>
    <row r="1630" spans="1:9" ht="12.75" customHeight="1">
      <c r="A1630" s="107"/>
      <c r="B1630" s="107"/>
      <c r="C1630" s="107"/>
      <c r="D1630" s="107"/>
      <c r="E1630" s="107"/>
      <c r="F1630" s="109" t="s">
        <v>1321</v>
      </c>
      <c r="G1630" s="144">
        <f>Planilha!F211</f>
        <v>500</v>
      </c>
      <c r="H1630" s="109" t="s">
        <v>1319</v>
      </c>
      <c r="I1630" s="109">
        <f>ROUND(I1629*G1630,2)</f>
        <v>5195</v>
      </c>
    </row>
    <row r="1631" spans="1:9" ht="12.75" customHeight="1">
      <c r="A1631" s="145"/>
      <c r="B1631" s="145"/>
      <c r="C1631" s="145"/>
      <c r="D1631" s="145"/>
      <c r="E1631" s="145"/>
      <c r="F1631" s="145"/>
      <c r="G1631" s="145"/>
      <c r="H1631" s="145"/>
      <c r="I1631" s="145"/>
    </row>
    <row r="1632" spans="1:9">
      <c r="A1632" s="35" t="s">
        <v>953</v>
      </c>
      <c r="B1632" s="36" t="s">
        <v>0</v>
      </c>
      <c r="C1632" s="35" t="s">
        <v>1</v>
      </c>
      <c r="D1632" s="35" t="s">
        <v>2</v>
      </c>
      <c r="E1632" s="35" t="s">
        <v>3</v>
      </c>
      <c r="F1632" s="38" t="s">
        <v>4</v>
      </c>
      <c r="G1632" s="40" t="s">
        <v>5</v>
      </c>
      <c r="H1632" s="36" t="s">
        <v>6</v>
      </c>
      <c r="I1632" s="36" t="s">
        <v>7</v>
      </c>
    </row>
    <row r="1633" spans="1:9">
      <c r="A1633" s="7" t="s">
        <v>8</v>
      </c>
      <c r="B1633" s="8" t="s">
        <v>954</v>
      </c>
      <c r="C1633" s="7" t="s">
        <v>9</v>
      </c>
      <c r="D1633" s="7" t="s">
        <v>955</v>
      </c>
      <c r="E1633" s="25" t="s">
        <v>78</v>
      </c>
      <c r="F1633" s="10" t="s">
        <v>11</v>
      </c>
      <c r="G1633" s="12">
        <v>1</v>
      </c>
      <c r="H1633" s="13">
        <f>SUM(I1634:I1636)</f>
        <v>28.479999999999997</v>
      </c>
      <c r="I1633" s="13">
        <f>H1633*G1633</f>
        <v>28.479999999999997</v>
      </c>
    </row>
    <row r="1634" spans="1:9">
      <c r="A1634" s="34" t="s">
        <v>18</v>
      </c>
      <c r="B1634" s="45">
        <v>88264</v>
      </c>
      <c r="C1634" s="26" t="s">
        <v>34</v>
      </c>
      <c r="D1634" s="26" t="s">
        <v>141</v>
      </c>
      <c r="E1634" s="26" t="s">
        <v>36</v>
      </c>
      <c r="F1634" s="29" t="s">
        <v>37</v>
      </c>
      <c r="G1634" s="31">
        <v>0.05</v>
      </c>
      <c r="H1634" s="32">
        <v>25.02</v>
      </c>
      <c r="I1634" s="32">
        <f t="shared" ref="I1634:I1636" si="182">ROUND(G1634*H1634,2)</f>
        <v>1.25</v>
      </c>
    </row>
    <row r="1635" spans="1:9">
      <c r="A1635" s="34" t="s">
        <v>18</v>
      </c>
      <c r="B1635" s="45">
        <v>88247</v>
      </c>
      <c r="C1635" s="26" t="s">
        <v>34</v>
      </c>
      <c r="D1635" s="26" t="s">
        <v>693</v>
      </c>
      <c r="E1635" s="26" t="s">
        <v>36</v>
      </c>
      <c r="F1635" s="29" t="s">
        <v>37</v>
      </c>
      <c r="G1635" s="31">
        <v>0.05</v>
      </c>
      <c r="H1635" s="32">
        <v>20.11</v>
      </c>
      <c r="I1635" s="32">
        <f t="shared" si="182"/>
        <v>1.01</v>
      </c>
    </row>
    <row r="1636" spans="1:9">
      <c r="A1636" s="14" t="s">
        <v>12</v>
      </c>
      <c r="B1636" s="15">
        <v>39601</v>
      </c>
      <c r="C1636" s="14" t="s">
        <v>34</v>
      </c>
      <c r="D1636" s="14" t="s">
        <v>956</v>
      </c>
      <c r="E1636" s="14" t="s">
        <v>25</v>
      </c>
      <c r="F1636" s="17" t="s">
        <v>11</v>
      </c>
      <c r="G1636" s="19">
        <v>1</v>
      </c>
      <c r="H1636" s="43">
        <v>26.22</v>
      </c>
      <c r="I1636" s="43">
        <f t="shared" si="182"/>
        <v>26.22</v>
      </c>
    </row>
    <row r="1637" spans="1:9" ht="12.75" customHeight="1">
      <c r="A1637" s="97"/>
      <c r="B1637" s="97"/>
      <c r="C1637" s="97"/>
      <c r="D1637" s="97"/>
      <c r="E1637" s="97"/>
      <c r="F1637" s="97"/>
      <c r="G1637" s="97"/>
      <c r="H1637" s="108" t="s">
        <v>1320</v>
      </c>
      <c r="I1637" s="108">
        <f>ROUND(I1633*(1+0.2607),2)</f>
        <v>35.9</v>
      </c>
    </row>
    <row r="1638" spans="1:9" ht="12.75" customHeight="1">
      <c r="A1638" s="107"/>
      <c r="B1638" s="107"/>
      <c r="C1638" s="107"/>
      <c r="D1638" s="107"/>
      <c r="E1638" s="107"/>
      <c r="F1638" s="109" t="s">
        <v>1321</v>
      </c>
      <c r="G1638" s="144">
        <f>Planilha!F212</f>
        <v>14</v>
      </c>
      <c r="H1638" s="109" t="s">
        <v>1319</v>
      </c>
      <c r="I1638" s="109">
        <f>ROUND(I1637*G1638,2)</f>
        <v>502.6</v>
      </c>
    </row>
    <row r="1639" spans="1:9" ht="12.75" customHeight="1">
      <c r="A1639" s="145"/>
      <c r="B1639" s="145"/>
      <c r="C1639" s="145"/>
      <c r="D1639" s="145"/>
      <c r="E1639" s="145"/>
      <c r="F1639" s="145"/>
      <c r="G1639" s="145"/>
      <c r="H1639" s="145"/>
      <c r="I1639" s="145"/>
    </row>
    <row r="1640" spans="1:9">
      <c r="A1640" s="35" t="s">
        <v>957</v>
      </c>
      <c r="B1640" s="36" t="s">
        <v>0</v>
      </c>
      <c r="C1640" s="35" t="s">
        <v>1</v>
      </c>
      <c r="D1640" s="35" t="s">
        <v>2</v>
      </c>
      <c r="E1640" s="35" t="s">
        <v>3</v>
      </c>
      <c r="F1640" s="38" t="s">
        <v>4</v>
      </c>
      <c r="G1640" s="40" t="s">
        <v>5</v>
      </c>
      <c r="H1640" s="36" t="s">
        <v>6</v>
      </c>
      <c r="I1640" s="36" t="s">
        <v>7</v>
      </c>
    </row>
    <row r="1641" spans="1:9">
      <c r="A1641" s="7" t="s">
        <v>8</v>
      </c>
      <c r="B1641" s="71">
        <v>37206</v>
      </c>
      <c r="C1641" s="7" t="s">
        <v>305</v>
      </c>
      <c r="D1641" s="7" t="s">
        <v>958</v>
      </c>
      <c r="E1641" s="7" t="s">
        <v>959</v>
      </c>
      <c r="F1641" s="10" t="s">
        <v>53</v>
      </c>
      <c r="G1641" s="12">
        <v>1</v>
      </c>
      <c r="H1641" s="13">
        <f>SUM(I1642:I1648)</f>
        <v>37.17</v>
      </c>
      <c r="I1641" s="13">
        <f>H1641*G1641</f>
        <v>37.17</v>
      </c>
    </row>
    <row r="1642" spans="1:9">
      <c r="A1642" s="34" t="s">
        <v>18</v>
      </c>
      <c r="B1642" s="45">
        <v>88264</v>
      </c>
      <c r="C1642" s="26" t="s">
        <v>34</v>
      </c>
      <c r="D1642" s="26" t="s">
        <v>141</v>
      </c>
      <c r="E1642" s="26" t="s">
        <v>36</v>
      </c>
      <c r="F1642" s="29" t="s">
        <v>37</v>
      </c>
      <c r="G1642" s="31">
        <v>0.13</v>
      </c>
      <c r="H1642" s="32">
        <v>25.02</v>
      </c>
      <c r="I1642" s="32">
        <f t="shared" ref="I1642:I1648" si="183">ROUND(G1642*H1642,2)</f>
        <v>3.25</v>
      </c>
    </row>
    <row r="1643" spans="1:9">
      <c r="A1643" s="34" t="s">
        <v>18</v>
      </c>
      <c r="B1643" s="45">
        <v>88248</v>
      </c>
      <c r="C1643" s="26" t="s">
        <v>34</v>
      </c>
      <c r="D1643" s="34" t="s">
        <v>481</v>
      </c>
      <c r="E1643" s="26" t="s">
        <v>36</v>
      </c>
      <c r="F1643" s="29" t="s">
        <v>37</v>
      </c>
      <c r="G1643" s="31">
        <v>0.13</v>
      </c>
      <c r="H1643" s="32">
        <v>19.21</v>
      </c>
      <c r="I1643" s="32">
        <f t="shared" si="183"/>
        <v>2.5</v>
      </c>
    </row>
    <row r="1644" spans="1:9">
      <c r="A1644" s="14" t="s">
        <v>12</v>
      </c>
      <c r="B1644" s="59">
        <v>63704</v>
      </c>
      <c r="C1644" s="14" t="s">
        <v>305</v>
      </c>
      <c r="D1644" s="14" t="s">
        <v>960</v>
      </c>
      <c r="E1644" s="14" t="s">
        <v>25</v>
      </c>
      <c r="F1644" s="17" t="s">
        <v>11</v>
      </c>
      <c r="G1644" s="19">
        <v>0.67</v>
      </c>
      <c r="H1644" s="43">
        <v>0.62</v>
      </c>
      <c r="I1644" s="43">
        <f t="shared" si="183"/>
        <v>0.42</v>
      </c>
    </row>
    <row r="1645" spans="1:9">
      <c r="A1645" s="14" t="s">
        <v>12</v>
      </c>
      <c r="B1645" s="59">
        <v>63705</v>
      </c>
      <c r="C1645" s="14" t="s">
        <v>305</v>
      </c>
      <c r="D1645" s="14" t="s">
        <v>961</v>
      </c>
      <c r="E1645" s="14" t="s">
        <v>25</v>
      </c>
      <c r="F1645" s="17" t="s">
        <v>11</v>
      </c>
      <c r="G1645" s="19">
        <v>0.67</v>
      </c>
      <c r="H1645" s="43">
        <v>0.11</v>
      </c>
      <c r="I1645" s="43">
        <f t="shared" si="183"/>
        <v>7.0000000000000007E-2</v>
      </c>
    </row>
    <row r="1646" spans="1:9">
      <c r="A1646" s="14" t="s">
        <v>12</v>
      </c>
      <c r="B1646" s="59">
        <v>63645</v>
      </c>
      <c r="C1646" s="14" t="s">
        <v>305</v>
      </c>
      <c r="D1646" s="14" t="s">
        <v>962</v>
      </c>
      <c r="E1646" s="14" t="s">
        <v>25</v>
      </c>
      <c r="F1646" s="17" t="s">
        <v>53</v>
      </c>
      <c r="G1646" s="19">
        <v>1</v>
      </c>
      <c r="H1646" s="43">
        <v>10.33</v>
      </c>
      <c r="I1646" s="43">
        <f t="shared" si="183"/>
        <v>10.33</v>
      </c>
    </row>
    <row r="1647" spans="1:9">
      <c r="A1647" s="14" t="s">
        <v>12</v>
      </c>
      <c r="B1647" s="59">
        <v>63614</v>
      </c>
      <c r="C1647" s="14" t="s">
        <v>305</v>
      </c>
      <c r="D1647" s="14" t="s">
        <v>963</v>
      </c>
      <c r="E1647" s="14" t="s">
        <v>25</v>
      </c>
      <c r="F1647" s="17" t="s">
        <v>53</v>
      </c>
      <c r="G1647" s="19">
        <v>1</v>
      </c>
      <c r="H1647" s="43">
        <v>20.39</v>
      </c>
      <c r="I1647" s="43">
        <f t="shared" si="183"/>
        <v>20.39</v>
      </c>
    </row>
    <row r="1648" spans="1:9">
      <c r="A1648" s="14" t="s">
        <v>12</v>
      </c>
      <c r="B1648" s="41" t="s">
        <v>964</v>
      </c>
      <c r="C1648" s="14" t="s">
        <v>305</v>
      </c>
      <c r="D1648" s="14" t="s">
        <v>965</v>
      </c>
      <c r="E1648" s="14" t="s">
        <v>25</v>
      </c>
      <c r="F1648" s="17" t="s">
        <v>11</v>
      </c>
      <c r="G1648" s="19">
        <v>0.67</v>
      </c>
      <c r="H1648" s="43">
        <v>0.31</v>
      </c>
      <c r="I1648" s="43">
        <f t="shared" si="183"/>
        <v>0.21</v>
      </c>
    </row>
    <row r="1649" spans="1:9" ht="12.75" customHeight="1">
      <c r="A1649" s="97"/>
      <c r="B1649" s="97"/>
      <c r="C1649" s="97"/>
      <c r="D1649" s="97"/>
      <c r="E1649" s="97"/>
      <c r="F1649" s="97"/>
      <c r="G1649" s="97"/>
      <c r="H1649" s="108" t="s">
        <v>1320</v>
      </c>
      <c r="I1649" s="108">
        <f>ROUND(I1641*(1+0.2607),2)</f>
        <v>46.86</v>
      </c>
    </row>
    <row r="1650" spans="1:9" ht="12.75" customHeight="1">
      <c r="A1650" s="107"/>
      <c r="B1650" s="107"/>
      <c r="C1650" s="107"/>
      <c r="D1650" s="107"/>
      <c r="E1650" s="107"/>
      <c r="F1650" s="109" t="s">
        <v>1321</v>
      </c>
      <c r="G1650" s="144">
        <f>Planilha!F213</f>
        <v>45</v>
      </c>
      <c r="H1650" s="109" t="s">
        <v>1319</v>
      </c>
      <c r="I1650" s="109">
        <f>ROUND(I1649*G1650,2)</f>
        <v>2108.6999999999998</v>
      </c>
    </row>
    <row r="1651" spans="1:9" ht="12.75" customHeight="1">
      <c r="A1651" s="145"/>
      <c r="B1651" s="145"/>
      <c r="C1651" s="145"/>
      <c r="D1651" s="145"/>
      <c r="E1651" s="145"/>
      <c r="F1651" s="145"/>
      <c r="G1651" s="145"/>
      <c r="H1651" s="145"/>
      <c r="I1651" s="145"/>
    </row>
    <row r="1652" spans="1:9">
      <c r="A1652" s="35" t="s">
        <v>966</v>
      </c>
      <c r="B1652" s="36" t="s">
        <v>0</v>
      </c>
      <c r="C1652" s="35" t="s">
        <v>1</v>
      </c>
      <c r="D1652" s="35" t="s">
        <v>2</v>
      </c>
      <c r="E1652" s="35" t="s">
        <v>3</v>
      </c>
      <c r="F1652" s="38" t="s">
        <v>4</v>
      </c>
      <c r="G1652" s="40" t="s">
        <v>5</v>
      </c>
      <c r="H1652" s="36" t="s">
        <v>6</v>
      </c>
      <c r="I1652" s="36" t="s">
        <v>7</v>
      </c>
    </row>
    <row r="1653" spans="1:9">
      <c r="A1653" s="7" t="s">
        <v>8</v>
      </c>
      <c r="B1653" s="71">
        <v>58756</v>
      </c>
      <c r="C1653" s="7" t="s">
        <v>305</v>
      </c>
      <c r="D1653" s="7" t="s">
        <v>967</v>
      </c>
      <c r="E1653" s="7" t="s">
        <v>959</v>
      </c>
      <c r="F1653" s="10" t="s">
        <v>11</v>
      </c>
      <c r="G1653" s="12">
        <v>1</v>
      </c>
      <c r="H1653" s="13">
        <f>SUM(I1654:I1659)</f>
        <v>8.43</v>
      </c>
      <c r="I1653" s="13">
        <f>H1653*G1653</f>
        <v>8.43</v>
      </c>
    </row>
    <row r="1654" spans="1:9">
      <c r="A1654" s="34" t="s">
        <v>18</v>
      </c>
      <c r="B1654" s="45">
        <v>88248</v>
      </c>
      <c r="C1654" s="26" t="s">
        <v>34</v>
      </c>
      <c r="D1654" s="34" t="s">
        <v>481</v>
      </c>
      <c r="E1654" s="26" t="s">
        <v>36</v>
      </c>
      <c r="F1654" s="29" t="s">
        <v>37</v>
      </c>
      <c r="G1654" s="31">
        <v>0.1</v>
      </c>
      <c r="H1654" s="32">
        <v>19.21</v>
      </c>
      <c r="I1654" s="32">
        <f t="shared" ref="I1654:I1659" si="184">ROUND(G1654*H1654,2)</f>
        <v>1.92</v>
      </c>
    </row>
    <row r="1655" spans="1:9">
      <c r="A1655" s="34" t="s">
        <v>18</v>
      </c>
      <c r="B1655" s="45">
        <v>88264</v>
      </c>
      <c r="C1655" s="26" t="s">
        <v>34</v>
      </c>
      <c r="D1655" s="26" t="s">
        <v>141</v>
      </c>
      <c r="E1655" s="26" t="s">
        <v>36</v>
      </c>
      <c r="F1655" s="29" t="s">
        <v>37</v>
      </c>
      <c r="G1655" s="31">
        <v>0.1</v>
      </c>
      <c r="H1655" s="32">
        <v>25.02</v>
      </c>
      <c r="I1655" s="32">
        <f t="shared" si="184"/>
        <v>2.5</v>
      </c>
    </row>
    <row r="1656" spans="1:9">
      <c r="A1656" s="14" t="s">
        <v>12</v>
      </c>
      <c r="B1656" s="41" t="s">
        <v>964</v>
      </c>
      <c r="C1656" s="14" t="s">
        <v>305</v>
      </c>
      <c r="D1656" s="14" t="s">
        <v>965</v>
      </c>
      <c r="E1656" s="14" t="s">
        <v>25</v>
      </c>
      <c r="F1656" s="17" t="s">
        <v>11</v>
      </c>
      <c r="G1656" s="19">
        <v>2</v>
      </c>
      <c r="H1656" s="43">
        <v>0.31</v>
      </c>
      <c r="I1656" s="43">
        <f t="shared" si="184"/>
        <v>0.62</v>
      </c>
    </row>
    <row r="1657" spans="1:9">
      <c r="A1657" s="14" t="s">
        <v>12</v>
      </c>
      <c r="B1657" s="41" t="s">
        <v>968</v>
      </c>
      <c r="C1657" s="14" t="s">
        <v>305</v>
      </c>
      <c r="D1657" s="14" t="s">
        <v>969</v>
      </c>
      <c r="E1657" s="14" t="s">
        <v>25</v>
      </c>
      <c r="F1657" s="17" t="s">
        <v>11</v>
      </c>
      <c r="G1657" s="19">
        <v>1</v>
      </c>
      <c r="H1657" s="43">
        <v>1.93</v>
      </c>
      <c r="I1657" s="43">
        <f t="shared" si="184"/>
        <v>1.93</v>
      </c>
    </row>
    <row r="1658" spans="1:9">
      <c r="A1658" s="14" t="s">
        <v>12</v>
      </c>
      <c r="B1658" s="59">
        <v>63704</v>
      </c>
      <c r="C1658" s="14" t="s">
        <v>305</v>
      </c>
      <c r="D1658" s="14" t="s">
        <v>960</v>
      </c>
      <c r="E1658" s="14" t="s">
        <v>25</v>
      </c>
      <c r="F1658" s="17" t="s">
        <v>11</v>
      </c>
      <c r="G1658" s="19">
        <v>2</v>
      </c>
      <c r="H1658" s="43">
        <v>0.62</v>
      </c>
      <c r="I1658" s="43">
        <f t="shared" si="184"/>
        <v>1.24</v>
      </c>
    </row>
    <row r="1659" spans="1:9">
      <c r="A1659" s="14" t="s">
        <v>12</v>
      </c>
      <c r="B1659" s="59">
        <v>63705</v>
      </c>
      <c r="C1659" s="14" t="s">
        <v>305</v>
      </c>
      <c r="D1659" s="14" t="s">
        <v>961</v>
      </c>
      <c r="E1659" s="14" t="s">
        <v>25</v>
      </c>
      <c r="F1659" s="17" t="s">
        <v>11</v>
      </c>
      <c r="G1659" s="19">
        <v>2</v>
      </c>
      <c r="H1659" s="43">
        <v>0.11</v>
      </c>
      <c r="I1659" s="43">
        <f t="shared" si="184"/>
        <v>0.22</v>
      </c>
    </row>
    <row r="1660" spans="1:9" ht="12.75" customHeight="1">
      <c r="A1660" s="97"/>
      <c r="B1660" s="97"/>
      <c r="C1660" s="97"/>
      <c r="D1660" s="97"/>
      <c r="E1660" s="97"/>
      <c r="F1660" s="97"/>
      <c r="G1660" s="97"/>
      <c r="H1660" s="108" t="s">
        <v>1320</v>
      </c>
      <c r="I1660" s="108">
        <f>ROUND(I1653*(1+0.2607),2)</f>
        <v>10.63</v>
      </c>
    </row>
    <row r="1661" spans="1:9" ht="12.75" customHeight="1">
      <c r="A1661" s="107"/>
      <c r="B1661" s="107"/>
      <c r="C1661" s="107"/>
      <c r="D1661" s="107"/>
      <c r="E1661" s="107"/>
      <c r="F1661" s="109" t="s">
        <v>1321</v>
      </c>
      <c r="G1661" s="144">
        <f>Planilha!F214</f>
        <v>3</v>
      </c>
      <c r="H1661" s="109" t="s">
        <v>1319</v>
      </c>
      <c r="I1661" s="109">
        <f>ROUND(I1660*G1661,2)</f>
        <v>31.89</v>
      </c>
    </row>
    <row r="1662" spans="1:9" ht="12.75" customHeight="1">
      <c r="A1662" s="145"/>
      <c r="B1662" s="145"/>
      <c r="C1662" s="145"/>
      <c r="D1662" s="145"/>
      <c r="E1662" s="145"/>
      <c r="F1662" s="145"/>
      <c r="G1662" s="145"/>
      <c r="H1662" s="145"/>
      <c r="I1662" s="145"/>
    </row>
    <row r="1663" spans="1:9">
      <c r="A1663" s="35" t="s">
        <v>970</v>
      </c>
      <c r="B1663" s="36" t="s">
        <v>0</v>
      </c>
      <c r="C1663" s="35" t="s">
        <v>1</v>
      </c>
      <c r="D1663" s="35" t="s">
        <v>2</v>
      </c>
      <c r="E1663" s="35" t="s">
        <v>3</v>
      </c>
      <c r="F1663" s="38" t="s">
        <v>4</v>
      </c>
      <c r="G1663" s="40" t="s">
        <v>5</v>
      </c>
      <c r="H1663" s="36" t="s">
        <v>6</v>
      </c>
      <c r="I1663" s="36" t="s">
        <v>7</v>
      </c>
    </row>
    <row r="1664" spans="1:9">
      <c r="A1664" s="7" t="s">
        <v>8</v>
      </c>
      <c r="B1664" s="71">
        <v>51451</v>
      </c>
      <c r="C1664" s="7" t="s">
        <v>305</v>
      </c>
      <c r="D1664" s="7" t="s">
        <v>971</v>
      </c>
      <c r="E1664" s="7" t="s">
        <v>959</v>
      </c>
      <c r="F1664" s="10" t="s">
        <v>11</v>
      </c>
      <c r="G1664" s="12">
        <v>1</v>
      </c>
      <c r="H1664" s="13">
        <f>SUM(I1665:I1671)</f>
        <v>58.95</v>
      </c>
      <c r="I1664" s="13">
        <f>H1664*G1664</f>
        <v>58.95</v>
      </c>
    </row>
    <row r="1665" spans="1:9">
      <c r="A1665" s="34" t="s">
        <v>18</v>
      </c>
      <c r="B1665" s="45">
        <v>88248</v>
      </c>
      <c r="C1665" s="26" t="s">
        <v>34</v>
      </c>
      <c r="D1665" s="34" t="s">
        <v>481</v>
      </c>
      <c r="E1665" s="26" t="s">
        <v>36</v>
      </c>
      <c r="F1665" s="29" t="s">
        <v>37</v>
      </c>
      <c r="G1665" s="31">
        <v>0.13</v>
      </c>
      <c r="H1665" s="32">
        <v>19.21</v>
      </c>
      <c r="I1665" s="32">
        <f t="shared" ref="I1665:I1671" si="185">ROUND(G1665*H1665,2)</f>
        <v>2.5</v>
      </c>
    </row>
    <row r="1666" spans="1:9">
      <c r="A1666" s="34" t="s">
        <v>18</v>
      </c>
      <c r="B1666" s="45">
        <v>88264</v>
      </c>
      <c r="C1666" s="26" t="s">
        <v>34</v>
      </c>
      <c r="D1666" s="26" t="s">
        <v>141</v>
      </c>
      <c r="E1666" s="26" t="s">
        <v>36</v>
      </c>
      <c r="F1666" s="29" t="s">
        <v>37</v>
      </c>
      <c r="G1666" s="31">
        <v>0.13</v>
      </c>
      <c r="H1666" s="32">
        <v>25.02</v>
      </c>
      <c r="I1666" s="32">
        <f t="shared" si="185"/>
        <v>3.25</v>
      </c>
    </row>
    <row r="1667" spans="1:9">
      <c r="A1667" s="14" t="s">
        <v>12</v>
      </c>
      <c r="B1667" s="59">
        <v>63705</v>
      </c>
      <c r="C1667" s="14" t="s">
        <v>305</v>
      </c>
      <c r="D1667" s="14" t="s">
        <v>961</v>
      </c>
      <c r="E1667" s="14" t="s">
        <v>25</v>
      </c>
      <c r="F1667" s="17" t="s">
        <v>11</v>
      </c>
      <c r="G1667" s="19">
        <v>6</v>
      </c>
      <c r="H1667" s="43">
        <v>0.11</v>
      </c>
      <c r="I1667" s="43">
        <f t="shared" si="185"/>
        <v>0.66</v>
      </c>
    </row>
    <row r="1668" spans="1:9">
      <c r="A1668" s="14" t="s">
        <v>12</v>
      </c>
      <c r="B1668" s="59">
        <v>63667</v>
      </c>
      <c r="C1668" s="14" t="s">
        <v>305</v>
      </c>
      <c r="D1668" s="14" t="s">
        <v>972</v>
      </c>
      <c r="E1668" s="14" t="s">
        <v>25</v>
      </c>
      <c r="F1668" s="17" t="s">
        <v>11</v>
      </c>
      <c r="G1668" s="19">
        <v>1</v>
      </c>
      <c r="H1668" s="43">
        <v>13.25</v>
      </c>
      <c r="I1668" s="43">
        <f t="shared" si="185"/>
        <v>13.25</v>
      </c>
    </row>
    <row r="1669" spans="1:9">
      <c r="A1669" s="14" t="s">
        <v>12</v>
      </c>
      <c r="B1669" s="41" t="s">
        <v>973</v>
      </c>
      <c r="C1669" s="14" t="s">
        <v>305</v>
      </c>
      <c r="D1669" s="14" t="s">
        <v>974</v>
      </c>
      <c r="E1669" s="14" t="s">
        <v>25</v>
      </c>
      <c r="F1669" s="17" t="s">
        <v>11</v>
      </c>
      <c r="G1669" s="19">
        <v>1</v>
      </c>
      <c r="H1669" s="43">
        <v>33.71</v>
      </c>
      <c r="I1669" s="43">
        <f t="shared" si="185"/>
        <v>33.71</v>
      </c>
    </row>
    <row r="1670" spans="1:9">
      <c r="A1670" s="14" t="s">
        <v>12</v>
      </c>
      <c r="B1670" s="41" t="s">
        <v>964</v>
      </c>
      <c r="C1670" s="14" t="s">
        <v>305</v>
      </c>
      <c r="D1670" s="14" t="s">
        <v>965</v>
      </c>
      <c r="E1670" s="14" t="s">
        <v>25</v>
      </c>
      <c r="F1670" s="17" t="s">
        <v>11</v>
      </c>
      <c r="G1670" s="19">
        <v>6</v>
      </c>
      <c r="H1670" s="43">
        <v>0.31</v>
      </c>
      <c r="I1670" s="43">
        <f t="shared" si="185"/>
        <v>1.86</v>
      </c>
    </row>
    <row r="1671" spans="1:9">
      <c r="A1671" s="14" t="s">
        <v>12</v>
      </c>
      <c r="B1671" s="59">
        <v>63704</v>
      </c>
      <c r="C1671" s="14" t="s">
        <v>305</v>
      </c>
      <c r="D1671" s="14" t="s">
        <v>960</v>
      </c>
      <c r="E1671" s="14" t="s">
        <v>25</v>
      </c>
      <c r="F1671" s="17" t="s">
        <v>11</v>
      </c>
      <c r="G1671" s="19">
        <v>6</v>
      </c>
      <c r="H1671" s="43">
        <v>0.62</v>
      </c>
      <c r="I1671" s="43">
        <f t="shared" si="185"/>
        <v>3.72</v>
      </c>
    </row>
    <row r="1672" spans="1:9" ht="12.75" customHeight="1">
      <c r="A1672" s="97"/>
      <c r="B1672" s="97"/>
      <c r="C1672" s="97"/>
      <c r="D1672" s="97"/>
      <c r="E1672" s="97"/>
      <c r="F1672" s="97"/>
      <c r="G1672" s="97"/>
      <c r="H1672" s="108" t="s">
        <v>1320</v>
      </c>
      <c r="I1672" s="108">
        <f>ROUND(I1664*(1+0.2607),2)</f>
        <v>74.319999999999993</v>
      </c>
    </row>
    <row r="1673" spans="1:9" ht="12.75" customHeight="1">
      <c r="A1673" s="107"/>
      <c r="B1673" s="107"/>
      <c r="C1673" s="107"/>
      <c r="D1673" s="107"/>
      <c r="E1673" s="107"/>
      <c r="F1673" s="109" t="s">
        <v>1321</v>
      </c>
      <c r="G1673" s="144">
        <f>Planilha!F215</f>
        <v>1</v>
      </c>
      <c r="H1673" s="109" t="s">
        <v>1319</v>
      </c>
      <c r="I1673" s="109">
        <f>ROUND(I1672*G1673,2)</f>
        <v>74.319999999999993</v>
      </c>
    </row>
    <row r="1674" spans="1:9" ht="12.75" customHeight="1">
      <c r="A1674" s="145"/>
      <c r="B1674" s="145"/>
      <c r="C1674" s="145"/>
      <c r="D1674" s="145"/>
      <c r="E1674" s="145"/>
      <c r="F1674" s="145"/>
      <c r="G1674" s="145"/>
      <c r="H1674" s="145"/>
      <c r="I1674" s="145"/>
    </row>
    <row r="1675" spans="1:9">
      <c r="A1675" s="35" t="s">
        <v>975</v>
      </c>
      <c r="B1675" s="36" t="s">
        <v>0</v>
      </c>
      <c r="C1675" s="35" t="s">
        <v>1</v>
      </c>
      <c r="D1675" s="35" t="s">
        <v>2</v>
      </c>
      <c r="E1675" s="35" t="s">
        <v>3</v>
      </c>
      <c r="F1675" s="38" t="s">
        <v>4</v>
      </c>
      <c r="G1675" s="40" t="s">
        <v>5</v>
      </c>
      <c r="H1675" s="36" t="s">
        <v>6</v>
      </c>
      <c r="I1675" s="36" t="s">
        <v>7</v>
      </c>
    </row>
    <row r="1676" spans="1:9">
      <c r="A1676" s="7" t="s">
        <v>8</v>
      </c>
      <c r="B1676" s="8" t="s">
        <v>976</v>
      </c>
      <c r="C1676" s="7" t="s">
        <v>9</v>
      </c>
      <c r="D1676" s="25" t="s">
        <v>977</v>
      </c>
      <c r="E1676" s="25" t="s">
        <v>78</v>
      </c>
      <c r="F1676" s="10" t="s">
        <v>11</v>
      </c>
      <c r="G1676" s="12">
        <v>1</v>
      </c>
      <c r="H1676" s="13">
        <f>SUM(I1677:I1679)</f>
        <v>15.709999999999999</v>
      </c>
      <c r="I1676" s="13">
        <f>H1676*G1676</f>
        <v>15.709999999999999</v>
      </c>
    </row>
    <row r="1677" spans="1:9">
      <c r="A1677" s="34" t="s">
        <v>18</v>
      </c>
      <c r="B1677" s="45">
        <v>88247</v>
      </c>
      <c r="C1677" s="26" t="s">
        <v>34</v>
      </c>
      <c r="D1677" s="26" t="s">
        <v>693</v>
      </c>
      <c r="E1677" s="26" t="s">
        <v>36</v>
      </c>
      <c r="F1677" s="29" t="s">
        <v>37</v>
      </c>
      <c r="G1677" s="31">
        <v>0.05</v>
      </c>
      <c r="H1677" s="32">
        <v>20.11</v>
      </c>
      <c r="I1677" s="32">
        <f t="shared" ref="I1677:I1679" si="186">ROUND(G1677*H1677,2)</f>
        <v>1.01</v>
      </c>
    </row>
    <row r="1678" spans="1:9">
      <c r="A1678" s="34" t="s">
        <v>18</v>
      </c>
      <c r="B1678" s="45">
        <v>88264</v>
      </c>
      <c r="C1678" s="26" t="s">
        <v>34</v>
      </c>
      <c r="D1678" s="26" t="s">
        <v>141</v>
      </c>
      <c r="E1678" s="26" t="s">
        <v>36</v>
      </c>
      <c r="F1678" s="29" t="s">
        <v>37</v>
      </c>
      <c r="G1678" s="31">
        <v>0.05</v>
      </c>
      <c r="H1678" s="32">
        <v>25.02</v>
      </c>
      <c r="I1678" s="32">
        <f t="shared" si="186"/>
        <v>1.25</v>
      </c>
    </row>
    <row r="1679" spans="1:9">
      <c r="A1679" s="14" t="s">
        <v>12</v>
      </c>
      <c r="B1679" s="41" t="s">
        <v>978</v>
      </c>
      <c r="C1679" s="14" t="s">
        <v>9</v>
      </c>
      <c r="D1679" s="42" t="s">
        <v>977</v>
      </c>
      <c r="E1679" s="14" t="s">
        <v>25</v>
      </c>
      <c r="F1679" s="17" t="s">
        <v>11</v>
      </c>
      <c r="G1679" s="19">
        <v>1</v>
      </c>
      <c r="H1679" s="43">
        <v>13.45</v>
      </c>
      <c r="I1679" s="43">
        <f t="shared" si="186"/>
        <v>13.45</v>
      </c>
    </row>
    <row r="1680" spans="1:9" ht="12.75" customHeight="1">
      <c r="A1680" s="97"/>
      <c r="B1680" s="97"/>
      <c r="C1680" s="97"/>
      <c r="D1680" s="97"/>
      <c r="E1680" s="97"/>
      <c r="F1680" s="97"/>
      <c r="G1680" s="97"/>
      <c r="H1680" s="108" t="s">
        <v>1320</v>
      </c>
      <c r="I1680" s="108">
        <f>ROUND(I1676*(1+0.2607),2)</f>
        <v>19.809999999999999</v>
      </c>
    </row>
    <row r="1681" spans="1:9" ht="12.75" customHeight="1">
      <c r="A1681" s="107"/>
      <c r="B1681" s="107"/>
      <c r="C1681" s="107"/>
      <c r="D1681" s="107"/>
      <c r="E1681" s="107"/>
      <c r="F1681" s="109" t="s">
        <v>1321</v>
      </c>
      <c r="G1681" s="144">
        <f>Planilha!F216</f>
        <v>22</v>
      </c>
      <c r="H1681" s="109" t="s">
        <v>1319</v>
      </c>
      <c r="I1681" s="109">
        <f>ROUND(I1680*G1681,2)</f>
        <v>435.82</v>
      </c>
    </row>
    <row r="1682" spans="1:9" ht="12.75" customHeight="1">
      <c r="A1682" s="145"/>
      <c r="B1682" s="145"/>
      <c r="C1682" s="145"/>
      <c r="D1682" s="145"/>
      <c r="E1682" s="145"/>
      <c r="F1682" s="145"/>
      <c r="G1682" s="145"/>
      <c r="H1682" s="145"/>
      <c r="I1682" s="145"/>
    </row>
    <row r="1683" spans="1:9">
      <c r="A1683" s="35" t="s">
        <v>979</v>
      </c>
      <c r="B1683" s="36" t="s">
        <v>0</v>
      </c>
      <c r="C1683" s="35" t="s">
        <v>1</v>
      </c>
      <c r="D1683" s="35" t="s">
        <v>2</v>
      </c>
      <c r="E1683" s="35" t="s">
        <v>3</v>
      </c>
      <c r="F1683" s="38" t="s">
        <v>4</v>
      </c>
      <c r="G1683" s="40" t="s">
        <v>5</v>
      </c>
      <c r="H1683" s="36" t="s">
        <v>6</v>
      </c>
      <c r="I1683" s="36" t="s">
        <v>7</v>
      </c>
    </row>
    <row r="1684" spans="1:9">
      <c r="A1684" s="7" t="s">
        <v>8</v>
      </c>
      <c r="B1684" s="8" t="s">
        <v>980</v>
      </c>
      <c r="C1684" s="7" t="s">
        <v>9</v>
      </c>
      <c r="D1684" s="25" t="s">
        <v>981</v>
      </c>
      <c r="E1684" s="25" t="s">
        <v>78</v>
      </c>
      <c r="F1684" s="10" t="s">
        <v>11</v>
      </c>
      <c r="G1684" s="12">
        <v>1</v>
      </c>
      <c r="H1684" s="13">
        <f>SUM(I1685:I1687)</f>
        <v>9.69</v>
      </c>
      <c r="I1684" s="13">
        <f>H1684*G1684</f>
        <v>9.69</v>
      </c>
    </row>
    <row r="1685" spans="1:9">
      <c r="A1685" s="34" t="s">
        <v>18</v>
      </c>
      <c r="B1685" s="45">
        <v>88247</v>
      </c>
      <c r="C1685" s="26" t="s">
        <v>34</v>
      </c>
      <c r="D1685" s="26" t="s">
        <v>693</v>
      </c>
      <c r="E1685" s="26" t="s">
        <v>36</v>
      </c>
      <c r="F1685" s="29" t="s">
        <v>37</v>
      </c>
      <c r="G1685" s="31">
        <v>0.05</v>
      </c>
      <c r="H1685" s="32">
        <v>20.11</v>
      </c>
      <c r="I1685" s="32">
        <f t="shared" ref="I1685:I1687" si="187">ROUND(G1685*H1685,2)</f>
        <v>1.01</v>
      </c>
    </row>
    <row r="1686" spans="1:9">
      <c r="A1686" s="34" t="s">
        <v>18</v>
      </c>
      <c r="B1686" s="45">
        <v>88264</v>
      </c>
      <c r="C1686" s="26" t="s">
        <v>34</v>
      </c>
      <c r="D1686" s="26" t="s">
        <v>141</v>
      </c>
      <c r="E1686" s="26" t="s">
        <v>36</v>
      </c>
      <c r="F1686" s="29" t="s">
        <v>37</v>
      </c>
      <c r="G1686" s="31">
        <v>0.05</v>
      </c>
      <c r="H1686" s="32">
        <v>25.02</v>
      </c>
      <c r="I1686" s="32">
        <f t="shared" si="187"/>
        <v>1.25</v>
      </c>
    </row>
    <row r="1687" spans="1:9">
      <c r="A1687" s="14" t="s">
        <v>12</v>
      </c>
      <c r="B1687" s="41" t="s">
        <v>982</v>
      </c>
      <c r="C1687" s="14" t="s">
        <v>9</v>
      </c>
      <c r="D1687" s="42" t="s">
        <v>981</v>
      </c>
      <c r="E1687" s="14" t="s">
        <v>25</v>
      </c>
      <c r="F1687" s="17" t="s">
        <v>11</v>
      </c>
      <c r="G1687" s="19">
        <v>1</v>
      </c>
      <c r="H1687" s="43">
        <v>7.43</v>
      </c>
      <c r="I1687" s="43">
        <f t="shared" si="187"/>
        <v>7.43</v>
      </c>
    </row>
    <row r="1688" spans="1:9" ht="12.75" customHeight="1">
      <c r="A1688" s="97"/>
      <c r="B1688" s="97"/>
      <c r="C1688" s="97"/>
      <c r="D1688" s="97"/>
      <c r="E1688" s="97"/>
      <c r="F1688" s="97"/>
      <c r="G1688" s="97"/>
      <c r="H1688" s="108" t="s">
        <v>1320</v>
      </c>
      <c r="I1688" s="108">
        <f>ROUND(I1684*(1+0.2607),2)</f>
        <v>12.22</v>
      </c>
    </row>
    <row r="1689" spans="1:9" ht="12.75" customHeight="1">
      <c r="A1689" s="107"/>
      <c r="B1689" s="107"/>
      <c r="C1689" s="107"/>
      <c r="D1689" s="107"/>
      <c r="E1689" s="107"/>
      <c r="F1689" s="109" t="s">
        <v>1321</v>
      </c>
      <c r="G1689" s="144">
        <f>Planilha!F217</f>
        <v>2</v>
      </c>
      <c r="H1689" s="109" t="s">
        <v>1319</v>
      </c>
      <c r="I1689" s="109">
        <f>ROUND(I1688*G1689,2)</f>
        <v>24.44</v>
      </c>
    </row>
    <row r="1690" spans="1:9" ht="12.75" customHeight="1">
      <c r="A1690" s="145"/>
      <c r="B1690" s="145"/>
      <c r="C1690" s="145"/>
      <c r="D1690" s="145"/>
      <c r="E1690" s="145"/>
      <c r="F1690" s="145"/>
      <c r="G1690" s="145"/>
      <c r="H1690" s="145"/>
      <c r="I1690" s="145"/>
    </row>
    <row r="1691" spans="1:9">
      <c r="A1691" s="35" t="s">
        <v>983</v>
      </c>
      <c r="B1691" s="36" t="s">
        <v>0</v>
      </c>
      <c r="C1691" s="35" t="s">
        <v>1</v>
      </c>
      <c r="D1691" s="35" t="s">
        <v>2</v>
      </c>
      <c r="E1691" s="35" t="s">
        <v>3</v>
      </c>
      <c r="F1691" s="38" t="s">
        <v>4</v>
      </c>
      <c r="G1691" s="40" t="s">
        <v>5</v>
      </c>
      <c r="H1691" s="36" t="s">
        <v>6</v>
      </c>
      <c r="I1691" s="36" t="s">
        <v>7</v>
      </c>
    </row>
    <row r="1692" spans="1:9">
      <c r="A1692" s="7" t="s">
        <v>8</v>
      </c>
      <c r="B1692" s="71">
        <v>42685</v>
      </c>
      <c r="C1692" s="7" t="s">
        <v>305</v>
      </c>
      <c r="D1692" s="7" t="s">
        <v>984</v>
      </c>
      <c r="E1692" s="7" t="s">
        <v>959</v>
      </c>
      <c r="F1692" s="10" t="s">
        <v>11</v>
      </c>
      <c r="G1692" s="12">
        <v>1</v>
      </c>
      <c r="H1692" s="13">
        <f>SUM(I1693:I1697)</f>
        <v>14.299999999999999</v>
      </c>
      <c r="I1692" s="13">
        <f>H1692*G1692</f>
        <v>14.299999999999999</v>
      </c>
    </row>
    <row r="1693" spans="1:9">
      <c r="A1693" s="34" t="s">
        <v>18</v>
      </c>
      <c r="B1693" s="45">
        <v>88264</v>
      </c>
      <c r="C1693" s="26" t="s">
        <v>34</v>
      </c>
      <c r="D1693" s="26" t="s">
        <v>141</v>
      </c>
      <c r="E1693" s="26" t="s">
        <v>36</v>
      </c>
      <c r="F1693" s="29" t="s">
        <v>37</v>
      </c>
      <c r="G1693" s="31">
        <v>0.1</v>
      </c>
      <c r="H1693" s="32">
        <v>25.02</v>
      </c>
      <c r="I1693" s="32">
        <f t="shared" ref="I1693:I1697" si="188">ROUND(G1693*H1693,2)</f>
        <v>2.5</v>
      </c>
    </row>
    <row r="1694" spans="1:9">
      <c r="A1694" s="34" t="s">
        <v>18</v>
      </c>
      <c r="B1694" s="45">
        <v>88248</v>
      </c>
      <c r="C1694" s="26" t="s">
        <v>34</v>
      </c>
      <c r="D1694" s="34" t="s">
        <v>481</v>
      </c>
      <c r="E1694" s="26" t="s">
        <v>36</v>
      </c>
      <c r="F1694" s="29" t="s">
        <v>37</v>
      </c>
      <c r="G1694" s="31">
        <v>0.1</v>
      </c>
      <c r="H1694" s="32">
        <v>19.21</v>
      </c>
      <c r="I1694" s="32">
        <f t="shared" si="188"/>
        <v>1.92</v>
      </c>
    </row>
    <row r="1695" spans="1:9">
      <c r="A1695" s="14" t="s">
        <v>12</v>
      </c>
      <c r="B1695" s="41" t="s">
        <v>985</v>
      </c>
      <c r="C1695" s="14" t="s">
        <v>305</v>
      </c>
      <c r="D1695" s="14" t="s">
        <v>984</v>
      </c>
      <c r="E1695" s="14" t="s">
        <v>25</v>
      </c>
      <c r="F1695" s="17" t="s">
        <v>11</v>
      </c>
      <c r="G1695" s="19">
        <v>1</v>
      </c>
      <c r="H1695" s="43">
        <v>7.46</v>
      </c>
      <c r="I1695" s="43">
        <f t="shared" si="188"/>
        <v>7.46</v>
      </c>
    </row>
    <row r="1696" spans="1:9">
      <c r="A1696" s="14" t="s">
        <v>12</v>
      </c>
      <c r="B1696" s="41" t="s">
        <v>986</v>
      </c>
      <c r="C1696" s="14" t="s">
        <v>305</v>
      </c>
      <c r="D1696" s="14" t="s">
        <v>987</v>
      </c>
      <c r="E1696" s="14" t="s">
        <v>25</v>
      </c>
      <c r="F1696" s="17" t="s">
        <v>11</v>
      </c>
      <c r="G1696" s="19">
        <v>2</v>
      </c>
      <c r="H1696" s="43">
        <v>0.8</v>
      </c>
      <c r="I1696" s="43">
        <f t="shared" si="188"/>
        <v>1.6</v>
      </c>
    </row>
    <row r="1697" spans="1:9">
      <c r="A1697" s="14" t="s">
        <v>12</v>
      </c>
      <c r="B1697" s="41" t="s">
        <v>988</v>
      </c>
      <c r="C1697" s="14" t="s">
        <v>305</v>
      </c>
      <c r="D1697" s="14" t="s">
        <v>989</v>
      </c>
      <c r="E1697" s="14" t="s">
        <v>25</v>
      </c>
      <c r="F1697" s="17" t="s">
        <v>11</v>
      </c>
      <c r="G1697" s="19">
        <v>2</v>
      </c>
      <c r="H1697" s="43">
        <v>0.41</v>
      </c>
      <c r="I1697" s="43">
        <f t="shared" si="188"/>
        <v>0.82</v>
      </c>
    </row>
    <row r="1698" spans="1:9" ht="12.75" customHeight="1">
      <c r="A1698" s="97"/>
      <c r="B1698" s="97"/>
      <c r="C1698" s="97"/>
      <c r="D1698" s="97"/>
      <c r="E1698" s="97"/>
      <c r="F1698" s="97"/>
      <c r="G1698" s="97"/>
      <c r="H1698" s="108" t="s">
        <v>1320</v>
      </c>
      <c r="I1698" s="108">
        <f>ROUND(I1692*(1+0.2607),2)</f>
        <v>18.03</v>
      </c>
    </row>
    <row r="1699" spans="1:9" ht="12.75" customHeight="1">
      <c r="A1699" s="107"/>
      <c r="B1699" s="107"/>
      <c r="C1699" s="107"/>
      <c r="D1699" s="107"/>
      <c r="E1699" s="107"/>
      <c r="F1699" s="109" t="s">
        <v>1321</v>
      </c>
      <c r="G1699" s="144">
        <f>Planilha!F218</f>
        <v>27</v>
      </c>
      <c r="H1699" s="109" t="s">
        <v>1319</v>
      </c>
      <c r="I1699" s="109">
        <f>ROUND(I1698*G1699,2)</f>
        <v>486.81</v>
      </c>
    </row>
    <row r="1700" spans="1:9" ht="12.75" customHeight="1">
      <c r="A1700" s="145"/>
      <c r="B1700" s="145"/>
      <c r="C1700" s="145"/>
      <c r="D1700" s="145"/>
      <c r="E1700" s="145"/>
      <c r="F1700" s="145"/>
      <c r="G1700" s="145"/>
      <c r="H1700" s="145"/>
      <c r="I1700" s="145"/>
    </row>
    <row r="1701" spans="1:9">
      <c r="A1701" s="35" t="s">
        <v>990</v>
      </c>
      <c r="B1701" s="36" t="s">
        <v>0</v>
      </c>
      <c r="C1701" s="35" t="s">
        <v>1</v>
      </c>
      <c r="D1701" s="35" t="s">
        <v>2</v>
      </c>
      <c r="E1701" s="35" t="s">
        <v>3</v>
      </c>
      <c r="F1701" s="38" t="s">
        <v>4</v>
      </c>
      <c r="G1701" s="40" t="s">
        <v>5</v>
      </c>
      <c r="H1701" s="36" t="s">
        <v>6</v>
      </c>
      <c r="I1701" s="36" t="s">
        <v>7</v>
      </c>
    </row>
    <row r="1702" spans="1:9" ht="19.8">
      <c r="A1702" s="7" t="s">
        <v>8</v>
      </c>
      <c r="B1702" s="46">
        <v>93009</v>
      </c>
      <c r="C1702" s="7" t="s">
        <v>34</v>
      </c>
      <c r="D1702" s="25" t="s">
        <v>991</v>
      </c>
      <c r="E1702" s="25" t="s">
        <v>48</v>
      </c>
      <c r="F1702" s="10" t="s">
        <v>53</v>
      </c>
      <c r="G1702" s="12">
        <v>1</v>
      </c>
      <c r="H1702" s="13">
        <f>SUM(I1703:I1705)</f>
        <v>25.43</v>
      </c>
      <c r="I1702" s="13">
        <f>H1702*G1702</f>
        <v>25.43</v>
      </c>
    </row>
    <row r="1703" spans="1:9">
      <c r="A1703" s="34" t="s">
        <v>18</v>
      </c>
      <c r="B1703" s="45">
        <v>88247</v>
      </c>
      <c r="C1703" s="26" t="s">
        <v>34</v>
      </c>
      <c r="D1703" s="26" t="s">
        <v>693</v>
      </c>
      <c r="E1703" s="26" t="s">
        <v>36</v>
      </c>
      <c r="F1703" s="29" t="s">
        <v>37</v>
      </c>
      <c r="G1703" s="31">
        <v>0.129</v>
      </c>
      <c r="H1703" s="32">
        <v>20.11</v>
      </c>
      <c r="I1703" s="32">
        <f t="shared" ref="I1703:I1705" si="189">ROUND(G1703*H1703,2)</f>
        <v>2.59</v>
      </c>
    </row>
    <row r="1704" spans="1:9">
      <c r="A1704" s="34" t="s">
        <v>18</v>
      </c>
      <c r="B1704" s="45">
        <v>88264</v>
      </c>
      <c r="C1704" s="26" t="s">
        <v>34</v>
      </c>
      <c r="D1704" s="26" t="s">
        <v>141</v>
      </c>
      <c r="E1704" s="26" t="s">
        <v>36</v>
      </c>
      <c r="F1704" s="29" t="s">
        <v>37</v>
      </c>
      <c r="G1704" s="31">
        <v>0.129</v>
      </c>
      <c r="H1704" s="32">
        <v>25.02</v>
      </c>
      <c r="I1704" s="32">
        <f t="shared" si="189"/>
        <v>3.23</v>
      </c>
    </row>
    <row r="1705" spans="1:9">
      <c r="A1705" s="14" t="s">
        <v>12</v>
      </c>
      <c r="B1705" s="15">
        <v>2681</v>
      </c>
      <c r="C1705" s="14" t="s">
        <v>34</v>
      </c>
      <c r="D1705" s="14" t="s">
        <v>853</v>
      </c>
      <c r="E1705" s="14" t="s">
        <v>25</v>
      </c>
      <c r="F1705" s="17" t="s">
        <v>53</v>
      </c>
      <c r="G1705" s="19">
        <v>1.1000000000000001</v>
      </c>
      <c r="H1705" s="43">
        <v>17.829999999999998</v>
      </c>
      <c r="I1705" s="43">
        <f t="shared" si="189"/>
        <v>19.61</v>
      </c>
    </row>
    <row r="1706" spans="1:9" ht="12.75" customHeight="1">
      <c r="A1706" s="97"/>
      <c r="B1706" s="97"/>
      <c r="C1706" s="97"/>
      <c r="D1706" s="97"/>
      <c r="E1706" s="97"/>
      <c r="F1706" s="97"/>
      <c r="G1706" s="97"/>
      <c r="H1706" s="108" t="s">
        <v>1320</v>
      </c>
      <c r="I1706" s="108">
        <f>ROUND(I1702*(1+0.2607),2)</f>
        <v>32.06</v>
      </c>
    </row>
    <row r="1707" spans="1:9" ht="12.75" customHeight="1">
      <c r="A1707" s="107"/>
      <c r="B1707" s="107"/>
      <c r="C1707" s="107"/>
      <c r="D1707" s="107"/>
      <c r="E1707" s="107"/>
      <c r="F1707" s="109" t="s">
        <v>1321</v>
      </c>
      <c r="G1707" s="144">
        <f>Planilha!F219</f>
        <v>6</v>
      </c>
      <c r="H1707" s="109" t="s">
        <v>1319</v>
      </c>
      <c r="I1707" s="109">
        <f>ROUND(I1706*G1707,2)</f>
        <v>192.36</v>
      </c>
    </row>
    <row r="1708" spans="1:9" ht="12.75" customHeight="1">
      <c r="A1708" s="145"/>
      <c r="B1708" s="145"/>
      <c r="C1708" s="145"/>
      <c r="D1708" s="145"/>
      <c r="E1708" s="145"/>
      <c r="F1708" s="145"/>
      <c r="G1708" s="145"/>
      <c r="H1708" s="145"/>
      <c r="I1708" s="145"/>
    </row>
    <row r="1709" spans="1:9">
      <c r="A1709" s="35" t="s">
        <v>992</v>
      </c>
      <c r="B1709" s="36" t="s">
        <v>0</v>
      </c>
      <c r="C1709" s="35" t="s">
        <v>1</v>
      </c>
      <c r="D1709" s="35" t="s">
        <v>2</v>
      </c>
      <c r="E1709" s="35" t="s">
        <v>3</v>
      </c>
      <c r="F1709" s="38" t="s">
        <v>4</v>
      </c>
      <c r="G1709" s="40" t="s">
        <v>5</v>
      </c>
      <c r="H1709" s="36" t="s">
        <v>6</v>
      </c>
      <c r="I1709" s="36" t="s">
        <v>7</v>
      </c>
    </row>
    <row r="1710" spans="1:9" ht="19.8">
      <c r="A1710" s="7" t="s">
        <v>8</v>
      </c>
      <c r="B1710" s="46">
        <v>93020</v>
      </c>
      <c r="C1710" s="7" t="s">
        <v>34</v>
      </c>
      <c r="D1710" s="7" t="s">
        <v>993</v>
      </c>
      <c r="E1710" s="7" t="s">
        <v>123</v>
      </c>
      <c r="F1710" s="10" t="s">
        <v>11</v>
      </c>
      <c r="G1710" s="12">
        <v>1</v>
      </c>
      <c r="H1710" s="13">
        <f>SUM(I1711:I1713)</f>
        <v>27.05</v>
      </c>
      <c r="I1710" s="13">
        <f>H1710*G1710</f>
        <v>27.05</v>
      </c>
    </row>
    <row r="1711" spans="1:9">
      <c r="A1711" s="34" t="s">
        <v>18</v>
      </c>
      <c r="B1711" s="45">
        <v>88247</v>
      </c>
      <c r="C1711" s="26" t="s">
        <v>34</v>
      </c>
      <c r="D1711" s="26" t="s">
        <v>693</v>
      </c>
      <c r="E1711" s="26" t="s">
        <v>36</v>
      </c>
      <c r="F1711" s="29" t="s">
        <v>37</v>
      </c>
      <c r="G1711" s="31">
        <v>0.38690000000000002</v>
      </c>
      <c r="H1711" s="32">
        <v>20.11</v>
      </c>
      <c r="I1711" s="32">
        <f t="shared" ref="I1711:I1713" si="190">ROUND(G1711*H1711,2)</f>
        <v>7.78</v>
      </c>
    </row>
    <row r="1712" spans="1:9">
      <c r="A1712" s="34" t="s">
        <v>18</v>
      </c>
      <c r="B1712" s="45">
        <v>88264</v>
      </c>
      <c r="C1712" s="26" t="s">
        <v>34</v>
      </c>
      <c r="D1712" s="26" t="s">
        <v>141</v>
      </c>
      <c r="E1712" s="26" t="s">
        <v>36</v>
      </c>
      <c r="F1712" s="29" t="s">
        <v>37</v>
      </c>
      <c r="G1712" s="31">
        <v>0.38690000000000002</v>
      </c>
      <c r="H1712" s="32">
        <v>25.02</v>
      </c>
      <c r="I1712" s="32">
        <f t="shared" si="190"/>
        <v>9.68</v>
      </c>
    </row>
    <row r="1713" spans="1:9">
      <c r="A1713" s="14" t="s">
        <v>12</v>
      </c>
      <c r="B1713" s="15">
        <v>1876</v>
      </c>
      <c r="C1713" s="14" t="s">
        <v>34</v>
      </c>
      <c r="D1713" s="42" t="s">
        <v>994</v>
      </c>
      <c r="E1713" s="14" t="s">
        <v>25</v>
      </c>
      <c r="F1713" s="17" t="s">
        <v>11</v>
      </c>
      <c r="G1713" s="19">
        <v>1</v>
      </c>
      <c r="H1713" s="43">
        <v>9.59</v>
      </c>
      <c r="I1713" s="43">
        <f t="shared" si="190"/>
        <v>9.59</v>
      </c>
    </row>
    <row r="1714" spans="1:9" ht="12.75" customHeight="1">
      <c r="A1714" s="97"/>
      <c r="B1714" s="97"/>
      <c r="C1714" s="97"/>
      <c r="D1714" s="97"/>
      <c r="E1714" s="97"/>
      <c r="F1714" s="97"/>
      <c r="G1714" s="97"/>
      <c r="H1714" s="108" t="s">
        <v>1320</v>
      </c>
      <c r="I1714" s="108">
        <f>ROUND(I1710*(1+0.2607),2)</f>
        <v>34.1</v>
      </c>
    </row>
    <row r="1715" spans="1:9" ht="12.75" customHeight="1">
      <c r="A1715" s="107"/>
      <c r="B1715" s="107"/>
      <c r="C1715" s="107"/>
      <c r="D1715" s="107"/>
      <c r="E1715" s="107"/>
      <c r="F1715" s="109" t="s">
        <v>1321</v>
      </c>
      <c r="G1715" s="144">
        <f>Planilha!F220</f>
        <v>4</v>
      </c>
      <c r="H1715" s="109" t="s">
        <v>1319</v>
      </c>
      <c r="I1715" s="109">
        <f>ROUND(I1714*G1715,2)</f>
        <v>136.4</v>
      </c>
    </row>
    <row r="1716" spans="1:9" ht="12.75" customHeight="1">
      <c r="A1716" s="145"/>
      <c r="B1716" s="145"/>
      <c r="C1716" s="145"/>
      <c r="D1716" s="145"/>
      <c r="E1716" s="145"/>
      <c r="F1716" s="145"/>
      <c r="G1716" s="145"/>
      <c r="H1716" s="145"/>
      <c r="I1716" s="145"/>
    </row>
    <row r="1717" spans="1:9">
      <c r="A1717" s="35" t="s">
        <v>995</v>
      </c>
      <c r="B1717" s="36" t="s">
        <v>0</v>
      </c>
      <c r="C1717" s="35" t="s">
        <v>1</v>
      </c>
      <c r="D1717" s="35" t="s">
        <v>2</v>
      </c>
      <c r="E1717" s="35" t="s">
        <v>3</v>
      </c>
      <c r="F1717" s="38" t="s">
        <v>4</v>
      </c>
      <c r="G1717" s="40" t="s">
        <v>5</v>
      </c>
      <c r="H1717" s="36" t="s">
        <v>6</v>
      </c>
      <c r="I1717" s="36" t="s">
        <v>7</v>
      </c>
    </row>
    <row r="1718" spans="1:9" ht="19.8">
      <c r="A1718" s="7" t="s">
        <v>8</v>
      </c>
      <c r="B1718" s="46">
        <v>91871</v>
      </c>
      <c r="C1718" s="7" t="s">
        <v>34</v>
      </c>
      <c r="D1718" s="25" t="s">
        <v>97</v>
      </c>
      <c r="E1718" s="25" t="s">
        <v>52</v>
      </c>
      <c r="F1718" s="10" t="s">
        <v>53</v>
      </c>
      <c r="G1718" s="12">
        <v>1</v>
      </c>
      <c r="H1718" s="13">
        <f>SUM(I1719:I1721)</f>
        <v>12.83</v>
      </c>
      <c r="I1718" s="13">
        <f>H1718*G1718</f>
        <v>12.83</v>
      </c>
    </row>
    <row r="1719" spans="1:9">
      <c r="A1719" s="34" t="s">
        <v>18</v>
      </c>
      <c r="B1719" s="45">
        <v>88264</v>
      </c>
      <c r="C1719" s="26" t="s">
        <v>34</v>
      </c>
      <c r="D1719" s="26" t="s">
        <v>141</v>
      </c>
      <c r="E1719" s="26" t="s">
        <v>36</v>
      </c>
      <c r="F1719" s="29" t="s">
        <v>37</v>
      </c>
      <c r="G1719" s="31">
        <v>0.17699999999999999</v>
      </c>
      <c r="H1719" s="32">
        <v>25.02</v>
      </c>
      <c r="I1719" s="32">
        <f t="shared" ref="I1719:I1721" si="191">ROUND(G1719*H1719,2)</f>
        <v>4.43</v>
      </c>
    </row>
    <row r="1720" spans="1:9">
      <c r="A1720" s="34" t="s">
        <v>18</v>
      </c>
      <c r="B1720" s="45">
        <v>88247</v>
      </c>
      <c r="C1720" s="26" t="s">
        <v>34</v>
      </c>
      <c r="D1720" s="26" t="s">
        <v>693</v>
      </c>
      <c r="E1720" s="26" t="s">
        <v>36</v>
      </c>
      <c r="F1720" s="29" t="s">
        <v>37</v>
      </c>
      <c r="G1720" s="31">
        <v>0.17699999999999999</v>
      </c>
      <c r="H1720" s="32">
        <v>20.11</v>
      </c>
      <c r="I1720" s="32">
        <f t="shared" si="191"/>
        <v>3.56</v>
      </c>
    </row>
    <row r="1721" spans="1:9">
      <c r="A1721" s="14" t="s">
        <v>12</v>
      </c>
      <c r="B1721" s="15">
        <v>2674</v>
      </c>
      <c r="C1721" s="14" t="s">
        <v>34</v>
      </c>
      <c r="D1721" s="14" t="s">
        <v>860</v>
      </c>
      <c r="E1721" s="14" t="s">
        <v>25</v>
      </c>
      <c r="F1721" s="17" t="s">
        <v>53</v>
      </c>
      <c r="G1721" s="19">
        <v>1.0169999999999999</v>
      </c>
      <c r="H1721" s="43">
        <v>4.76</v>
      </c>
      <c r="I1721" s="43">
        <f t="shared" si="191"/>
        <v>4.84</v>
      </c>
    </row>
    <row r="1722" spans="1:9" ht="12.75" customHeight="1">
      <c r="A1722" s="97"/>
      <c r="B1722" s="97"/>
      <c r="C1722" s="97"/>
      <c r="D1722" s="97"/>
      <c r="E1722" s="97"/>
      <c r="F1722" s="97"/>
      <c r="G1722" s="97"/>
      <c r="H1722" s="108" t="s">
        <v>1320</v>
      </c>
      <c r="I1722" s="108">
        <f>ROUND(I1718*(1+0.2607),2)</f>
        <v>16.170000000000002</v>
      </c>
    </row>
    <row r="1723" spans="1:9" ht="12.75" customHeight="1">
      <c r="A1723" s="107"/>
      <c r="B1723" s="107"/>
      <c r="C1723" s="107"/>
      <c r="D1723" s="107"/>
      <c r="E1723" s="107"/>
      <c r="F1723" s="109" t="s">
        <v>1321</v>
      </c>
      <c r="G1723" s="144">
        <f>Planilha!F221</f>
        <v>54</v>
      </c>
      <c r="H1723" s="109" t="s">
        <v>1319</v>
      </c>
      <c r="I1723" s="109">
        <f>ROUND(I1722*G1723,2)</f>
        <v>873.18</v>
      </c>
    </row>
    <row r="1724" spans="1:9" ht="12.75" customHeight="1">
      <c r="A1724" s="145"/>
      <c r="B1724" s="145"/>
      <c r="C1724" s="145"/>
      <c r="D1724" s="145"/>
      <c r="E1724" s="145"/>
      <c r="F1724" s="145"/>
      <c r="G1724" s="145"/>
      <c r="H1724" s="145"/>
      <c r="I1724" s="145"/>
    </row>
    <row r="1725" spans="1:9">
      <c r="A1725" s="35" t="s">
        <v>996</v>
      </c>
      <c r="B1725" s="36" t="s">
        <v>0</v>
      </c>
      <c r="C1725" s="35" t="s">
        <v>1</v>
      </c>
      <c r="D1725" s="35" t="s">
        <v>2</v>
      </c>
      <c r="E1725" s="35" t="s">
        <v>3</v>
      </c>
      <c r="F1725" s="38" t="s">
        <v>4</v>
      </c>
      <c r="G1725" s="40" t="s">
        <v>5</v>
      </c>
      <c r="H1725" s="36" t="s">
        <v>6</v>
      </c>
      <c r="I1725" s="36" t="s">
        <v>7</v>
      </c>
    </row>
    <row r="1726" spans="1:9">
      <c r="A1726" s="7" t="s">
        <v>8</v>
      </c>
      <c r="B1726" s="8" t="s">
        <v>747</v>
      </c>
      <c r="C1726" s="7" t="s">
        <v>9</v>
      </c>
      <c r="D1726" s="7" t="s">
        <v>748</v>
      </c>
      <c r="E1726" s="25" t="s">
        <v>78</v>
      </c>
      <c r="F1726" s="10" t="s">
        <v>11</v>
      </c>
      <c r="G1726" s="12">
        <v>1</v>
      </c>
      <c r="H1726" s="13">
        <f>SUM(I1727:I1729)</f>
        <v>7.1499999999999995</v>
      </c>
      <c r="I1726" s="13">
        <f>H1726*G1726</f>
        <v>7.1499999999999995</v>
      </c>
    </row>
    <row r="1727" spans="1:9">
      <c r="A1727" s="34" t="s">
        <v>18</v>
      </c>
      <c r="B1727" s="45">
        <v>88247</v>
      </c>
      <c r="C1727" s="26" t="s">
        <v>34</v>
      </c>
      <c r="D1727" s="26" t="s">
        <v>693</v>
      </c>
      <c r="E1727" s="26" t="s">
        <v>36</v>
      </c>
      <c r="F1727" s="29" t="s">
        <v>37</v>
      </c>
      <c r="G1727" s="31">
        <v>0.05</v>
      </c>
      <c r="H1727" s="32">
        <v>20.11</v>
      </c>
      <c r="I1727" s="32">
        <f t="shared" ref="I1727:I1729" si="192">ROUND(G1727*H1727,2)</f>
        <v>1.01</v>
      </c>
    </row>
    <row r="1728" spans="1:9">
      <c r="A1728" s="34" t="s">
        <v>18</v>
      </c>
      <c r="B1728" s="45">
        <v>88264</v>
      </c>
      <c r="C1728" s="26" t="s">
        <v>34</v>
      </c>
      <c r="D1728" s="26" t="s">
        <v>141</v>
      </c>
      <c r="E1728" s="26" t="s">
        <v>36</v>
      </c>
      <c r="F1728" s="29" t="s">
        <v>37</v>
      </c>
      <c r="G1728" s="31">
        <v>0.05</v>
      </c>
      <c r="H1728" s="32">
        <v>25.02</v>
      </c>
      <c r="I1728" s="32">
        <f t="shared" si="192"/>
        <v>1.25</v>
      </c>
    </row>
    <row r="1729" spans="1:9">
      <c r="A1729" s="14" t="s">
        <v>12</v>
      </c>
      <c r="B1729" s="15">
        <v>1873</v>
      </c>
      <c r="C1729" s="14" t="s">
        <v>34</v>
      </c>
      <c r="D1729" s="42" t="s">
        <v>749</v>
      </c>
      <c r="E1729" s="14" t="s">
        <v>25</v>
      </c>
      <c r="F1729" s="17" t="s">
        <v>11</v>
      </c>
      <c r="G1729" s="19">
        <v>1</v>
      </c>
      <c r="H1729" s="43">
        <v>4.8899999999999997</v>
      </c>
      <c r="I1729" s="43">
        <f t="shared" si="192"/>
        <v>4.8899999999999997</v>
      </c>
    </row>
    <row r="1730" spans="1:9" ht="12.75" customHeight="1">
      <c r="A1730" s="97"/>
      <c r="B1730" s="97"/>
      <c r="C1730" s="97"/>
      <c r="D1730" s="97"/>
      <c r="E1730" s="97"/>
      <c r="F1730" s="97"/>
      <c r="G1730" s="97"/>
      <c r="H1730" s="108" t="s">
        <v>1320</v>
      </c>
      <c r="I1730" s="108">
        <f>ROUND(I1726*(1+0.2607),2)</f>
        <v>9.01</v>
      </c>
    </row>
    <row r="1731" spans="1:9" ht="12.75" customHeight="1">
      <c r="A1731" s="107"/>
      <c r="B1731" s="107"/>
      <c r="C1731" s="107"/>
      <c r="D1731" s="107"/>
      <c r="E1731" s="107"/>
      <c r="F1731" s="109" t="s">
        <v>1321</v>
      </c>
      <c r="G1731" s="144">
        <f>Planilha!F222</f>
        <v>3</v>
      </c>
      <c r="H1731" s="109" t="s">
        <v>1319</v>
      </c>
      <c r="I1731" s="109">
        <f>ROUND(I1730*G1731,2)</f>
        <v>27.03</v>
      </c>
    </row>
    <row r="1732" spans="1:9" ht="12.75" customHeight="1">
      <c r="A1732" s="145"/>
      <c r="B1732" s="145"/>
      <c r="C1732" s="145"/>
      <c r="D1732" s="145"/>
      <c r="E1732" s="145"/>
      <c r="F1732" s="145"/>
      <c r="G1732" s="145"/>
      <c r="H1732" s="145"/>
      <c r="I1732" s="145"/>
    </row>
    <row r="1733" spans="1:9">
      <c r="A1733" s="35" t="s">
        <v>997</v>
      </c>
      <c r="B1733" s="36" t="s">
        <v>0</v>
      </c>
      <c r="C1733" s="35" t="s">
        <v>1</v>
      </c>
      <c r="D1733" s="35" t="s">
        <v>2</v>
      </c>
      <c r="E1733" s="35" t="s">
        <v>3</v>
      </c>
      <c r="F1733" s="38" t="s">
        <v>4</v>
      </c>
      <c r="G1733" s="40" t="s">
        <v>5</v>
      </c>
      <c r="H1733" s="36" t="s">
        <v>6</v>
      </c>
      <c r="I1733" s="36" t="s">
        <v>7</v>
      </c>
    </row>
    <row r="1734" spans="1:9">
      <c r="A1734" s="7" t="s">
        <v>8</v>
      </c>
      <c r="B1734" s="8" t="s">
        <v>998</v>
      </c>
      <c r="C1734" s="7" t="s">
        <v>9</v>
      </c>
      <c r="D1734" s="7" t="s">
        <v>999</v>
      </c>
      <c r="E1734" s="25" t="s">
        <v>78</v>
      </c>
      <c r="F1734" s="10" t="s">
        <v>11</v>
      </c>
      <c r="G1734" s="12">
        <v>1</v>
      </c>
      <c r="H1734" s="13">
        <f>SUM(I1735:I1737)</f>
        <v>606.20000000000005</v>
      </c>
      <c r="I1734" s="13">
        <f>H1734*G1734</f>
        <v>606.20000000000005</v>
      </c>
    </row>
    <row r="1735" spans="1:9">
      <c r="A1735" s="34" t="s">
        <v>18</v>
      </c>
      <c r="B1735" s="45">
        <v>88247</v>
      </c>
      <c r="C1735" s="26" t="s">
        <v>34</v>
      </c>
      <c r="D1735" s="26" t="s">
        <v>693</v>
      </c>
      <c r="E1735" s="26" t="s">
        <v>36</v>
      </c>
      <c r="F1735" s="29" t="s">
        <v>37</v>
      </c>
      <c r="G1735" s="31">
        <v>1</v>
      </c>
      <c r="H1735" s="32">
        <v>20.11</v>
      </c>
      <c r="I1735" s="32">
        <f t="shared" ref="I1735:I1737" si="193">ROUND(G1735*H1735,2)</f>
        <v>20.11</v>
      </c>
    </row>
    <row r="1736" spans="1:9">
      <c r="A1736" s="34" t="s">
        <v>18</v>
      </c>
      <c r="B1736" s="45">
        <v>88264</v>
      </c>
      <c r="C1736" s="26" t="s">
        <v>34</v>
      </c>
      <c r="D1736" s="26" t="s">
        <v>141</v>
      </c>
      <c r="E1736" s="26" t="s">
        <v>36</v>
      </c>
      <c r="F1736" s="29" t="s">
        <v>37</v>
      </c>
      <c r="G1736" s="31">
        <v>1</v>
      </c>
      <c r="H1736" s="32">
        <v>25.02</v>
      </c>
      <c r="I1736" s="32">
        <f t="shared" si="193"/>
        <v>25.02</v>
      </c>
    </row>
    <row r="1737" spans="1:9">
      <c r="A1737" s="14" t="s">
        <v>12</v>
      </c>
      <c r="B1737" s="41" t="s">
        <v>1000</v>
      </c>
      <c r="C1737" s="14" t="s">
        <v>9</v>
      </c>
      <c r="D1737" s="14" t="s">
        <v>999</v>
      </c>
      <c r="E1737" s="14" t="s">
        <v>25</v>
      </c>
      <c r="F1737" s="17" t="s">
        <v>11</v>
      </c>
      <c r="G1737" s="19">
        <v>1</v>
      </c>
      <c r="H1737" s="43">
        <v>561.07000000000005</v>
      </c>
      <c r="I1737" s="43">
        <f t="shared" si="193"/>
        <v>561.07000000000005</v>
      </c>
    </row>
    <row r="1738" spans="1:9" ht="12.75" customHeight="1">
      <c r="A1738" s="97"/>
      <c r="B1738" s="97"/>
      <c r="C1738" s="97"/>
      <c r="D1738" s="97"/>
      <c r="E1738" s="97"/>
      <c r="F1738" s="97"/>
      <c r="G1738" s="97"/>
      <c r="H1738" s="108" t="s">
        <v>1320</v>
      </c>
      <c r="I1738" s="108">
        <f>ROUND(I1734*(1+0.2607),2)</f>
        <v>764.24</v>
      </c>
    </row>
    <row r="1739" spans="1:9" ht="12.75" customHeight="1">
      <c r="A1739" s="107"/>
      <c r="B1739" s="107"/>
      <c r="C1739" s="107"/>
      <c r="D1739" s="107"/>
      <c r="E1739" s="107"/>
      <c r="F1739" s="109" t="s">
        <v>1321</v>
      </c>
      <c r="G1739" s="144">
        <f>Planilha!F223</f>
        <v>1</v>
      </c>
      <c r="H1739" s="109" t="s">
        <v>1319</v>
      </c>
      <c r="I1739" s="109">
        <f>ROUND(I1738*G1739,2)</f>
        <v>764.24</v>
      </c>
    </row>
    <row r="1740" spans="1:9" ht="12.75" customHeight="1">
      <c r="A1740" s="145"/>
      <c r="B1740" s="145"/>
      <c r="C1740" s="145"/>
      <c r="D1740" s="145"/>
      <c r="E1740" s="145"/>
      <c r="F1740" s="145"/>
      <c r="G1740" s="145"/>
      <c r="H1740" s="145"/>
      <c r="I1740" s="145"/>
    </row>
    <row r="1741" spans="1:9">
      <c r="A1741" s="35" t="s">
        <v>1001</v>
      </c>
      <c r="B1741" s="36" t="s">
        <v>0</v>
      </c>
      <c r="C1741" s="35" t="s">
        <v>1</v>
      </c>
      <c r="D1741" s="35" t="s">
        <v>2</v>
      </c>
      <c r="E1741" s="35" t="s">
        <v>3</v>
      </c>
      <c r="F1741" s="38" t="s">
        <v>4</v>
      </c>
      <c r="G1741" s="40" t="s">
        <v>5</v>
      </c>
      <c r="H1741" s="36" t="s">
        <v>6</v>
      </c>
      <c r="I1741" s="36" t="s">
        <v>7</v>
      </c>
    </row>
    <row r="1742" spans="1:9">
      <c r="A1742" s="7" t="s">
        <v>8</v>
      </c>
      <c r="B1742" s="8" t="s">
        <v>1002</v>
      </c>
      <c r="C1742" s="7" t="s">
        <v>13</v>
      </c>
      <c r="D1742" s="7" t="s">
        <v>1003</v>
      </c>
      <c r="E1742" s="7" t="s">
        <v>14</v>
      </c>
      <c r="F1742" s="10" t="s">
        <v>1004</v>
      </c>
      <c r="G1742" s="12">
        <v>1</v>
      </c>
      <c r="H1742" s="13">
        <f>SUM(I1743:I1745)</f>
        <v>1281.03</v>
      </c>
      <c r="I1742" s="13">
        <f>H1742*G1742</f>
        <v>1281.03</v>
      </c>
    </row>
    <row r="1743" spans="1:9">
      <c r="A1743" s="34" t="s">
        <v>18</v>
      </c>
      <c r="B1743" s="27" t="s">
        <v>670</v>
      </c>
      <c r="C1743" s="26" t="s">
        <v>13</v>
      </c>
      <c r="D1743" s="26" t="s">
        <v>671</v>
      </c>
      <c r="E1743" s="26" t="s">
        <v>14</v>
      </c>
      <c r="F1743" s="29" t="s">
        <v>33</v>
      </c>
      <c r="G1743" s="31">
        <v>8</v>
      </c>
      <c r="H1743" s="32">
        <v>20.11</v>
      </c>
      <c r="I1743" s="32">
        <f t="shared" ref="I1743:I1745" si="194">ROUND(G1743*H1743,2)</f>
        <v>160.88</v>
      </c>
    </row>
    <row r="1744" spans="1:9">
      <c r="A1744" s="34" t="s">
        <v>18</v>
      </c>
      <c r="B1744" s="45">
        <v>88264</v>
      </c>
      <c r="C1744" s="26" t="s">
        <v>34</v>
      </c>
      <c r="D1744" s="26" t="s">
        <v>141</v>
      </c>
      <c r="E1744" s="26" t="s">
        <v>36</v>
      </c>
      <c r="F1744" s="29" t="s">
        <v>37</v>
      </c>
      <c r="G1744" s="31">
        <v>8</v>
      </c>
      <c r="H1744" s="32">
        <v>25.02</v>
      </c>
      <c r="I1744" s="32">
        <f t="shared" si="194"/>
        <v>200.16</v>
      </c>
    </row>
    <row r="1745" spans="1:9">
      <c r="A1745" s="14" t="s">
        <v>12</v>
      </c>
      <c r="B1745" s="41" t="s">
        <v>1005</v>
      </c>
      <c r="C1745" s="14" t="s">
        <v>13</v>
      </c>
      <c r="D1745" s="14" t="s">
        <v>1006</v>
      </c>
      <c r="E1745" s="14" t="s">
        <v>25</v>
      </c>
      <c r="F1745" s="17" t="s">
        <v>15</v>
      </c>
      <c r="G1745" s="19">
        <v>1</v>
      </c>
      <c r="H1745" s="20">
        <v>919.99</v>
      </c>
      <c r="I1745" s="20">
        <f t="shared" si="194"/>
        <v>919.99</v>
      </c>
    </row>
    <row r="1746" spans="1:9" ht="12.75" customHeight="1">
      <c r="A1746" s="97"/>
      <c r="B1746" s="97"/>
      <c r="C1746" s="97"/>
      <c r="D1746" s="97"/>
      <c r="E1746" s="97"/>
      <c r="F1746" s="97"/>
      <c r="G1746" s="97"/>
      <c r="H1746" s="108" t="s">
        <v>1320</v>
      </c>
      <c r="I1746" s="108">
        <f>ROUND(I1742*(1+0.2607),2)</f>
        <v>1614.99</v>
      </c>
    </row>
    <row r="1747" spans="1:9" ht="12.75" customHeight="1">
      <c r="A1747" s="107"/>
      <c r="B1747" s="107"/>
      <c r="C1747" s="107"/>
      <c r="D1747" s="107"/>
      <c r="E1747" s="107"/>
      <c r="F1747" s="109" t="s">
        <v>1321</v>
      </c>
      <c r="G1747" s="144">
        <f>Planilha!F224</f>
        <v>2</v>
      </c>
      <c r="H1747" s="109" t="s">
        <v>1319</v>
      </c>
      <c r="I1747" s="109">
        <f>ROUND(I1746*G1747,2)</f>
        <v>3229.98</v>
      </c>
    </row>
    <row r="1748" spans="1:9" ht="12.75" customHeight="1">
      <c r="A1748" s="145"/>
      <c r="B1748" s="145"/>
      <c r="C1748" s="145"/>
      <c r="D1748" s="145"/>
      <c r="E1748" s="145"/>
      <c r="F1748" s="145"/>
      <c r="G1748" s="145"/>
      <c r="H1748" s="145"/>
      <c r="I1748" s="145"/>
    </row>
    <row r="1749" spans="1:9">
      <c r="A1749" s="35" t="s">
        <v>1007</v>
      </c>
      <c r="B1749" s="36" t="s">
        <v>0</v>
      </c>
      <c r="C1749" s="35" t="s">
        <v>1</v>
      </c>
      <c r="D1749" s="35" t="s">
        <v>2</v>
      </c>
      <c r="E1749" s="35" t="s">
        <v>3</v>
      </c>
      <c r="F1749" s="38" t="s">
        <v>4</v>
      </c>
      <c r="G1749" s="40" t="s">
        <v>5</v>
      </c>
      <c r="H1749" s="36" t="s">
        <v>6</v>
      </c>
      <c r="I1749" s="36" t="s">
        <v>7</v>
      </c>
    </row>
    <row r="1750" spans="1:9">
      <c r="A1750" s="7" t="s">
        <v>8</v>
      </c>
      <c r="B1750" s="8" t="s">
        <v>1008</v>
      </c>
      <c r="C1750" s="7" t="s">
        <v>13</v>
      </c>
      <c r="D1750" s="7" t="s">
        <v>1009</v>
      </c>
      <c r="E1750" s="7" t="s">
        <v>14</v>
      </c>
      <c r="F1750" s="10" t="s">
        <v>15</v>
      </c>
      <c r="G1750" s="12">
        <v>1</v>
      </c>
      <c r="H1750" s="13">
        <f>SUM(I1751:I1753)</f>
        <v>68.990000000000009</v>
      </c>
      <c r="I1750" s="13">
        <f>H1750*G1750</f>
        <v>68.990000000000009</v>
      </c>
    </row>
    <row r="1751" spans="1:9">
      <c r="A1751" s="34" t="s">
        <v>18</v>
      </c>
      <c r="B1751" s="45">
        <v>88264</v>
      </c>
      <c r="C1751" s="26" t="s">
        <v>34</v>
      </c>
      <c r="D1751" s="26" t="s">
        <v>141</v>
      </c>
      <c r="E1751" s="26" t="s">
        <v>36</v>
      </c>
      <c r="F1751" s="29" t="s">
        <v>37</v>
      </c>
      <c r="G1751" s="31">
        <v>0.1833333</v>
      </c>
      <c r="H1751" s="32">
        <v>25.02</v>
      </c>
      <c r="I1751" s="32">
        <f t="shared" ref="I1751:I1753" si="195">ROUND(G1751*H1751,2)</f>
        <v>4.59</v>
      </c>
    </row>
    <row r="1752" spans="1:9">
      <c r="A1752" s="34" t="s">
        <v>18</v>
      </c>
      <c r="B1752" s="27" t="s">
        <v>670</v>
      </c>
      <c r="C1752" s="26" t="s">
        <v>13</v>
      </c>
      <c r="D1752" s="26" t="s">
        <v>671</v>
      </c>
      <c r="E1752" s="28" t="s">
        <v>14</v>
      </c>
      <c r="F1752" s="29" t="s">
        <v>33</v>
      </c>
      <c r="G1752" s="31">
        <v>9.1666600000000001E-2</v>
      </c>
      <c r="H1752" s="32">
        <v>20.11</v>
      </c>
      <c r="I1752" s="32">
        <f t="shared" si="195"/>
        <v>1.84</v>
      </c>
    </row>
    <row r="1753" spans="1:9">
      <c r="A1753" s="14" t="s">
        <v>12</v>
      </c>
      <c r="B1753" s="41" t="s">
        <v>1010</v>
      </c>
      <c r="C1753" s="14" t="s">
        <v>13</v>
      </c>
      <c r="D1753" s="42" t="s">
        <v>1011</v>
      </c>
      <c r="E1753" s="16" t="s">
        <v>25</v>
      </c>
      <c r="F1753" s="17" t="s">
        <v>15</v>
      </c>
      <c r="G1753" s="19">
        <v>1</v>
      </c>
      <c r="H1753" s="43">
        <v>62.56</v>
      </c>
      <c r="I1753" s="43">
        <f t="shared" si="195"/>
        <v>62.56</v>
      </c>
    </row>
    <row r="1754" spans="1:9" ht="12.75" customHeight="1">
      <c r="A1754" s="97"/>
      <c r="B1754" s="97"/>
      <c r="C1754" s="97"/>
      <c r="D1754" s="97"/>
      <c r="E1754" s="97"/>
      <c r="F1754" s="97"/>
      <c r="G1754" s="97"/>
      <c r="H1754" s="108" t="s">
        <v>1320</v>
      </c>
      <c r="I1754" s="108">
        <f>ROUND(I1750*(1+0.2607),2)</f>
        <v>86.98</v>
      </c>
    </row>
    <row r="1755" spans="1:9" ht="12.75" customHeight="1">
      <c r="A1755" s="107"/>
      <c r="B1755" s="107"/>
      <c r="C1755" s="107"/>
      <c r="D1755" s="107"/>
      <c r="E1755" s="107"/>
      <c r="F1755" s="109" t="s">
        <v>1321</v>
      </c>
      <c r="G1755" s="144">
        <f>Planilha!F225</f>
        <v>1</v>
      </c>
      <c r="H1755" s="109" t="s">
        <v>1319</v>
      </c>
      <c r="I1755" s="109">
        <f>ROUND(I1754*G1755,2)</f>
        <v>86.98</v>
      </c>
    </row>
    <row r="1756" spans="1:9" ht="12.75" customHeight="1">
      <c r="A1756" s="145"/>
      <c r="B1756" s="145"/>
      <c r="C1756" s="145"/>
      <c r="D1756" s="145"/>
      <c r="E1756" s="145"/>
      <c r="F1756" s="145"/>
      <c r="G1756" s="145"/>
      <c r="H1756" s="145"/>
      <c r="I1756" s="145"/>
    </row>
    <row r="1757" spans="1:9">
      <c r="A1757" s="35" t="s">
        <v>1012</v>
      </c>
      <c r="B1757" s="36" t="s">
        <v>0</v>
      </c>
      <c r="C1757" s="35" t="s">
        <v>1</v>
      </c>
      <c r="D1757" s="35" t="s">
        <v>2</v>
      </c>
      <c r="E1757" s="37" t="s">
        <v>3</v>
      </c>
      <c r="F1757" s="38" t="s">
        <v>4</v>
      </c>
      <c r="G1757" s="40" t="s">
        <v>5</v>
      </c>
      <c r="H1757" s="36" t="s">
        <v>6</v>
      </c>
      <c r="I1757" s="36" t="s">
        <v>7</v>
      </c>
    </row>
    <row r="1758" spans="1:9">
      <c r="A1758" s="7" t="s">
        <v>8</v>
      </c>
      <c r="B1758" s="8" t="s">
        <v>1013</v>
      </c>
      <c r="C1758" s="7" t="s">
        <v>9</v>
      </c>
      <c r="D1758" s="7" t="s">
        <v>1014</v>
      </c>
      <c r="E1758" s="54" t="s">
        <v>78</v>
      </c>
      <c r="F1758" s="10" t="s">
        <v>11</v>
      </c>
      <c r="G1758" s="12">
        <v>1</v>
      </c>
      <c r="H1758" s="13">
        <f>SUM(I1759:I1761)</f>
        <v>31.509999999999998</v>
      </c>
      <c r="I1758" s="13">
        <f>H1758*G1758</f>
        <v>31.509999999999998</v>
      </c>
    </row>
    <row r="1759" spans="1:9">
      <c r="A1759" s="34" t="s">
        <v>18</v>
      </c>
      <c r="B1759" s="45">
        <v>88264</v>
      </c>
      <c r="C1759" s="26" t="s">
        <v>34</v>
      </c>
      <c r="D1759" s="26" t="s">
        <v>141</v>
      </c>
      <c r="E1759" s="28" t="s">
        <v>36</v>
      </c>
      <c r="F1759" s="29" t="s">
        <v>37</v>
      </c>
      <c r="G1759" s="31">
        <v>0.1</v>
      </c>
      <c r="H1759" s="32">
        <v>25.02</v>
      </c>
      <c r="I1759" s="32">
        <f t="shared" ref="I1759:I1761" si="196">ROUND(G1759*H1759,2)</f>
        <v>2.5</v>
      </c>
    </row>
    <row r="1760" spans="1:9">
      <c r="A1760" s="34" t="s">
        <v>18</v>
      </c>
      <c r="B1760" s="45">
        <v>88247</v>
      </c>
      <c r="C1760" s="26" t="s">
        <v>34</v>
      </c>
      <c r="D1760" s="26" t="s">
        <v>693</v>
      </c>
      <c r="E1760" s="28" t="s">
        <v>36</v>
      </c>
      <c r="F1760" s="29" t="s">
        <v>37</v>
      </c>
      <c r="G1760" s="31">
        <v>0.1</v>
      </c>
      <c r="H1760" s="32">
        <v>20.11</v>
      </c>
      <c r="I1760" s="32">
        <f t="shared" si="196"/>
        <v>2.0099999999999998</v>
      </c>
    </row>
    <row r="1761" spans="1:9">
      <c r="A1761" s="14" t="s">
        <v>12</v>
      </c>
      <c r="B1761" s="41" t="s">
        <v>1015</v>
      </c>
      <c r="C1761" s="14" t="s">
        <v>9</v>
      </c>
      <c r="D1761" s="14" t="s">
        <v>1014</v>
      </c>
      <c r="E1761" s="16" t="s">
        <v>25</v>
      </c>
      <c r="F1761" s="17" t="s">
        <v>11</v>
      </c>
      <c r="G1761" s="19">
        <v>1</v>
      </c>
      <c r="H1761" s="43">
        <v>27</v>
      </c>
      <c r="I1761" s="43">
        <f t="shared" si="196"/>
        <v>27</v>
      </c>
    </row>
    <row r="1762" spans="1:9" ht="12.75" customHeight="1">
      <c r="A1762" s="97"/>
      <c r="B1762" s="97"/>
      <c r="C1762" s="97"/>
      <c r="D1762" s="97"/>
      <c r="E1762" s="97"/>
      <c r="F1762" s="97"/>
      <c r="G1762" s="97"/>
      <c r="H1762" s="108" t="s">
        <v>1320</v>
      </c>
      <c r="I1762" s="108">
        <f>ROUND(I1758*(1+0.2607),2)</f>
        <v>39.72</v>
      </c>
    </row>
    <row r="1763" spans="1:9" ht="12.75" customHeight="1">
      <c r="A1763" s="107"/>
      <c r="B1763" s="107"/>
      <c r="C1763" s="107"/>
      <c r="D1763" s="107"/>
      <c r="E1763" s="107"/>
      <c r="F1763" s="109" t="s">
        <v>1321</v>
      </c>
      <c r="G1763" s="144">
        <f>Planilha!F226</f>
        <v>1</v>
      </c>
      <c r="H1763" s="109" t="s">
        <v>1319</v>
      </c>
      <c r="I1763" s="109">
        <f>ROUND(I1762*G1763,2)</f>
        <v>39.72</v>
      </c>
    </row>
    <row r="1764" spans="1:9" ht="12.75" customHeight="1">
      <c r="A1764" s="145"/>
      <c r="B1764" s="145"/>
      <c r="C1764" s="145"/>
      <c r="D1764" s="145"/>
      <c r="E1764" s="145"/>
      <c r="F1764" s="145"/>
      <c r="G1764" s="145"/>
      <c r="H1764" s="145"/>
      <c r="I1764" s="145"/>
    </row>
    <row r="1765" spans="1:9">
      <c r="A1765" s="35" t="s">
        <v>1016</v>
      </c>
      <c r="B1765" s="36" t="s">
        <v>0</v>
      </c>
      <c r="C1765" s="35" t="s">
        <v>1</v>
      </c>
      <c r="D1765" s="35" t="s">
        <v>2</v>
      </c>
      <c r="E1765" s="37" t="s">
        <v>3</v>
      </c>
      <c r="F1765" s="38" t="s">
        <v>4</v>
      </c>
      <c r="G1765" s="40" t="s">
        <v>5</v>
      </c>
      <c r="H1765" s="36" t="s">
        <v>6</v>
      </c>
      <c r="I1765" s="36" t="s">
        <v>7</v>
      </c>
    </row>
    <row r="1766" spans="1:9">
      <c r="A1766" s="7" t="s">
        <v>8</v>
      </c>
      <c r="B1766" s="8" t="s">
        <v>1017</v>
      </c>
      <c r="C1766" s="7" t="s">
        <v>13</v>
      </c>
      <c r="D1766" s="7" t="s">
        <v>1018</v>
      </c>
      <c r="E1766" s="9" t="s">
        <v>14</v>
      </c>
      <c r="F1766" s="10" t="s">
        <v>1004</v>
      </c>
      <c r="G1766" s="12">
        <v>1</v>
      </c>
      <c r="H1766" s="13">
        <f>SUM(I1767:I1769)</f>
        <v>126.98</v>
      </c>
      <c r="I1766" s="13">
        <f>H1766*G1766</f>
        <v>126.98</v>
      </c>
    </row>
    <row r="1767" spans="1:9">
      <c r="A1767" s="34" t="s">
        <v>18</v>
      </c>
      <c r="B1767" s="27" t="s">
        <v>670</v>
      </c>
      <c r="C1767" s="26" t="s">
        <v>13</v>
      </c>
      <c r="D1767" s="26" t="s">
        <v>671</v>
      </c>
      <c r="E1767" s="28" t="s">
        <v>14</v>
      </c>
      <c r="F1767" s="29" t="s">
        <v>33</v>
      </c>
      <c r="G1767" s="31">
        <v>1</v>
      </c>
      <c r="H1767" s="32">
        <v>20.11</v>
      </c>
      <c r="I1767" s="32">
        <f t="shared" ref="I1767:I1769" si="197">ROUND(G1767*H1767,2)</f>
        <v>20.11</v>
      </c>
    </row>
    <row r="1768" spans="1:9">
      <c r="A1768" s="34" t="s">
        <v>18</v>
      </c>
      <c r="B1768" s="45">
        <v>88264</v>
      </c>
      <c r="C1768" s="26" t="s">
        <v>34</v>
      </c>
      <c r="D1768" s="26" t="s">
        <v>141</v>
      </c>
      <c r="E1768" s="28" t="s">
        <v>36</v>
      </c>
      <c r="F1768" s="29" t="s">
        <v>37</v>
      </c>
      <c r="G1768" s="31">
        <v>1</v>
      </c>
      <c r="H1768" s="32">
        <v>25.98</v>
      </c>
      <c r="I1768" s="32">
        <f t="shared" si="197"/>
        <v>25.98</v>
      </c>
    </row>
    <row r="1769" spans="1:9">
      <c r="A1769" s="14" t="s">
        <v>12</v>
      </c>
      <c r="B1769" s="41" t="s">
        <v>1019</v>
      </c>
      <c r="C1769" s="14" t="s">
        <v>13</v>
      </c>
      <c r="D1769" s="14" t="s">
        <v>1018</v>
      </c>
      <c r="E1769" s="16" t="s">
        <v>25</v>
      </c>
      <c r="F1769" s="17" t="s">
        <v>15</v>
      </c>
      <c r="G1769" s="19">
        <v>1</v>
      </c>
      <c r="H1769" s="43">
        <v>80.885000000000005</v>
      </c>
      <c r="I1769" s="43">
        <f t="shared" si="197"/>
        <v>80.89</v>
      </c>
    </row>
    <row r="1770" spans="1:9" ht="12.75" customHeight="1">
      <c r="A1770" s="97"/>
      <c r="B1770" s="97"/>
      <c r="C1770" s="97"/>
      <c r="D1770" s="97"/>
      <c r="E1770" s="97"/>
      <c r="F1770" s="97"/>
      <c r="G1770" s="97"/>
      <c r="H1770" s="108" t="s">
        <v>1320</v>
      </c>
      <c r="I1770" s="108">
        <f>ROUND(I1766*(1+0.2607),2)</f>
        <v>160.08000000000001</v>
      </c>
    </row>
    <row r="1771" spans="1:9" ht="12.75" customHeight="1">
      <c r="A1771" s="107"/>
      <c r="B1771" s="107"/>
      <c r="C1771" s="107"/>
      <c r="D1771" s="107"/>
      <c r="E1771" s="107"/>
      <c r="F1771" s="109" t="s">
        <v>1321</v>
      </c>
      <c r="G1771" s="144">
        <f>Planilha!F227</f>
        <v>1</v>
      </c>
      <c r="H1771" s="109" t="s">
        <v>1319</v>
      </c>
      <c r="I1771" s="109">
        <f>ROUND(I1770*G1771,2)</f>
        <v>160.08000000000001</v>
      </c>
    </row>
    <row r="1772" spans="1:9" ht="12.75" customHeight="1">
      <c r="A1772" s="145"/>
      <c r="B1772" s="145"/>
      <c r="C1772" s="145"/>
      <c r="D1772" s="145"/>
      <c r="E1772" s="145"/>
      <c r="F1772" s="145"/>
      <c r="G1772" s="145"/>
      <c r="H1772" s="145"/>
      <c r="I1772" s="145"/>
    </row>
    <row r="1773" spans="1:9">
      <c r="A1773" s="21">
        <v>12</v>
      </c>
      <c r="B1773" s="76"/>
      <c r="C1773" s="76"/>
      <c r="D1773" s="23" t="s">
        <v>1020</v>
      </c>
      <c r="E1773" s="76"/>
      <c r="F1773" s="78"/>
      <c r="G1773" s="77"/>
      <c r="H1773" s="76"/>
      <c r="I1773" s="76">
        <v>1758.54</v>
      </c>
    </row>
    <row r="1774" spans="1:9">
      <c r="A1774" s="1" t="s">
        <v>1021</v>
      </c>
      <c r="B1774" s="2" t="s">
        <v>0</v>
      </c>
      <c r="C1774" s="1" t="s">
        <v>1</v>
      </c>
      <c r="D1774" s="1" t="s">
        <v>2</v>
      </c>
      <c r="E1774" s="3" t="s">
        <v>3</v>
      </c>
      <c r="F1774" s="4" t="s">
        <v>4</v>
      </c>
      <c r="G1774" s="6" t="s">
        <v>5</v>
      </c>
      <c r="H1774" s="2" t="s">
        <v>6</v>
      </c>
      <c r="I1774" s="2" t="s">
        <v>7</v>
      </c>
    </row>
    <row r="1775" spans="1:9">
      <c r="A1775" s="7" t="s">
        <v>8</v>
      </c>
      <c r="B1775" s="46">
        <v>101908</v>
      </c>
      <c r="C1775" s="7" t="s">
        <v>34</v>
      </c>
      <c r="D1775" s="7" t="s">
        <v>1022</v>
      </c>
      <c r="E1775" s="9" t="s">
        <v>1023</v>
      </c>
      <c r="F1775" s="10" t="s">
        <v>11</v>
      </c>
      <c r="G1775" s="12">
        <v>1</v>
      </c>
      <c r="H1775" s="13">
        <f>SUM(I1776:I1779)</f>
        <v>158.32</v>
      </c>
      <c r="I1775" s="13">
        <f>H1775*G1775</f>
        <v>158.32</v>
      </c>
    </row>
    <row r="1776" spans="1:9">
      <c r="A1776" s="34" t="s">
        <v>18</v>
      </c>
      <c r="B1776" s="45">
        <v>88248</v>
      </c>
      <c r="C1776" s="26" t="s">
        <v>34</v>
      </c>
      <c r="D1776" s="34" t="s">
        <v>481</v>
      </c>
      <c r="E1776" s="28" t="s">
        <v>36</v>
      </c>
      <c r="F1776" s="29" t="s">
        <v>37</v>
      </c>
      <c r="G1776" s="31">
        <v>0.45739999999999997</v>
      </c>
      <c r="H1776" s="32">
        <v>19.21</v>
      </c>
      <c r="I1776" s="32">
        <f t="shared" ref="I1776:I1779" si="198">ROUND(G1776*H1776,2)</f>
        <v>8.7899999999999991</v>
      </c>
    </row>
    <row r="1777" spans="1:9">
      <c r="A1777" s="34" t="s">
        <v>18</v>
      </c>
      <c r="B1777" s="45">
        <v>88267</v>
      </c>
      <c r="C1777" s="26" t="s">
        <v>34</v>
      </c>
      <c r="D1777" s="34" t="s">
        <v>480</v>
      </c>
      <c r="E1777" s="28" t="s">
        <v>36</v>
      </c>
      <c r="F1777" s="29" t="s">
        <v>37</v>
      </c>
      <c r="G1777" s="31">
        <v>0.45739999999999997</v>
      </c>
      <c r="H1777" s="32">
        <v>24.03</v>
      </c>
      <c r="I1777" s="32">
        <f t="shared" si="198"/>
        <v>10.99</v>
      </c>
    </row>
    <row r="1778" spans="1:9">
      <c r="A1778" s="14" t="s">
        <v>12</v>
      </c>
      <c r="B1778" s="15">
        <v>10891</v>
      </c>
      <c r="C1778" s="14" t="s">
        <v>34</v>
      </c>
      <c r="D1778" s="42" t="s">
        <v>1024</v>
      </c>
      <c r="E1778" s="16" t="s">
        <v>25</v>
      </c>
      <c r="F1778" s="17" t="s">
        <v>11</v>
      </c>
      <c r="G1778" s="19">
        <v>1</v>
      </c>
      <c r="H1778" s="43">
        <v>137.06</v>
      </c>
      <c r="I1778" s="43">
        <f t="shared" si="198"/>
        <v>137.06</v>
      </c>
    </row>
    <row r="1779" spans="1:9" ht="19.8">
      <c r="A1779" s="14" t="s">
        <v>12</v>
      </c>
      <c r="B1779" s="15">
        <v>4350</v>
      </c>
      <c r="C1779" s="14" t="s">
        <v>34</v>
      </c>
      <c r="D1779" s="42" t="s">
        <v>1025</v>
      </c>
      <c r="E1779" s="16" t="s">
        <v>25</v>
      </c>
      <c r="F1779" s="17" t="s">
        <v>11</v>
      </c>
      <c r="G1779" s="19">
        <v>2</v>
      </c>
      <c r="H1779" s="43">
        <v>0.74</v>
      </c>
      <c r="I1779" s="43">
        <f t="shared" si="198"/>
        <v>1.48</v>
      </c>
    </row>
    <row r="1780" spans="1:9" ht="12.75" customHeight="1">
      <c r="A1780" s="97"/>
      <c r="B1780" s="97"/>
      <c r="C1780" s="97"/>
      <c r="D1780" s="97"/>
      <c r="E1780" s="97"/>
      <c r="F1780" s="97"/>
      <c r="G1780" s="97"/>
      <c r="H1780" s="108" t="s">
        <v>1320</v>
      </c>
      <c r="I1780" s="108">
        <f>ROUND(I1775*(1+0.2607),2)</f>
        <v>199.59</v>
      </c>
    </row>
    <row r="1781" spans="1:9" ht="12.75" customHeight="1">
      <c r="A1781" s="107"/>
      <c r="B1781" s="107"/>
      <c r="C1781" s="107"/>
      <c r="D1781" s="107"/>
      <c r="E1781" s="107"/>
      <c r="F1781" s="109" t="s">
        <v>1321</v>
      </c>
      <c r="G1781" s="144">
        <f>Planilha!F229</f>
        <v>4</v>
      </c>
      <c r="H1781" s="109" t="s">
        <v>1319</v>
      </c>
      <c r="I1781" s="109">
        <f>ROUND(I1780*G1781,2)</f>
        <v>798.36</v>
      </c>
    </row>
    <row r="1782" spans="1:9" ht="12.75" customHeight="1">
      <c r="A1782" s="145"/>
      <c r="B1782" s="145"/>
      <c r="C1782" s="145"/>
      <c r="D1782" s="145"/>
      <c r="E1782" s="145"/>
      <c r="F1782" s="145"/>
      <c r="G1782" s="145"/>
      <c r="H1782" s="145"/>
      <c r="I1782" s="145"/>
    </row>
    <row r="1783" spans="1:9">
      <c r="A1783" s="35" t="s">
        <v>1026</v>
      </c>
      <c r="B1783" s="36" t="s">
        <v>0</v>
      </c>
      <c r="C1783" s="35" t="s">
        <v>1</v>
      </c>
      <c r="D1783" s="35" t="s">
        <v>2</v>
      </c>
      <c r="E1783" s="37" t="s">
        <v>3</v>
      </c>
      <c r="F1783" s="38" t="s">
        <v>4</v>
      </c>
      <c r="G1783" s="40" t="s">
        <v>5</v>
      </c>
      <c r="H1783" s="36" t="s">
        <v>6</v>
      </c>
      <c r="I1783" s="36" t="s">
        <v>7</v>
      </c>
    </row>
    <row r="1784" spans="1:9" ht="19.8">
      <c r="A1784" s="7" t="s">
        <v>8</v>
      </c>
      <c r="B1784" s="46">
        <v>97599</v>
      </c>
      <c r="C1784" s="7" t="s">
        <v>34</v>
      </c>
      <c r="D1784" s="7" t="s">
        <v>1027</v>
      </c>
      <c r="E1784" s="54" t="s">
        <v>48</v>
      </c>
      <c r="F1784" s="10" t="s">
        <v>11</v>
      </c>
      <c r="G1784" s="12">
        <v>1</v>
      </c>
      <c r="H1784" s="13">
        <f>SUM(I1785:I1787)</f>
        <v>25.28</v>
      </c>
      <c r="I1784" s="13">
        <f>H1784*G1784</f>
        <v>25.28</v>
      </c>
    </row>
    <row r="1785" spans="1:9">
      <c r="A1785" s="34" t="s">
        <v>18</v>
      </c>
      <c r="B1785" s="45">
        <v>88264</v>
      </c>
      <c r="C1785" s="26" t="s">
        <v>34</v>
      </c>
      <c r="D1785" s="26" t="s">
        <v>141</v>
      </c>
      <c r="E1785" s="28" t="s">
        <v>36</v>
      </c>
      <c r="F1785" s="29" t="s">
        <v>37</v>
      </c>
      <c r="G1785" s="31">
        <v>0.17949999999999999</v>
      </c>
      <c r="H1785" s="32">
        <v>25.02</v>
      </c>
      <c r="I1785" s="32">
        <f t="shared" ref="I1785:I1787" si="199">ROUND(G1785*H1785,2)</f>
        <v>4.49</v>
      </c>
    </row>
    <row r="1786" spans="1:9">
      <c r="A1786" s="34" t="s">
        <v>18</v>
      </c>
      <c r="B1786" s="45">
        <v>88247</v>
      </c>
      <c r="C1786" s="26" t="s">
        <v>34</v>
      </c>
      <c r="D1786" s="26" t="s">
        <v>693</v>
      </c>
      <c r="E1786" s="28" t="s">
        <v>36</v>
      </c>
      <c r="F1786" s="29" t="s">
        <v>37</v>
      </c>
      <c r="G1786" s="31">
        <v>7.4800000000000005E-2</v>
      </c>
      <c r="H1786" s="32">
        <v>20.11</v>
      </c>
      <c r="I1786" s="32">
        <f t="shared" si="199"/>
        <v>1.5</v>
      </c>
    </row>
    <row r="1787" spans="1:9">
      <c r="A1787" s="14" t="s">
        <v>12</v>
      </c>
      <c r="B1787" s="15">
        <v>38774</v>
      </c>
      <c r="C1787" s="14" t="s">
        <v>34</v>
      </c>
      <c r="D1787" s="42" t="s">
        <v>1028</v>
      </c>
      <c r="E1787" s="16" t="s">
        <v>25</v>
      </c>
      <c r="F1787" s="17" t="s">
        <v>11</v>
      </c>
      <c r="G1787" s="19">
        <v>1</v>
      </c>
      <c r="H1787" s="43">
        <v>19.29</v>
      </c>
      <c r="I1787" s="43">
        <f t="shared" si="199"/>
        <v>19.29</v>
      </c>
    </row>
    <row r="1788" spans="1:9" ht="12.75" customHeight="1">
      <c r="A1788" s="97"/>
      <c r="B1788" s="97"/>
      <c r="C1788" s="97"/>
      <c r="D1788" s="97"/>
      <c r="E1788" s="97"/>
      <c r="F1788" s="97"/>
      <c r="G1788" s="97"/>
      <c r="H1788" s="108" t="s">
        <v>1320</v>
      </c>
      <c r="I1788" s="108">
        <f>ROUND(I1784*(1+0.2607),2)</f>
        <v>31.87</v>
      </c>
    </row>
    <row r="1789" spans="1:9" ht="12.75" customHeight="1">
      <c r="A1789" s="107"/>
      <c r="B1789" s="107"/>
      <c r="C1789" s="107"/>
      <c r="D1789" s="107"/>
      <c r="E1789" s="107"/>
      <c r="F1789" s="109" t="s">
        <v>1321</v>
      </c>
      <c r="G1789" s="144">
        <f>Planilha!F230</f>
        <v>9</v>
      </c>
      <c r="H1789" s="109" t="s">
        <v>1319</v>
      </c>
      <c r="I1789" s="109">
        <f>ROUND(I1788*G1789,2)</f>
        <v>286.83</v>
      </c>
    </row>
    <row r="1790" spans="1:9" ht="12.75" customHeight="1">
      <c r="A1790" s="145"/>
      <c r="B1790" s="145"/>
      <c r="C1790" s="145"/>
      <c r="D1790" s="145"/>
      <c r="E1790" s="145"/>
      <c r="F1790" s="145"/>
      <c r="G1790" s="145"/>
      <c r="H1790" s="145"/>
      <c r="I1790" s="145"/>
    </row>
    <row r="1791" spans="1:9">
      <c r="A1791" s="35" t="s">
        <v>1029</v>
      </c>
      <c r="B1791" s="36" t="s">
        <v>0</v>
      </c>
      <c r="C1791" s="35" t="s">
        <v>1</v>
      </c>
      <c r="D1791" s="35" t="s">
        <v>2</v>
      </c>
      <c r="E1791" s="37" t="s">
        <v>3</v>
      </c>
      <c r="F1791" s="38" t="s">
        <v>4</v>
      </c>
      <c r="G1791" s="40" t="s">
        <v>5</v>
      </c>
      <c r="H1791" s="36" t="s">
        <v>6</v>
      </c>
      <c r="I1791" s="36" t="s">
        <v>7</v>
      </c>
    </row>
    <row r="1792" spans="1:9">
      <c r="A1792" s="7" t="s">
        <v>8</v>
      </c>
      <c r="B1792" s="46">
        <v>84665</v>
      </c>
      <c r="C1792" s="7" t="s">
        <v>34</v>
      </c>
      <c r="D1792" s="25" t="s">
        <v>1030</v>
      </c>
      <c r="E1792" s="9" t="s">
        <v>65</v>
      </c>
      <c r="F1792" s="10" t="s">
        <v>30</v>
      </c>
      <c r="G1792" s="12">
        <v>1</v>
      </c>
      <c r="H1792" s="13">
        <f>SUM(I1793:I1795)</f>
        <v>24.36</v>
      </c>
      <c r="I1792" s="13">
        <f>H1792*G1792</f>
        <v>24.36</v>
      </c>
    </row>
    <row r="1793" spans="1:9">
      <c r="A1793" s="34" t="s">
        <v>18</v>
      </c>
      <c r="B1793" s="45">
        <v>88310</v>
      </c>
      <c r="C1793" s="26" t="s">
        <v>34</v>
      </c>
      <c r="D1793" s="26" t="s">
        <v>282</v>
      </c>
      <c r="E1793" s="28" t="s">
        <v>36</v>
      </c>
      <c r="F1793" s="29" t="s">
        <v>37</v>
      </c>
      <c r="G1793" s="31">
        <v>0.5</v>
      </c>
      <c r="H1793" s="32">
        <v>25.79</v>
      </c>
      <c r="I1793" s="32">
        <f t="shared" ref="I1793:I1795" si="200">ROUND(G1793*H1793,2)</f>
        <v>12.9</v>
      </c>
    </row>
    <row r="1794" spans="1:9">
      <c r="A1794" s="34" t="s">
        <v>18</v>
      </c>
      <c r="B1794" s="45">
        <v>88316</v>
      </c>
      <c r="C1794" s="26" t="s">
        <v>34</v>
      </c>
      <c r="D1794" s="26" t="s">
        <v>35</v>
      </c>
      <c r="E1794" s="28" t="s">
        <v>36</v>
      </c>
      <c r="F1794" s="29" t="s">
        <v>37</v>
      </c>
      <c r="G1794" s="31">
        <v>0.33</v>
      </c>
      <c r="H1794" s="32">
        <v>17.78</v>
      </c>
      <c r="I1794" s="32">
        <f t="shared" si="200"/>
        <v>5.87</v>
      </c>
    </row>
    <row r="1795" spans="1:9">
      <c r="A1795" s="14" t="s">
        <v>12</v>
      </c>
      <c r="B1795" s="15">
        <v>7343</v>
      </c>
      <c r="C1795" s="14" t="s">
        <v>34</v>
      </c>
      <c r="D1795" s="42" t="s">
        <v>1031</v>
      </c>
      <c r="E1795" s="16" t="s">
        <v>25</v>
      </c>
      <c r="F1795" s="17" t="s">
        <v>187</v>
      </c>
      <c r="G1795" s="19">
        <v>0.34930000000000005</v>
      </c>
      <c r="H1795" s="43">
        <v>16.010000000000002</v>
      </c>
      <c r="I1795" s="43">
        <f t="shared" si="200"/>
        <v>5.59</v>
      </c>
    </row>
    <row r="1796" spans="1:9" ht="12.75" customHeight="1">
      <c r="A1796" s="97"/>
      <c r="B1796" s="97"/>
      <c r="C1796" s="97"/>
      <c r="D1796" s="97"/>
      <c r="E1796" s="97"/>
      <c r="F1796" s="97"/>
      <c r="G1796" s="97"/>
      <c r="H1796" s="108" t="s">
        <v>1320</v>
      </c>
      <c r="I1796" s="108">
        <f>ROUND(I1792*(1+0.2607),2)</f>
        <v>30.71</v>
      </c>
    </row>
    <row r="1797" spans="1:9" ht="12.75" customHeight="1">
      <c r="A1797" s="107"/>
      <c r="B1797" s="107"/>
      <c r="C1797" s="107"/>
      <c r="D1797" s="107"/>
      <c r="E1797" s="107"/>
      <c r="F1797" s="109" t="s">
        <v>1321</v>
      </c>
      <c r="G1797" s="144">
        <f>Planilha!F231</f>
        <v>5</v>
      </c>
      <c r="H1797" s="109" t="s">
        <v>1319</v>
      </c>
      <c r="I1797" s="109">
        <f>ROUND(I1796*G1797,2)</f>
        <v>153.55000000000001</v>
      </c>
    </row>
    <row r="1798" spans="1:9" ht="12.75" customHeight="1">
      <c r="A1798" s="145"/>
      <c r="B1798" s="145"/>
      <c r="C1798" s="145"/>
      <c r="D1798" s="145"/>
      <c r="E1798" s="145"/>
      <c r="F1798" s="145"/>
      <c r="G1798" s="145"/>
      <c r="H1798" s="145"/>
      <c r="I1798" s="145"/>
    </row>
    <row r="1799" spans="1:9">
      <c r="A1799" s="35" t="s">
        <v>1032</v>
      </c>
      <c r="B1799" s="36" t="s">
        <v>0</v>
      </c>
      <c r="C1799" s="35" t="s">
        <v>1</v>
      </c>
      <c r="D1799" s="35" t="s">
        <v>2</v>
      </c>
      <c r="E1799" s="37" t="s">
        <v>3</v>
      </c>
      <c r="F1799" s="38" t="s">
        <v>4</v>
      </c>
      <c r="G1799" s="40" t="s">
        <v>5</v>
      </c>
      <c r="H1799" s="36" t="s">
        <v>6</v>
      </c>
      <c r="I1799" s="36" t="s">
        <v>7</v>
      </c>
    </row>
    <row r="1800" spans="1:9">
      <c r="A1800" s="7" t="s">
        <v>8</v>
      </c>
      <c r="B1800" s="8" t="s">
        <v>1033</v>
      </c>
      <c r="C1800" s="7" t="s">
        <v>13</v>
      </c>
      <c r="D1800" s="7" t="s">
        <v>1034</v>
      </c>
      <c r="E1800" s="9" t="s">
        <v>14</v>
      </c>
      <c r="F1800" s="10" t="s">
        <v>15</v>
      </c>
      <c r="G1800" s="12">
        <v>1</v>
      </c>
      <c r="H1800" s="13">
        <f>SUM(I1801:I1802)</f>
        <v>17.89</v>
      </c>
      <c r="I1800" s="13">
        <f>H1800*G1800</f>
        <v>17.89</v>
      </c>
    </row>
    <row r="1801" spans="1:9">
      <c r="A1801" s="34" t="s">
        <v>18</v>
      </c>
      <c r="B1801" s="27" t="s">
        <v>1035</v>
      </c>
      <c r="C1801" s="26" t="s">
        <v>13</v>
      </c>
      <c r="D1801" s="34" t="s">
        <v>1036</v>
      </c>
      <c r="E1801" s="28" t="s">
        <v>14</v>
      </c>
      <c r="F1801" s="29" t="s">
        <v>15</v>
      </c>
      <c r="G1801" s="31">
        <v>1</v>
      </c>
      <c r="H1801" s="32">
        <v>7.72</v>
      </c>
      <c r="I1801" s="32">
        <f t="shared" ref="I1801:I1802" si="201">ROUND(G1801*H1801,2)</f>
        <v>7.72</v>
      </c>
    </row>
    <row r="1802" spans="1:9" ht="19.8">
      <c r="A1802" s="14" t="s">
        <v>12</v>
      </c>
      <c r="B1802" s="41" t="s">
        <v>1037</v>
      </c>
      <c r="C1802" s="14" t="s">
        <v>13</v>
      </c>
      <c r="D1802" s="14" t="s">
        <v>1038</v>
      </c>
      <c r="E1802" s="16" t="s">
        <v>25</v>
      </c>
      <c r="F1802" s="17" t="s">
        <v>30</v>
      </c>
      <c r="G1802" s="19">
        <v>7.22E-2</v>
      </c>
      <c r="H1802" s="43">
        <v>140.86000000000001</v>
      </c>
      <c r="I1802" s="43">
        <f t="shared" si="201"/>
        <v>10.17</v>
      </c>
    </row>
    <row r="1803" spans="1:9" ht="12.75" customHeight="1">
      <c r="A1803" s="97"/>
      <c r="B1803" s="97"/>
      <c r="C1803" s="97"/>
      <c r="D1803" s="97"/>
      <c r="E1803" s="97"/>
      <c r="F1803" s="97"/>
      <c r="G1803" s="97"/>
      <c r="H1803" s="108" t="s">
        <v>1320</v>
      </c>
      <c r="I1803" s="108">
        <f>ROUND(I1800*(1+0.2607),2)</f>
        <v>22.55</v>
      </c>
    </row>
    <row r="1804" spans="1:9" ht="12.75" customHeight="1">
      <c r="A1804" s="107"/>
      <c r="B1804" s="107"/>
      <c r="C1804" s="107"/>
      <c r="D1804" s="107"/>
      <c r="E1804" s="107"/>
      <c r="F1804" s="109" t="s">
        <v>1321</v>
      </c>
      <c r="G1804" s="144">
        <f>Planilha!F232</f>
        <v>7</v>
      </c>
      <c r="H1804" s="109" t="s">
        <v>1319</v>
      </c>
      <c r="I1804" s="109">
        <f>ROUND(I1803*G1804,2)</f>
        <v>157.85</v>
      </c>
    </row>
    <row r="1805" spans="1:9" ht="12.75" customHeight="1">
      <c r="A1805" s="145"/>
      <c r="B1805" s="145"/>
      <c r="C1805" s="145"/>
      <c r="D1805" s="145"/>
      <c r="E1805" s="145"/>
      <c r="F1805" s="145"/>
      <c r="G1805" s="145"/>
      <c r="H1805" s="145"/>
      <c r="I1805" s="145"/>
    </row>
    <row r="1806" spans="1:9">
      <c r="A1806" s="35" t="s">
        <v>1039</v>
      </c>
      <c r="B1806" s="36" t="s">
        <v>0</v>
      </c>
      <c r="C1806" s="35" t="s">
        <v>1</v>
      </c>
      <c r="D1806" s="35" t="s">
        <v>2</v>
      </c>
      <c r="E1806" s="37" t="s">
        <v>3</v>
      </c>
      <c r="F1806" s="38" t="s">
        <v>4</v>
      </c>
      <c r="G1806" s="40" t="s">
        <v>5</v>
      </c>
      <c r="H1806" s="36" t="s">
        <v>6</v>
      </c>
      <c r="I1806" s="36" t="s">
        <v>7</v>
      </c>
    </row>
    <row r="1807" spans="1:9">
      <c r="A1807" s="7" t="s">
        <v>8</v>
      </c>
      <c r="B1807" s="8" t="s">
        <v>1040</v>
      </c>
      <c r="C1807" s="7" t="s">
        <v>13</v>
      </c>
      <c r="D1807" s="7" t="s">
        <v>1041</v>
      </c>
      <c r="E1807" s="9" t="s">
        <v>14</v>
      </c>
      <c r="F1807" s="10" t="s">
        <v>15</v>
      </c>
      <c r="G1807" s="12">
        <v>1</v>
      </c>
      <c r="H1807" s="13">
        <f>SUM(I1808:I1809)</f>
        <v>17.89</v>
      </c>
      <c r="I1807" s="13">
        <f>H1807*G1807</f>
        <v>17.89</v>
      </c>
    </row>
    <row r="1808" spans="1:9">
      <c r="A1808" s="34" t="s">
        <v>18</v>
      </c>
      <c r="B1808" s="27" t="s">
        <v>1035</v>
      </c>
      <c r="C1808" s="26" t="s">
        <v>13</v>
      </c>
      <c r="D1808" s="34" t="s">
        <v>1036</v>
      </c>
      <c r="E1808" s="28" t="s">
        <v>14</v>
      </c>
      <c r="F1808" s="29" t="s">
        <v>15</v>
      </c>
      <c r="G1808" s="31">
        <v>1</v>
      </c>
      <c r="H1808" s="32">
        <v>7.72</v>
      </c>
      <c r="I1808" s="32">
        <f t="shared" ref="I1808:I1809" si="202">ROUND(G1808*H1808,2)</f>
        <v>7.72</v>
      </c>
    </row>
    <row r="1809" spans="1:9" ht="19.8">
      <c r="A1809" s="14" t="s">
        <v>12</v>
      </c>
      <c r="B1809" s="41" t="s">
        <v>1037</v>
      </c>
      <c r="C1809" s="14" t="s">
        <v>13</v>
      </c>
      <c r="D1809" s="14" t="s">
        <v>1038</v>
      </c>
      <c r="E1809" s="16" t="s">
        <v>25</v>
      </c>
      <c r="F1809" s="17" t="s">
        <v>30</v>
      </c>
      <c r="G1809" s="19">
        <v>7.22E-2</v>
      </c>
      <c r="H1809" s="43">
        <v>140.86000000000001</v>
      </c>
      <c r="I1809" s="43">
        <f t="shared" si="202"/>
        <v>10.17</v>
      </c>
    </row>
    <row r="1810" spans="1:9" ht="12.75" customHeight="1">
      <c r="A1810" s="97"/>
      <c r="B1810" s="97"/>
      <c r="C1810" s="97"/>
      <c r="D1810" s="97"/>
      <c r="E1810" s="97"/>
      <c r="F1810" s="97"/>
      <c r="G1810" s="97"/>
      <c r="H1810" s="108" t="s">
        <v>1320</v>
      </c>
      <c r="I1810" s="108">
        <f>ROUND(I1807*(1+0.2607),2)</f>
        <v>22.55</v>
      </c>
    </row>
    <row r="1811" spans="1:9" ht="12.75" customHeight="1">
      <c r="A1811" s="107"/>
      <c r="B1811" s="107"/>
      <c r="C1811" s="107"/>
      <c r="D1811" s="107"/>
      <c r="E1811" s="107"/>
      <c r="F1811" s="109" t="s">
        <v>1321</v>
      </c>
      <c r="G1811" s="144">
        <f>Planilha!F233</f>
        <v>2</v>
      </c>
      <c r="H1811" s="109" t="s">
        <v>1319</v>
      </c>
      <c r="I1811" s="109">
        <f>ROUND(I1810*G1811,2)</f>
        <v>45.1</v>
      </c>
    </row>
    <row r="1812" spans="1:9" ht="12.75" customHeight="1">
      <c r="A1812" s="145"/>
      <c r="B1812" s="145"/>
      <c r="C1812" s="145"/>
      <c r="D1812" s="145"/>
      <c r="E1812" s="145"/>
      <c r="F1812" s="145"/>
      <c r="G1812" s="145"/>
      <c r="H1812" s="145"/>
      <c r="I1812" s="145"/>
    </row>
    <row r="1813" spans="1:9">
      <c r="A1813" s="35" t="s">
        <v>1042</v>
      </c>
      <c r="B1813" s="36" t="s">
        <v>0</v>
      </c>
      <c r="C1813" s="35" t="s">
        <v>1</v>
      </c>
      <c r="D1813" s="35" t="s">
        <v>2</v>
      </c>
      <c r="E1813" s="37" t="s">
        <v>3</v>
      </c>
      <c r="F1813" s="38" t="s">
        <v>4</v>
      </c>
      <c r="G1813" s="40" t="s">
        <v>5</v>
      </c>
      <c r="H1813" s="36" t="s">
        <v>6</v>
      </c>
      <c r="I1813" s="36" t="s">
        <v>7</v>
      </c>
    </row>
    <row r="1814" spans="1:9">
      <c r="A1814" s="7" t="s">
        <v>8</v>
      </c>
      <c r="B1814" s="8" t="s">
        <v>1043</v>
      </c>
      <c r="C1814" s="7" t="s">
        <v>13</v>
      </c>
      <c r="D1814" s="7" t="s">
        <v>1044</v>
      </c>
      <c r="E1814" s="9" t="s">
        <v>14</v>
      </c>
      <c r="F1814" s="10" t="s">
        <v>15</v>
      </c>
      <c r="G1814" s="12">
        <v>1</v>
      </c>
      <c r="H1814" s="13">
        <f>SUM(I1815:I1816)</f>
        <v>15.219999999999999</v>
      </c>
      <c r="I1814" s="13">
        <f>H1814*G1814</f>
        <v>15.219999999999999</v>
      </c>
    </row>
    <row r="1815" spans="1:9">
      <c r="A1815" s="34" t="s">
        <v>18</v>
      </c>
      <c r="B1815" s="27" t="s">
        <v>1035</v>
      </c>
      <c r="C1815" s="26" t="s">
        <v>13</v>
      </c>
      <c r="D1815" s="34" t="s">
        <v>1036</v>
      </c>
      <c r="E1815" s="28" t="s">
        <v>14</v>
      </c>
      <c r="F1815" s="29" t="s">
        <v>15</v>
      </c>
      <c r="G1815" s="31">
        <v>1</v>
      </c>
      <c r="H1815" s="32">
        <v>7.72</v>
      </c>
      <c r="I1815" s="32">
        <f t="shared" ref="I1815:I1816" si="203">ROUND(G1815*H1815,2)</f>
        <v>7.72</v>
      </c>
    </row>
    <row r="1816" spans="1:9" ht="19.8">
      <c r="A1816" s="14" t="s">
        <v>12</v>
      </c>
      <c r="B1816" s="41" t="s">
        <v>1045</v>
      </c>
      <c r="C1816" s="14" t="s">
        <v>13</v>
      </c>
      <c r="D1816" s="14" t="s">
        <v>1046</v>
      </c>
      <c r="E1816" s="16" t="s">
        <v>25</v>
      </c>
      <c r="F1816" s="17" t="s">
        <v>30</v>
      </c>
      <c r="G1816" s="19">
        <v>0.09</v>
      </c>
      <c r="H1816" s="43">
        <v>83.3</v>
      </c>
      <c r="I1816" s="43">
        <f t="shared" si="203"/>
        <v>7.5</v>
      </c>
    </row>
    <row r="1817" spans="1:9" ht="12.75" customHeight="1">
      <c r="A1817" s="97"/>
      <c r="B1817" s="97"/>
      <c r="C1817" s="97"/>
      <c r="D1817" s="97"/>
      <c r="E1817" s="97"/>
      <c r="F1817" s="97"/>
      <c r="G1817" s="97"/>
      <c r="H1817" s="108" t="s">
        <v>1320</v>
      </c>
      <c r="I1817" s="108">
        <f>ROUND(I1814*(1+0.2607),2)</f>
        <v>19.190000000000001</v>
      </c>
    </row>
    <row r="1818" spans="1:9" ht="12.75" customHeight="1">
      <c r="A1818" s="107"/>
      <c r="B1818" s="107"/>
      <c r="C1818" s="107"/>
      <c r="D1818" s="107"/>
      <c r="E1818" s="107"/>
      <c r="F1818" s="109" t="s">
        <v>1321</v>
      </c>
      <c r="G1818" s="144">
        <f>Planilha!F234</f>
        <v>1</v>
      </c>
      <c r="H1818" s="109" t="s">
        <v>1319</v>
      </c>
      <c r="I1818" s="109">
        <f>ROUND(I1817*G1818,2)</f>
        <v>19.190000000000001</v>
      </c>
    </row>
    <row r="1819" spans="1:9" ht="12.75" customHeight="1">
      <c r="A1819" s="145"/>
      <c r="B1819" s="145"/>
      <c r="C1819" s="145"/>
      <c r="D1819" s="145"/>
      <c r="E1819" s="145"/>
      <c r="F1819" s="145"/>
      <c r="G1819" s="145"/>
      <c r="H1819" s="145"/>
      <c r="I1819" s="145"/>
    </row>
    <row r="1820" spans="1:9">
      <c r="A1820" s="35" t="s">
        <v>1047</v>
      </c>
      <c r="B1820" s="36" t="s">
        <v>0</v>
      </c>
      <c r="C1820" s="35" t="s">
        <v>1</v>
      </c>
      <c r="D1820" s="35" t="s">
        <v>2</v>
      </c>
      <c r="E1820" s="37" t="s">
        <v>3</v>
      </c>
      <c r="F1820" s="38" t="s">
        <v>4</v>
      </c>
      <c r="G1820" s="40" t="s">
        <v>5</v>
      </c>
      <c r="H1820" s="36" t="s">
        <v>6</v>
      </c>
      <c r="I1820" s="36" t="s">
        <v>7</v>
      </c>
    </row>
    <row r="1821" spans="1:9">
      <c r="A1821" s="7" t="s">
        <v>8</v>
      </c>
      <c r="B1821" s="8" t="s">
        <v>1048</v>
      </c>
      <c r="C1821" s="7" t="s">
        <v>13</v>
      </c>
      <c r="D1821" s="7" t="s">
        <v>1049</v>
      </c>
      <c r="E1821" s="9" t="s">
        <v>14</v>
      </c>
      <c r="F1821" s="10" t="s">
        <v>15</v>
      </c>
      <c r="G1821" s="12">
        <v>1</v>
      </c>
      <c r="H1821" s="13">
        <f>SUM(I1822:I1823)</f>
        <v>17.89</v>
      </c>
      <c r="I1821" s="13">
        <f>H1821*G1821</f>
        <v>17.89</v>
      </c>
    </row>
    <row r="1822" spans="1:9">
      <c r="A1822" s="34" t="s">
        <v>18</v>
      </c>
      <c r="B1822" s="27" t="s">
        <v>1035</v>
      </c>
      <c r="C1822" s="26" t="s">
        <v>13</v>
      </c>
      <c r="D1822" s="34" t="s">
        <v>1036</v>
      </c>
      <c r="E1822" s="28" t="s">
        <v>14</v>
      </c>
      <c r="F1822" s="29" t="s">
        <v>15</v>
      </c>
      <c r="G1822" s="31">
        <v>1</v>
      </c>
      <c r="H1822" s="32">
        <v>7.72</v>
      </c>
      <c r="I1822" s="32">
        <f t="shared" ref="I1822:I1823" si="204">ROUND(G1822*H1822,2)</f>
        <v>7.72</v>
      </c>
    </row>
    <row r="1823" spans="1:9" ht="19.8">
      <c r="A1823" s="14" t="s">
        <v>12</v>
      </c>
      <c r="B1823" s="41" t="s">
        <v>1037</v>
      </c>
      <c r="C1823" s="14" t="s">
        <v>13</v>
      </c>
      <c r="D1823" s="14" t="s">
        <v>1038</v>
      </c>
      <c r="E1823" s="16" t="s">
        <v>25</v>
      </c>
      <c r="F1823" s="17" t="s">
        <v>30</v>
      </c>
      <c r="G1823" s="19">
        <v>7.22E-2</v>
      </c>
      <c r="H1823" s="43">
        <v>140.86000000000001</v>
      </c>
      <c r="I1823" s="43">
        <f t="shared" si="204"/>
        <v>10.17</v>
      </c>
    </row>
    <row r="1824" spans="1:9" ht="12.75" customHeight="1">
      <c r="A1824" s="97"/>
      <c r="B1824" s="97"/>
      <c r="C1824" s="97"/>
      <c r="D1824" s="97"/>
      <c r="E1824" s="97"/>
      <c r="F1824" s="97"/>
      <c r="G1824" s="97"/>
      <c r="H1824" s="108" t="s">
        <v>1320</v>
      </c>
      <c r="I1824" s="108">
        <f>ROUND(I1821*(1+0.2607),2)</f>
        <v>22.55</v>
      </c>
    </row>
    <row r="1825" spans="1:9" ht="12.75" customHeight="1">
      <c r="A1825" s="107"/>
      <c r="B1825" s="107"/>
      <c r="C1825" s="107"/>
      <c r="D1825" s="107"/>
      <c r="E1825" s="107"/>
      <c r="F1825" s="109" t="s">
        <v>1321</v>
      </c>
      <c r="G1825" s="109">
        <f>Planilha!F235</f>
        <v>2</v>
      </c>
      <c r="H1825" s="109" t="s">
        <v>1319</v>
      </c>
      <c r="I1825" s="109">
        <f>ROUND(I1824*G1825,2)</f>
        <v>45.1</v>
      </c>
    </row>
    <row r="1826" spans="1:9" ht="12.75" customHeight="1">
      <c r="A1826" s="145"/>
      <c r="B1826" s="145"/>
      <c r="C1826" s="145"/>
      <c r="D1826" s="145"/>
      <c r="E1826" s="145"/>
      <c r="F1826" s="145"/>
      <c r="G1826" s="145"/>
      <c r="H1826" s="145"/>
      <c r="I1826" s="145"/>
    </row>
    <row r="1827" spans="1:9">
      <c r="A1827" s="35" t="s">
        <v>1050</v>
      </c>
      <c r="B1827" s="36" t="s">
        <v>0</v>
      </c>
      <c r="C1827" s="35" t="s">
        <v>1</v>
      </c>
      <c r="D1827" s="35" t="s">
        <v>2</v>
      </c>
      <c r="E1827" s="37" t="s">
        <v>3</v>
      </c>
      <c r="F1827" s="38" t="s">
        <v>4</v>
      </c>
      <c r="G1827" s="40" t="s">
        <v>5</v>
      </c>
      <c r="H1827" s="36" t="s">
        <v>6</v>
      </c>
      <c r="I1827" s="36" t="s">
        <v>7</v>
      </c>
    </row>
    <row r="1828" spans="1:9">
      <c r="A1828" s="7" t="s">
        <v>8</v>
      </c>
      <c r="B1828" s="8" t="s">
        <v>1051</v>
      </c>
      <c r="C1828" s="7" t="s">
        <v>13</v>
      </c>
      <c r="D1828" s="7" t="s">
        <v>1052</v>
      </c>
      <c r="E1828" s="9" t="s">
        <v>14</v>
      </c>
      <c r="F1828" s="10" t="s">
        <v>15</v>
      </c>
      <c r="G1828" s="12">
        <v>1</v>
      </c>
      <c r="H1828" s="13">
        <f>SUM(I1829:I1830)</f>
        <v>15.219999999999999</v>
      </c>
      <c r="I1828" s="13">
        <f>H1828*G1828</f>
        <v>15.219999999999999</v>
      </c>
    </row>
    <row r="1829" spans="1:9">
      <c r="A1829" s="34" t="s">
        <v>18</v>
      </c>
      <c r="B1829" s="27" t="s">
        <v>1035</v>
      </c>
      <c r="C1829" s="26" t="s">
        <v>13</v>
      </c>
      <c r="D1829" s="34" t="s">
        <v>1036</v>
      </c>
      <c r="E1829" s="28" t="s">
        <v>14</v>
      </c>
      <c r="F1829" s="29" t="s">
        <v>15</v>
      </c>
      <c r="G1829" s="31">
        <v>1</v>
      </c>
      <c r="H1829" s="32">
        <v>7.72</v>
      </c>
      <c r="I1829" s="32">
        <f t="shared" ref="I1829:I1830" si="205">ROUND(G1829*H1829,2)</f>
        <v>7.72</v>
      </c>
    </row>
    <row r="1830" spans="1:9" ht="19.8">
      <c r="A1830" s="14" t="s">
        <v>12</v>
      </c>
      <c r="B1830" s="41" t="s">
        <v>1045</v>
      </c>
      <c r="C1830" s="14" t="s">
        <v>13</v>
      </c>
      <c r="D1830" s="14" t="s">
        <v>1046</v>
      </c>
      <c r="E1830" s="16" t="s">
        <v>25</v>
      </c>
      <c r="F1830" s="17" t="s">
        <v>30</v>
      </c>
      <c r="G1830" s="19">
        <v>0.09</v>
      </c>
      <c r="H1830" s="43">
        <v>83.3</v>
      </c>
      <c r="I1830" s="43">
        <f t="shared" si="205"/>
        <v>7.5</v>
      </c>
    </row>
    <row r="1831" spans="1:9" ht="12.75" customHeight="1">
      <c r="A1831" s="97"/>
      <c r="B1831" s="97"/>
      <c r="C1831" s="97"/>
      <c r="D1831" s="97"/>
      <c r="E1831" s="97"/>
      <c r="F1831" s="97"/>
      <c r="G1831" s="97"/>
      <c r="H1831" s="108" t="s">
        <v>1320</v>
      </c>
      <c r="I1831" s="108">
        <f>ROUND(I1828*(1+0.2607),2)</f>
        <v>19.190000000000001</v>
      </c>
    </row>
    <row r="1832" spans="1:9" ht="12.75" customHeight="1">
      <c r="A1832" s="107"/>
      <c r="B1832" s="107"/>
      <c r="C1832" s="107"/>
      <c r="D1832" s="107"/>
      <c r="E1832" s="107"/>
      <c r="F1832" s="109" t="s">
        <v>1321</v>
      </c>
      <c r="G1832" s="144">
        <f>Planilha!F236</f>
        <v>4</v>
      </c>
      <c r="H1832" s="109" t="s">
        <v>1319</v>
      </c>
      <c r="I1832" s="109">
        <f>ROUND(I1831*G1832,2)</f>
        <v>76.760000000000005</v>
      </c>
    </row>
    <row r="1833" spans="1:9" ht="12.75" customHeight="1">
      <c r="A1833" s="145"/>
      <c r="B1833" s="145"/>
      <c r="C1833" s="145"/>
      <c r="D1833" s="145"/>
      <c r="E1833" s="145"/>
      <c r="F1833" s="145"/>
      <c r="G1833" s="145"/>
      <c r="H1833" s="145"/>
      <c r="I1833" s="145"/>
    </row>
    <row r="1834" spans="1:9">
      <c r="A1834" s="21">
        <v>13</v>
      </c>
      <c r="B1834" s="22"/>
      <c r="C1834" s="22"/>
      <c r="D1834" s="23" t="s">
        <v>1053</v>
      </c>
      <c r="E1834" s="22"/>
      <c r="F1834" s="111"/>
      <c r="G1834" s="110"/>
      <c r="H1834" s="22"/>
      <c r="I1834" s="22"/>
    </row>
    <row r="1835" spans="1:9">
      <c r="A1835" s="1" t="s">
        <v>1054</v>
      </c>
      <c r="B1835" s="2" t="s">
        <v>0</v>
      </c>
      <c r="C1835" s="1" t="s">
        <v>1</v>
      </c>
      <c r="D1835" s="1" t="s">
        <v>2</v>
      </c>
      <c r="E1835" s="3" t="s">
        <v>3</v>
      </c>
      <c r="F1835" s="4" t="s">
        <v>4</v>
      </c>
      <c r="G1835" s="6" t="s">
        <v>5</v>
      </c>
      <c r="H1835" s="2" t="s">
        <v>6</v>
      </c>
      <c r="I1835" s="2" t="s">
        <v>7</v>
      </c>
    </row>
    <row r="1836" spans="1:9">
      <c r="A1836" s="7" t="s">
        <v>8</v>
      </c>
      <c r="B1836" s="8" t="s">
        <v>1055</v>
      </c>
      <c r="C1836" s="7" t="s">
        <v>9</v>
      </c>
      <c r="D1836" s="7" t="s">
        <v>1056</v>
      </c>
      <c r="E1836" s="9" t="s">
        <v>1023</v>
      </c>
      <c r="F1836" s="10" t="s">
        <v>11</v>
      </c>
      <c r="G1836" s="12">
        <v>1</v>
      </c>
      <c r="H1836" s="13">
        <f>SUM(I1837:I1839)</f>
        <v>3.49</v>
      </c>
      <c r="I1836" s="13">
        <f>H1836*G1836</f>
        <v>3.49</v>
      </c>
    </row>
    <row r="1837" spans="1:9">
      <c r="A1837" s="34" t="s">
        <v>18</v>
      </c>
      <c r="B1837" s="45">
        <v>88250</v>
      </c>
      <c r="C1837" s="26" t="s">
        <v>34</v>
      </c>
      <c r="D1837" s="26" t="s">
        <v>1057</v>
      </c>
      <c r="E1837" s="28" t="s">
        <v>36</v>
      </c>
      <c r="F1837" s="29" t="s">
        <v>37</v>
      </c>
      <c r="G1837" s="31">
        <v>0.01</v>
      </c>
      <c r="H1837" s="32">
        <v>19.2</v>
      </c>
      <c r="I1837" s="32">
        <f t="shared" ref="I1837:I1839" si="206">ROUND(G1837*H1837,2)</f>
        <v>0.19</v>
      </c>
    </row>
    <row r="1838" spans="1:9">
      <c r="A1838" s="34" t="s">
        <v>18</v>
      </c>
      <c r="B1838" s="45">
        <v>88279</v>
      </c>
      <c r="C1838" s="26" t="s">
        <v>34</v>
      </c>
      <c r="D1838" s="26" t="s">
        <v>1058</v>
      </c>
      <c r="E1838" s="28" t="s">
        <v>36</v>
      </c>
      <c r="F1838" s="29" t="s">
        <v>37</v>
      </c>
      <c r="G1838" s="31">
        <v>0.01</v>
      </c>
      <c r="H1838" s="32">
        <v>27.97</v>
      </c>
      <c r="I1838" s="32">
        <f t="shared" si="206"/>
        <v>0.28000000000000003</v>
      </c>
    </row>
    <row r="1839" spans="1:9">
      <c r="A1839" s="14" t="s">
        <v>12</v>
      </c>
      <c r="B1839" s="15">
        <v>11270</v>
      </c>
      <c r="C1839" s="14" t="s">
        <v>34</v>
      </c>
      <c r="D1839" s="42" t="s">
        <v>1059</v>
      </c>
      <c r="E1839" s="16" t="s">
        <v>25</v>
      </c>
      <c r="F1839" s="17" t="s">
        <v>11</v>
      </c>
      <c r="G1839" s="19">
        <v>1</v>
      </c>
      <c r="H1839" s="43">
        <v>3.02</v>
      </c>
      <c r="I1839" s="43">
        <f t="shared" si="206"/>
        <v>3.02</v>
      </c>
    </row>
    <row r="1840" spans="1:9" ht="12.75" customHeight="1">
      <c r="A1840" s="97"/>
      <c r="B1840" s="97"/>
      <c r="C1840" s="97"/>
      <c r="D1840" s="97"/>
      <c r="E1840" s="97"/>
      <c r="F1840" s="97"/>
      <c r="G1840" s="97"/>
      <c r="H1840" s="108" t="s">
        <v>1320</v>
      </c>
      <c r="I1840" s="108">
        <f>ROUND(I1836*(1+0.2607),2)</f>
        <v>4.4000000000000004</v>
      </c>
    </row>
    <row r="1841" spans="1:9" ht="12.75" customHeight="1">
      <c r="A1841" s="107"/>
      <c r="B1841" s="107"/>
      <c r="C1841" s="107"/>
      <c r="D1841" s="107"/>
      <c r="E1841" s="107"/>
      <c r="F1841" s="109" t="s">
        <v>1321</v>
      </c>
      <c r="G1841" s="144">
        <f>Planilha!F238</f>
        <v>8</v>
      </c>
      <c r="H1841" s="109" t="s">
        <v>1319</v>
      </c>
      <c r="I1841" s="109">
        <f>ROUND(I1840*G1841,2)</f>
        <v>35.200000000000003</v>
      </c>
    </row>
    <row r="1842" spans="1:9" ht="12.75" customHeight="1">
      <c r="A1842" s="145"/>
      <c r="B1842" s="145"/>
      <c r="C1842" s="145"/>
      <c r="D1842" s="145"/>
      <c r="E1842" s="145"/>
      <c r="F1842" s="145"/>
      <c r="G1842" s="145"/>
      <c r="H1842" s="145"/>
      <c r="I1842" s="145"/>
    </row>
    <row r="1843" spans="1:9">
      <c r="A1843" s="35" t="s">
        <v>1060</v>
      </c>
      <c r="B1843" s="36" t="s">
        <v>0</v>
      </c>
      <c r="C1843" s="35" t="s">
        <v>1</v>
      </c>
      <c r="D1843" s="35" t="s">
        <v>2</v>
      </c>
      <c r="E1843" s="37" t="s">
        <v>3</v>
      </c>
      <c r="F1843" s="38" t="s">
        <v>4</v>
      </c>
      <c r="G1843" s="40" t="s">
        <v>5</v>
      </c>
      <c r="H1843" s="36" t="s">
        <v>6</v>
      </c>
      <c r="I1843" s="36" t="s">
        <v>7</v>
      </c>
    </row>
    <row r="1844" spans="1:9">
      <c r="A1844" s="7" t="s">
        <v>8</v>
      </c>
      <c r="B1844" s="8" t="s">
        <v>1061</v>
      </c>
      <c r="C1844" s="7" t="s">
        <v>9</v>
      </c>
      <c r="D1844" s="7" t="s">
        <v>1062</v>
      </c>
      <c r="E1844" s="9" t="s">
        <v>1063</v>
      </c>
      <c r="F1844" s="10" t="s">
        <v>11</v>
      </c>
      <c r="G1844" s="12">
        <v>1</v>
      </c>
      <c r="H1844" s="13">
        <f>SUM(I1845:I1846)</f>
        <v>10.030000000000001</v>
      </c>
      <c r="I1844" s="13">
        <f>H1844*G1844</f>
        <v>10.030000000000001</v>
      </c>
    </row>
    <row r="1845" spans="1:9">
      <c r="A1845" s="34" t="s">
        <v>18</v>
      </c>
      <c r="B1845" s="45">
        <v>88250</v>
      </c>
      <c r="C1845" s="26" t="s">
        <v>34</v>
      </c>
      <c r="D1845" s="26" t="s">
        <v>1057</v>
      </c>
      <c r="E1845" s="28" t="s">
        <v>36</v>
      </c>
      <c r="F1845" s="29" t="s">
        <v>37</v>
      </c>
      <c r="G1845" s="31">
        <v>0.2</v>
      </c>
      <c r="H1845" s="32">
        <v>19.2</v>
      </c>
      <c r="I1845" s="32">
        <f t="shared" ref="I1845:I1846" si="207">ROUND(G1845*H1845,2)</f>
        <v>3.84</v>
      </c>
    </row>
    <row r="1846" spans="1:9">
      <c r="A1846" s="14" t="s">
        <v>12</v>
      </c>
      <c r="B1846" s="15">
        <v>12733</v>
      </c>
      <c r="C1846" s="14" t="s">
        <v>34</v>
      </c>
      <c r="D1846" s="42" t="s">
        <v>1064</v>
      </c>
      <c r="E1846" s="16" t="s">
        <v>25</v>
      </c>
      <c r="F1846" s="17" t="s">
        <v>11</v>
      </c>
      <c r="G1846" s="19">
        <v>1</v>
      </c>
      <c r="H1846" s="43">
        <v>6.19</v>
      </c>
      <c r="I1846" s="43">
        <f t="shared" si="207"/>
        <v>6.19</v>
      </c>
    </row>
    <row r="1847" spans="1:9" ht="12.75" customHeight="1">
      <c r="A1847" s="97"/>
      <c r="B1847" s="97"/>
      <c r="C1847" s="97"/>
      <c r="D1847" s="97"/>
      <c r="E1847" s="97"/>
      <c r="F1847" s="97"/>
      <c r="G1847" s="97"/>
      <c r="H1847" s="108" t="s">
        <v>1320</v>
      </c>
      <c r="I1847" s="108">
        <f>ROUND(I1844*(1+0.2607),2)</f>
        <v>12.64</v>
      </c>
    </row>
    <row r="1848" spans="1:9" ht="12.75" customHeight="1">
      <c r="A1848" s="107"/>
      <c r="B1848" s="107"/>
      <c r="C1848" s="107"/>
      <c r="D1848" s="107"/>
      <c r="E1848" s="107"/>
      <c r="F1848" s="109" t="s">
        <v>1321</v>
      </c>
      <c r="G1848" s="144">
        <f>Planilha!F239</f>
        <v>3</v>
      </c>
      <c r="H1848" s="109" t="s">
        <v>1319</v>
      </c>
      <c r="I1848" s="109">
        <f>ROUND(I1847*G1848,2)</f>
        <v>37.92</v>
      </c>
    </row>
    <row r="1849" spans="1:9" ht="12.75" customHeight="1">
      <c r="A1849" s="145"/>
      <c r="B1849" s="145"/>
      <c r="C1849" s="145"/>
      <c r="D1849" s="145"/>
      <c r="E1849" s="145"/>
      <c r="F1849" s="145"/>
      <c r="G1849" s="145"/>
      <c r="H1849" s="145"/>
      <c r="I1849" s="145"/>
    </row>
    <row r="1850" spans="1:9">
      <c r="A1850" s="35" t="s">
        <v>1065</v>
      </c>
      <c r="B1850" s="36" t="s">
        <v>0</v>
      </c>
      <c r="C1850" s="35" t="s">
        <v>1</v>
      </c>
      <c r="D1850" s="35" t="s">
        <v>2</v>
      </c>
      <c r="E1850" s="37" t="s">
        <v>3</v>
      </c>
      <c r="F1850" s="38" t="s">
        <v>4</v>
      </c>
      <c r="G1850" s="40" t="s">
        <v>5</v>
      </c>
      <c r="H1850" s="36" t="s">
        <v>6</v>
      </c>
      <c r="I1850" s="36" t="s">
        <v>7</v>
      </c>
    </row>
    <row r="1851" spans="1:9">
      <c r="A1851" s="7" t="s">
        <v>8</v>
      </c>
      <c r="B1851" s="8" t="s">
        <v>1066</v>
      </c>
      <c r="C1851" s="7" t="s">
        <v>9</v>
      </c>
      <c r="D1851" s="7" t="s">
        <v>1067</v>
      </c>
      <c r="E1851" s="9" t="s">
        <v>1023</v>
      </c>
      <c r="F1851" s="10" t="s">
        <v>11</v>
      </c>
      <c r="G1851" s="12">
        <v>1</v>
      </c>
      <c r="H1851" s="13">
        <f>SUM(I1852:I1853)</f>
        <v>8.36</v>
      </c>
      <c r="I1851" s="13">
        <f>H1851*G1851</f>
        <v>8.36</v>
      </c>
    </row>
    <row r="1852" spans="1:9">
      <c r="A1852" s="34" t="s">
        <v>18</v>
      </c>
      <c r="B1852" s="45">
        <v>88250</v>
      </c>
      <c r="C1852" s="26" t="s">
        <v>34</v>
      </c>
      <c r="D1852" s="26" t="s">
        <v>1057</v>
      </c>
      <c r="E1852" s="28" t="s">
        <v>36</v>
      </c>
      <c r="F1852" s="29" t="s">
        <v>37</v>
      </c>
      <c r="G1852" s="31">
        <v>0.2</v>
      </c>
      <c r="H1852" s="32">
        <v>19.2</v>
      </c>
      <c r="I1852" s="32">
        <f t="shared" ref="I1852:I1853" si="208">ROUND(G1852*H1852,2)</f>
        <v>3.84</v>
      </c>
    </row>
    <row r="1853" spans="1:9">
      <c r="A1853" s="14" t="s">
        <v>12</v>
      </c>
      <c r="B1853" s="15">
        <v>39879</v>
      </c>
      <c r="C1853" s="14" t="s">
        <v>34</v>
      </c>
      <c r="D1853" s="42" t="s">
        <v>1068</v>
      </c>
      <c r="E1853" s="16" t="s">
        <v>25</v>
      </c>
      <c r="F1853" s="17" t="s">
        <v>11</v>
      </c>
      <c r="G1853" s="19">
        <v>1</v>
      </c>
      <c r="H1853" s="43">
        <v>4.5199999999999996</v>
      </c>
      <c r="I1853" s="43">
        <f t="shared" si="208"/>
        <v>4.5199999999999996</v>
      </c>
    </row>
    <row r="1854" spans="1:9" ht="12.75" customHeight="1">
      <c r="A1854" s="97"/>
      <c r="B1854" s="97"/>
      <c r="C1854" s="97"/>
      <c r="D1854" s="97"/>
      <c r="E1854" s="97"/>
      <c r="F1854" s="97"/>
      <c r="G1854" s="97"/>
      <c r="H1854" s="108" t="s">
        <v>1320</v>
      </c>
      <c r="I1854" s="108">
        <f>ROUND(I1851*(1+0.2607),2)</f>
        <v>10.54</v>
      </c>
    </row>
    <row r="1855" spans="1:9" ht="12.75" customHeight="1">
      <c r="A1855" s="107"/>
      <c r="B1855" s="107"/>
      <c r="C1855" s="107"/>
      <c r="D1855" s="107"/>
      <c r="E1855" s="107"/>
      <c r="F1855" s="109" t="s">
        <v>1321</v>
      </c>
      <c r="G1855" s="144">
        <f>Planilha!F240</f>
        <v>3</v>
      </c>
      <c r="H1855" s="109" t="s">
        <v>1319</v>
      </c>
      <c r="I1855" s="109">
        <f>ROUND(I1854*G1855,2)</f>
        <v>31.62</v>
      </c>
    </row>
    <row r="1856" spans="1:9" ht="12.75" customHeight="1">
      <c r="A1856" s="145"/>
      <c r="B1856" s="145"/>
      <c r="C1856" s="145"/>
      <c r="D1856" s="145"/>
      <c r="E1856" s="145"/>
      <c r="F1856" s="145"/>
      <c r="G1856" s="145"/>
      <c r="H1856" s="145"/>
      <c r="I1856" s="145"/>
    </row>
    <row r="1857" spans="1:9">
      <c r="A1857" s="35" t="s">
        <v>1069</v>
      </c>
      <c r="B1857" s="36" t="s">
        <v>0</v>
      </c>
      <c r="C1857" s="35" t="s">
        <v>1</v>
      </c>
      <c r="D1857" s="35" t="s">
        <v>2</v>
      </c>
      <c r="E1857" s="37" t="s">
        <v>3</v>
      </c>
      <c r="F1857" s="38" t="s">
        <v>4</v>
      </c>
      <c r="G1857" s="40" t="s">
        <v>5</v>
      </c>
      <c r="H1857" s="36" t="s">
        <v>6</v>
      </c>
      <c r="I1857" s="36" t="s">
        <v>7</v>
      </c>
    </row>
    <row r="1858" spans="1:9">
      <c r="A1858" s="7" t="s">
        <v>8</v>
      </c>
      <c r="B1858" s="8" t="s">
        <v>1070</v>
      </c>
      <c r="C1858" s="7" t="s">
        <v>9</v>
      </c>
      <c r="D1858" s="7" t="s">
        <v>1071</v>
      </c>
      <c r="E1858" s="9" t="s">
        <v>1023</v>
      </c>
      <c r="F1858" s="10" t="s">
        <v>11</v>
      </c>
      <c r="G1858" s="12">
        <v>1</v>
      </c>
      <c r="H1858" s="13">
        <f>SUM(I1859:I1862)</f>
        <v>49.459999999999994</v>
      </c>
      <c r="I1858" s="13">
        <f>H1858*G1858</f>
        <v>49.459999999999994</v>
      </c>
    </row>
    <row r="1859" spans="1:9">
      <c r="A1859" s="34" t="s">
        <v>18</v>
      </c>
      <c r="B1859" s="45">
        <v>88267</v>
      </c>
      <c r="C1859" s="26" t="s">
        <v>34</v>
      </c>
      <c r="D1859" s="34" t="s">
        <v>480</v>
      </c>
      <c r="E1859" s="28" t="s">
        <v>36</v>
      </c>
      <c r="F1859" s="29" t="s">
        <v>37</v>
      </c>
      <c r="G1859" s="31">
        <v>0.2</v>
      </c>
      <c r="H1859" s="32">
        <v>24.03</v>
      </c>
      <c r="I1859" s="32">
        <f t="shared" ref="I1859:I1862" si="209">ROUND(G1859*H1859,2)</f>
        <v>4.8099999999999996</v>
      </c>
    </row>
    <row r="1860" spans="1:9">
      <c r="A1860" s="34" t="s">
        <v>18</v>
      </c>
      <c r="B1860" s="45">
        <v>88248</v>
      </c>
      <c r="C1860" s="26" t="s">
        <v>34</v>
      </c>
      <c r="D1860" s="34" t="s">
        <v>481</v>
      </c>
      <c r="E1860" s="28" t="s">
        <v>36</v>
      </c>
      <c r="F1860" s="29" t="s">
        <v>37</v>
      </c>
      <c r="G1860" s="31">
        <v>0.2</v>
      </c>
      <c r="H1860" s="32">
        <v>19.21</v>
      </c>
      <c r="I1860" s="32">
        <f t="shared" si="209"/>
        <v>3.84</v>
      </c>
    </row>
    <row r="1861" spans="1:9">
      <c r="A1861" s="14" t="s">
        <v>12</v>
      </c>
      <c r="B1861" s="15">
        <v>6020</v>
      </c>
      <c r="C1861" s="14" t="s">
        <v>34</v>
      </c>
      <c r="D1861" s="14" t="s">
        <v>1072</v>
      </c>
      <c r="E1861" s="16" t="s">
        <v>25</v>
      </c>
      <c r="F1861" s="17" t="s">
        <v>11</v>
      </c>
      <c r="G1861" s="19">
        <v>1</v>
      </c>
      <c r="H1861" s="43">
        <v>40.65</v>
      </c>
      <c r="I1861" s="43">
        <f t="shared" si="209"/>
        <v>40.65</v>
      </c>
    </row>
    <row r="1862" spans="1:9">
      <c r="A1862" s="14" t="s">
        <v>12</v>
      </c>
      <c r="B1862" s="15">
        <v>3148</v>
      </c>
      <c r="C1862" s="14" t="s">
        <v>34</v>
      </c>
      <c r="D1862" s="14" t="s">
        <v>609</v>
      </c>
      <c r="E1862" s="16" t="s">
        <v>25</v>
      </c>
      <c r="F1862" s="17" t="s">
        <v>11</v>
      </c>
      <c r="G1862" s="19">
        <v>1.2999999999999999E-2</v>
      </c>
      <c r="H1862" s="43">
        <v>12.28</v>
      </c>
      <c r="I1862" s="43">
        <f t="shared" si="209"/>
        <v>0.16</v>
      </c>
    </row>
    <row r="1863" spans="1:9" ht="12.75" customHeight="1">
      <c r="A1863" s="97"/>
      <c r="B1863" s="97"/>
      <c r="C1863" s="97"/>
      <c r="D1863" s="97"/>
      <c r="E1863" s="97"/>
      <c r="F1863" s="97"/>
      <c r="G1863" s="97"/>
      <c r="H1863" s="108" t="s">
        <v>1320</v>
      </c>
      <c r="I1863" s="108">
        <f>ROUND(I1858*(1+0.2607),2)</f>
        <v>62.35</v>
      </c>
    </row>
    <row r="1864" spans="1:9" ht="12.75" customHeight="1">
      <c r="A1864" s="107"/>
      <c r="B1864" s="107"/>
      <c r="C1864" s="107"/>
      <c r="D1864" s="107"/>
      <c r="E1864" s="107"/>
      <c r="F1864" s="109" t="s">
        <v>1321</v>
      </c>
      <c r="G1864" s="144">
        <f>Planilha!F241</f>
        <v>1</v>
      </c>
      <c r="H1864" s="109" t="s">
        <v>1319</v>
      </c>
      <c r="I1864" s="109">
        <f>ROUND(I1863*G1864,2)</f>
        <v>62.35</v>
      </c>
    </row>
    <row r="1865" spans="1:9" ht="12.75" customHeight="1">
      <c r="A1865" s="145"/>
      <c r="B1865" s="145"/>
      <c r="C1865" s="145"/>
      <c r="D1865" s="145"/>
      <c r="E1865" s="145"/>
      <c r="F1865" s="145"/>
      <c r="G1865" s="145"/>
      <c r="H1865" s="145"/>
      <c r="I1865" s="145"/>
    </row>
    <row r="1866" spans="1:9">
      <c r="A1866" s="35" t="s">
        <v>1073</v>
      </c>
      <c r="B1866" s="36" t="s">
        <v>0</v>
      </c>
      <c r="C1866" s="35" t="s">
        <v>1</v>
      </c>
      <c r="D1866" s="35" t="s">
        <v>2</v>
      </c>
      <c r="E1866" s="37" t="s">
        <v>3</v>
      </c>
      <c r="F1866" s="38" t="s">
        <v>4</v>
      </c>
      <c r="G1866" s="40" t="s">
        <v>5</v>
      </c>
      <c r="H1866" s="36" t="s">
        <v>6</v>
      </c>
      <c r="I1866" s="36" t="s">
        <v>7</v>
      </c>
    </row>
    <row r="1867" spans="1:9">
      <c r="A1867" s="7" t="s">
        <v>8</v>
      </c>
      <c r="B1867" s="8" t="s">
        <v>1074</v>
      </c>
      <c r="C1867" s="7" t="s">
        <v>9</v>
      </c>
      <c r="D1867" s="7" t="s">
        <v>1075</v>
      </c>
      <c r="E1867" s="9" t="s">
        <v>1023</v>
      </c>
      <c r="F1867" s="10" t="s">
        <v>11</v>
      </c>
      <c r="G1867" s="12">
        <v>1</v>
      </c>
      <c r="H1867" s="13">
        <f>SUM(I1868:I1871)</f>
        <v>136.43</v>
      </c>
      <c r="I1867" s="13">
        <f>H1867*G1867</f>
        <v>136.43</v>
      </c>
    </row>
    <row r="1868" spans="1:9">
      <c r="A1868" s="34" t="s">
        <v>18</v>
      </c>
      <c r="B1868" s="45">
        <v>88267</v>
      </c>
      <c r="C1868" s="26" t="s">
        <v>34</v>
      </c>
      <c r="D1868" s="34" t="s">
        <v>480</v>
      </c>
      <c r="E1868" s="28" t="s">
        <v>36</v>
      </c>
      <c r="F1868" s="29" t="s">
        <v>37</v>
      </c>
      <c r="G1868" s="31">
        <v>0.2</v>
      </c>
      <c r="H1868" s="32">
        <v>24.03</v>
      </c>
      <c r="I1868" s="32">
        <f t="shared" ref="I1868:I1871" si="210">ROUND(G1868*H1868,2)</f>
        <v>4.8099999999999996</v>
      </c>
    </row>
    <row r="1869" spans="1:9">
      <c r="A1869" s="34" t="s">
        <v>18</v>
      </c>
      <c r="B1869" s="45">
        <v>88248</v>
      </c>
      <c r="C1869" s="26" t="s">
        <v>34</v>
      </c>
      <c r="D1869" s="34" t="s">
        <v>481</v>
      </c>
      <c r="E1869" s="28" t="s">
        <v>36</v>
      </c>
      <c r="F1869" s="29" t="s">
        <v>37</v>
      </c>
      <c r="G1869" s="31">
        <v>0.2</v>
      </c>
      <c r="H1869" s="32">
        <v>19.21</v>
      </c>
      <c r="I1869" s="32">
        <f t="shared" si="210"/>
        <v>3.84</v>
      </c>
    </row>
    <row r="1870" spans="1:9">
      <c r="A1870" s="14" t="s">
        <v>12</v>
      </c>
      <c r="B1870" s="70">
        <v>7975</v>
      </c>
      <c r="C1870" s="14" t="s">
        <v>466</v>
      </c>
      <c r="D1870" s="14" t="s">
        <v>1076</v>
      </c>
      <c r="E1870" s="16" t="s">
        <v>25</v>
      </c>
      <c r="F1870" s="17" t="s">
        <v>15</v>
      </c>
      <c r="G1870" s="19">
        <v>1</v>
      </c>
      <c r="H1870" s="43">
        <v>127.62</v>
      </c>
      <c r="I1870" s="43">
        <f t="shared" si="210"/>
        <v>127.62</v>
      </c>
    </row>
    <row r="1871" spans="1:9">
      <c r="A1871" s="14" t="s">
        <v>12</v>
      </c>
      <c r="B1871" s="55">
        <v>3148</v>
      </c>
      <c r="C1871" s="14" t="s">
        <v>34</v>
      </c>
      <c r="D1871" s="14" t="s">
        <v>609</v>
      </c>
      <c r="E1871" s="16" t="s">
        <v>25</v>
      </c>
      <c r="F1871" s="17" t="s">
        <v>11</v>
      </c>
      <c r="G1871" s="56">
        <v>1.2999999999999999E-2</v>
      </c>
      <c r="H1871" s="75">
        <v>12.28</v>
      </c>
      <c r="I1871" s="75">
        <f t="shared" si="210"/>
        <v>0.16</v>
      </c>
    </row>
    <row r="1872" spans="1:9" ht="12.75" customHeight="1">
      <c r="A1872" s="97"/>
      <c r="B1872" s="97"/>
      <c r="C1872" s="97"/>
      <c r="D1872" s="97"/>
      <c r="E1872" s="97"/>
      <c r="F1872" s="97"/>
      <c r="G1872" s="97"/>
      <c r="H1872" s="108" t="s">
        <v>1320</v>
      </c>
      <c r="I1872" s="108">
        <f>ROUND(I1867*(1+0.2607),2)</f>
        <v>172</v>
      </c>
    </row>
    <row r="1873" spans="1:9" ht="12.75" customHeight="1">
      <c r="A1873" s="107"/>
      <c r="B1873" s="107"/>
      <c r="C1873" s="107"/>
      <c r="D1873" s="107"/>
      <c r="E1873" s="107"/>
      <c r="F1873" s="109" t="s">
        <v>1321</v>
      </c>
      <c r="G1873" s="144">
        <f>Planilha!F242</f>
        <v>1</v>
      </c>
      <c r="H1873" s="109" t="s">
        <v>1319</v>
      </c>
      <c r="I1873" s="109">
        <f>ROUND(I1872*G1873,2)</f>
        <v>172</v>
      </c>
    </row>
    <row r="1874" spans="1:9" ht="12.75" customHeight="1">
      <c r="A1874" s="145"/>
      <c r="B1874" s="145"/>
      <c r="C1874" s="145"/>
      <c r="D1874" s="145"/>
      <c r="E1874" s="145"/>
      <c r="F1874" s="145"/>
      <c r="G1874" s="145"/>
      <c r="H1874" s="145"/>
      <c r="I1874" s="145"/>
    </row>
    <row r="1875" spans="1:9">
      <c r="A1875" s="21">
        <v>14</v>
      </c>
      <c r="B1875" s="22"/>
      <c r="C1875" s="22"/>
      <c r="D1875" s="23" t="s">
        <v>1077</v>
      </c>
      <c r="E1875" s="22"/>
      <c r="F1875" s="111"/>
      <c r="G1875" s="110"/>
      <c r="H1875" s="22"/>
      <c r="I1875" s="22"/>
    </row>
    <row r="1876" spans="1:9">
      <c r="A1876" s="1" t="s">
        <v>1078</v>
      </c>
      <c r="B1876" s="2" t="s">
        <v>0</v>
      </c>
      <c r="C1876" s="1" t="s">
        <v>1</v>
      </c>
      <c r="D1876" s="1" t="s">
        <v>2</v>
      </c>
      <c r="E1876" s="3" t="s">
        <v>3</v>
      </c>
      <c r="F1876" s="4" t="s">
        <v>4</v>
      </c>
      <c r="G1876" s="6" t="s">
        <v>5</v>
      </c>
      <c r="H1876" s="2" t="s">
        <v>6</v>
      </c>
      <c r="I1876" s="2" t="s">
        <v>7</v>
      </c>
    </row>
    <row r="1877" spans="1:9" ht="19.8">
      <c r="A1877" s="7" t="s">
        <v>8</v>
      </c>
      <c r="B1877" s="46">
        <v>93396</v>
      </c>
      <c r="C1877" s="7" t="s">
        <v>34</v>
      </c>
      <c r="D1877" s="7" t="s">
        <v>1079</v>
      </c>
      <c r="E1877" s="9" t="s">
        <v>41</v>
      </c>
      <c r="F1877" s="10" t="s">
        <v>11</v>
      </c>
      <c r="G1877" s="12">
        <v>1</v>
      </c>
      <c r="H1877" s="13">
        <f>SUM(I1878:I1881)</f>
        <v>814.34999999999991</v>
      </c>
      <c r="I1877" s="13">
        <f>H1877*G1877</f>
        <v>814.34999999999991</v>
      </c>
    </row>
    <row r="1878" spans="1:9" ht="26.4">
      <c r="A1878" s="26" t="s">
        <v>16</v>
      </c>
      <c r="B1878" s="27" t="s">
        <v>611</v>
      </c>
      <c r="C1878" s="26" t="s">
        <v>13</v>
      </c>
      <c r="D1878" s="34" t="s">
        <v>612</v>
      </c>
      <c r="E1878" s="28" t="s">
        <v>14</v>
      </c>
      <c r="F1878" s="29" t="s">
        <v>15</v>
      </c>
      <c r="G1878" s="31">
        <v>1</v>
      </c>
      <c r="H1878" s="32">
        <v>316.55</v>
      </c>
      <c r="I1878" s="32">
        <f t="shared" ref="I1878:I1881" si="211">ROUND(G1878*H1878,2)</f>
        <v>316.55</v>
      </c>
    </row>
    <row r="1879" spans="1:9">
      <c r="A1879" s="26" t="s">
        <v>16</v>
      </c>
      <c r="B1879" s="45">
        <v>86895</v>
      </c>
      <c r="C1879" s="26" t="s">
        <v>34</v>
      </c>
      <c r="D1879" s="26" t="s">
        <v>1080</v>
      </c>
      <c r="E1879" s="28" t="s">
        <v>41</v>
      </c>
      <c r="F1879" s="29" t="s">
        <v>11</v>
      </c>
      <c r="G1879" s="31">
        <v>1</v>
      </c>
      <c r="H1879" s="32">
        <v>269.52999999999997</v>
      </c>
      <c r="I1879" s="32">
        <f t="shared" si="211"/>
        <v>269.52999999999997</v>
      </c>
    </row>
    <row r="1880" spans="1:9">
      <c r="A1880" s="34" t="s">
        <v>18</v>
      </c>
      <c r="B1880" s="45">
        <v>86884</v>
      </c>
      <c r="C1880" s="26" t="s">
        <v>34</v>
      </c>
      <c r="D1880" s="34" t="s">
        <v>624</v>
      </c>
      <c r="E1880" s="47" t="s">
        <v>62</v>
      </c>
      <c r="F1880" s="29" t="s">
        <v>11</v>
      </c>
      <c r="G1880" s="31">
        <v>1</v>
      </c>
      <c r="H1880" s="32">
        <v>9.59</v>
      </c>
      <c r="I1880" s="32">
        <f t="shared" si="211"/>
        <v>9.59</v>
      </c>
    </row>
    <row r="1881" spans="1:9" ht="19.8">
      <c r="A1881" s="26" t="s">
        <v>16</v>
      </c>
      <c r="B1881" s="45">
        <v>86937</v>
      </c>
      <c r="C1881" s="26" t="s">
        <v>34</v>
      </c>
      <c r="D1881" s="26" t="s">
        <v>1081</v>
      </c>
      <c r="E1881" s="28" t="s">
        <v>41</v>
      </c>
      <c r="F1881" s="29" t="s">
        <v>11</v>
      </c>
      <c r="G1881" s="31">
        <v>1</v>
      </c>
      <c r="H1881" s="32">
        <v>218.68</v>
      </c>
      <c r="I1881" s="32">
        <f t="shared" si="211"/>
        <v>218.68</v>
      </c>
    </row>
    <row r="1882" spans="1:9" ht="12.75" customHeight="1">
      <c r="A1882" s="97"/>
      <c r="B1882" s="97"/>
      <c r="C1882" s="97"/>
      <c r="D1882" s="97"/>
      <c r="E1882" s="97"/>
      <c r="F1882" s="97"/>
      <c r="G1882" s="97"/>
      <c r="H1882" s="108" t="s">
        <v>1320</v>
      </c>
      <c r="I1882" s="108">
        <f>ROUND(I1877*(1+0.2607),2)</f>
        <v>1026.6500000000001</v>
      </c>
    </row>
    <row r="1883" spans="1:9" ht="12.75" customHeight="1">
      <c r="A1883" s="107"/>
      <c r="B1883" s="107"/>
      <c r="C1883" s="107"/>
      <c r="D1883" s="107"/>
      <c r="E1883" s="107"/>
      <c r="F1883" s="109" t="s">
        <v>1321</v>
      </c>
      <c r="G1883" s="144">
        <f>Planilha!F244</f>
        <v>3</v>
      </c>
      <c r="H1883" s="109" t="s">
        <v>1319</v>
      </c>
      <c r="I1883" s="109">
        <f>ROUND(I1882*G1883,2)</f>
        <v>3079.95</v>
      </c>
    </row>
    <row r="1884" spans="1:9" ht="12.75" customHeight="1">
      <c r="A1884" s="145"/>
      <c r="B1884" s="145"/>
      <c r="C1884" s="145"/>
      <c r="D1884" s="145"/>
      <c r="E1884" s="145"/>
      <c r="F1884" s="145"/>
      <c r="G1884" s="145"/>
      <c r="H1884" s="145"/>
      <c r="I1884" s="145"/>
    </row>
    <row r="1885" spans="1:9">
      <c r="A1885" s="35" t="s">
        <v>1082</v>
      </c>
      <c r="B1885" s="36" t="s">
        <v>0</v>
      </c>
      <c r="C1885" s="35" t="s">
        <v>1</v>
      </c>
      <c r="D1885" s="35" t="s">
        <v>2</v>
      </c>
      <c r="E1885" s="37" t="s">
        <v>3</v>
      </c>
      <c r="F1885" s="38" t="s">
        <v>4</v>
      </c>
      <c r="G1885" s="40" t="s">
        <v>5</v>
      </c>
      <c r="H1885" s="36" t="s">
        <v>6</v>
      </c>
      <c r="I1885" s="36" t="s">
        <v>7</v>
      </c>
    </row>
    <row r="1886" spans="1:9" ht="26.4">
      <c r="A1886" s="7" t="s">
        <v>8</v>
      </c>
      <c r="B1886" s="46">
        <v>93441</v>
      </c>
      <c r="C1886" s="7" t="s">
        <v>34</v>
      </c>
      <c r="D1886" s="25" t="s">
        <v>1083</v>
      </c>
      <c r="E1886" s="9" t="s">
        <v>41</v>
      </c>
      <c r="F1886" s="10" t="s">
        <v>11</v>
      </c>
      <c r="G1886" s="12">
        <v>1</v>
      </c>
      <c r="H1886" s="13">
        <f>SUM(I1887:I1890)</f>
        <v>1122.8900000000001</v>
      </c>
      <c r="I1886" s="13">
        <f>H1886*G1886</f>
        <v>1122.8900000000001</v>
      </c>
    </row>
    <row r="1887" spans="1:9" ht="26.4">
      <c r="A1887" s="26" t="s">
        <v>16</v>
      </c>
      <c r="B1887" s="27" t="s">
        <v>611</v>
      </c>
      <c r="C1887" s="26" t="s">
        <v>13</v>
      </c>
      <c r="D1887" s="34" t="s">
        <v>612</v>
      </c>
      <c r="E1887" s="28" t="s">
        <v>14</v>
      </c>
      <c r="F1887" s="29" t="s">
        <v>15</v>
      </c>
      <c r="G1887" s="31">
        <v>1</v>
      </c>
      <c r="H1887" s="32">
        <v>316.55</v>
      </c>
      <c r="I1887" s="32">
        <f t="shared" ref="I1887:I1890" si="212">ROUND(G1887*H1887,2)</f>
        <v>316.55</v>
      </c>
    </row>
    <row r="1888" spans="1:9">
      <c r="A1888" s="26" t="s">
        <v>16</v>
      </c>
      <c r="B1888" s="45">
        <v>86935</v>
      </c>
      <c r="C1888" s="26" t="s">
        <v>34</v>
      </c>
      <c r="D1888" s="26" t="s">
        <v>1084</v>
      </c>
      <c r="E1888" s="28" t="s">
        <v>41</v>
      </c>
      <c r="F1888" s="29" t="s">
        <v>11</v>
      </c>
      <c r="G1888" s="31">
        <v>1</v>
      </c>
      <c r="H1888" s="32">
        <v>274.36</v>
      </c>
      <c r="I1888" s="32">
        <f t="shared" si="212"/>
        <v>274.36</v>
      </c>
    </row>
    <row r="1889" spans="1:9">
      <c r="A1889" s="34" t="s">
        <v>18</v>
      </c>
      <c r="B1889" s="45">
        <v>86884</v>
      </c>
      <c r="C1889" s="26" t="s">
        <v>34</v>
      </c>
      <c r="D1889" s="34" t="s">
        <v>624</v>
      </c>
      <c r="E1889" s="47" t="s">
        <v>62</v>
      </c>
      <c r="F1889" s="29" t="s">
        <v>11</v>
      </c>
      <c r="G1889" s="31">
        <v>1</v>
      </c>
      <c r="H1889" s="32">
        <v>9.59</v>
      </c>
      <c r="I1889" s="32">
        <f t="shared" si="212"/>
        <v>9.59</v>
      </c>
    </row>
    <row r="1890" spans="1:9">
      <c r="A1890" s="26" t="s">
        <v>16</v>
      </c>
      <c r="B1890" s="45">
        <v>86889</v>
      </c>
      <c r="C1890" s="26" t="s">
        <v>34</v>
      </c>
      <c r="D1890" s="26" t="s">
        <v>1085</v>
      </c>
      <c r="E1890" s="28" t="s">
        <v>41</v>
      </c>
      <c r="F1890" s="29" t="s">
        <v>11</v>
      </c>
      <c r="G1890" s="31">
        <v>1</v>
      </c>
      <c r="H1890" s="32">
        <v>522.39</v>
      </c>
      <c r="I1890" s="32">
        <f t="shared" si="212"/>
        <v>522.39</v>
      </c>
    </row>
    <row r="1891" spans="1:9" ht="12.75" customHeight="1">
      <c r="A1891" s="97"/>
      <c r="B1891" s="97"/>
      <c r="C1891" s="97"/>
      <c r="D1891" s="97"/>
      <c r="E1891" s="97"/>
      <c r="F1891" s="97"/>
      <c r="G1891" s="97"/>
      <c r="H1891" s="108" t="s">
        <v>1320</v>
      </c>
      <c r="I1891" s="108">
        <f>ROUND(I1886*(1+0.2607),2)</f>
        <v>1415.63</v>
      </c>
    </row>
    <row r="1892" spans="1:9" ht="12.75" customHeight="1">
      <c r="A1892" s="107"/>
      <c r="B1892" s="107"/>
      <c r="C1892" s="107"/>
      <c r="D1892" s="107"/>
      <c r="E1892" s="107"/>
      <c r="F1892" s="109" t="s">
        <v>1321</v>
      </c>
      <c r="G1892" s="144">
        <f>Planilha!F245</f>
        <v>4</v>
      </c>
      <c r="H1892" s="109" t="s">
        <v>1319</v>
      </c>
      <c r="I1892" s="109">
        <f>ROUND(I1891*G1892,2)</f>
        <v>5662.52</v>
      </c>
    </row>
    <row r="1893" spans="1:9" ht="12.75" customHeight="1">
      <c r="A1893" s="145"/>
      <c r="B1893" s="145"/>
      <c r="C1893" s="145"/>
      <c r="D1893" s="145"/>
      <c r="E1893" s="145"/>
      <c r="F1893" s="145"/>
      <c r="G1893" s="145"/>
      <c r="H1893" s="145"/>
      <c r="I1893" s="145"/>
    </row>
    <row r="1894" spans="1:9">
      <c r="A1894" s="35" t="s">
        <v>1086</v>
      </c>
      <c r="B1894" s="36" t="s">
        <v>0</v>
      </c>
      <c r="C1894" s="35" t="s">
        <v>1</v>
      </c>
      <c r="D1894" s="35" t="s">
        <v>2</v>
      </c>
      <c r="E1894" s="37" t="s">
        <v>3</v>
      </c>
      <c r="F1894" s="38" t="s">
        <v>4</v>
      </c>
      <c r="G1894" s="40" t="s">
        <v>5</v>
      </c>
      <c r="H1894" s="36" t="s">
        <v>6</v>
      </c>
      <c r="I1894" s="36" t="s">
        <v>7</v>
      </c>
    </row>
    <row r="1895" spans="1:9" ht="19.8">
      <c r="A1895" s="7" t="s">
        <v>8</v>
      </c>
      <c r="B1895" s="8" t="s">
        <v>1087</v>
      </c>
      <c r="C1895" s="7" t="s">
        <v>9</v>
      </c>
      <c r="D1895" s="25" t="s">
        <v>1088</v>
      </c>
      <c r="E1895" s="9" t="s">
        <v>36</v>
      </c>
      <c r="F1895" s="10" t="s">
        <v>11</v>
      </c>
      <c r="G1895" s="12">
        <v>1</v>
      </c>
      <c r="H1895" s="13">
        <f>SUM(I1896:I1899)</f>
        <v>1415.4199999999998</v>
      </c>
      <c r="I1895" s="13">
        <f>H1895*G1895</f>
        <v>1415.4199999999998</v>
      </c>
    </row>
    <row r="1896" spans="1:9">
      <c r="A1896" s="26" t="s">
        <v>16</v>
      </c>
      <c r="B1896" s="45">
        <v>86889</v>
      </c>
      <c r="C1896" s="26" t="s">
        <v>34</v>
      </c>
      <c r="D1896" s="26" t="s">
        <v>1085</v>
      </c>
      <c r="E1896" s="28" t="s">
        <v>41</v>
      </c>
      <c r="F1896" s="29" t="s">
        <v>11</v>
      </c>
      <c r="G1896" s="31">
        <v>1.56</v>
      </c>
      <c r="H1896" s="32">
        <v>522.4</v>
      </c>
      <c r="I1896" s="32">
        <f t="shared" ref="I1896:I1899" si="213">ROUND(G1896*H1896,2)</f>
        <v>814.94</v>
      </c>
    </row>
    <row r="1897" spans="1:9" ht="26.4">
      <c r="A1897" s="26" t="s">
        <v>16</v>
      </c>
      <c r="B1897" s="27" t="s">
        <v>611</v>
      </c>
      <c r="C1897" s="26" t="s">
        <v>13</v>
      </c>
      <c r="D1897" s="34" t="s">
        <v>612</v>
      </c>
      <c r="E1897" s="28" t="s">
        <v>14</v>
      </c>
      <c r="F1897" s="29" t="s">
        <v>15</v>
      </c>
      <c r="G1897" s="31">
        <v>1</v>
      </c>
      <c r="H1897" s="32">
        <v>316.55</v>
      </c>
      <c r="I1897" s="32">
        <f t="shared" si="213"/>
        <v>316.55</v>
      </c>
    </row>
    <row r="1898" spans="1:9">
      <c r="A1898" s="34" t="s">
        <v>18</v>
      </c>
      <c r="B1898" s="45">
        <v>86884</v>
      </c>
      <c r="C1898" s="26" t="s">
        <v>34</v>
      </c>
      <c r="D1898" s="34" t="s">
        <v>624</v>
      </c>
      <c r="E1898" s="47" t="s">
        <v>62</v>
      </c>
      <c r="F1898" s="29" t="s">
        <v>11</v>
      </c>
      <c r="G1898" s="31">
        <v>1</v>
      </c>
      <c r="H1898" s="32">
        <v>9.59</v>
      </c>
      <c r="I1898" s="32">
        <f t="shared" si="213"/>
        <v>9.59</v>
      </c>
    </row>
    <row r="1899" spans="1:9">
      <c r="A1899" s="26" t="s">
        <v>16</v>
      </c>
      <c r="B1899" s="45">
        <v>86935</v>
      </c>
      <c r="C1899" s="26" t="s">
        <v>34</v>
      </c>
      <c r="D1899" s="26" t="s">
        <v>1084</v>
      </c>
      <c r="E1899" s="28" t="s">
        <v>41</v>
      </c>
      <c r="F1899" s="29" t="s">
        <v>11</v>
      </c>
      <c r="G1899" s="31">
        <v>1</v>
      </c>
      <c r="H1899" s="32">
        <v>274.33999999999997</v>
      </c>
      <c r="I1899" s="32">
        <f t="shared" si="213"/>
        <v>274.33999999999997</v>
      </c>
    </row>
    <row r="1900" spans="1:9" ht="12.75" customHeight="1">
      <c r="A1900" s="97"/>
      <c r="B1900" s="97"/>
      <c r="C1900" s="97"/>
      <c r="D1900" s="97"/>
      <c r="E1900" s="97"/>
      <c r="F1900" s="97"/>
      <c r="G1900" s="97"/>
      <c r="H1900" s="108" t="s">
        <v>1320</v>
      </c>
      <c r="I1900" s="108">
        <f>ROUND(I1895*(1+0.2607),2)</f>
        <v>1784.42</v>
      </c>
    </row>
    <row r="1901" spans="1:9" ht="12.75" customHeight="1">
      <c r="A1901" s="107"/>
      <c r="B1901" s="107"/>
      <c r="C1901" s="107"/>
      <c r="D1901" s="107"/>
      <c r="E1901" s="107"/>
      <c r="F1901" s="109" t="s">
        <v>1321</v>
      </c>
      <c r="G1901" s="144">
        <f>Planilha!F246</f>
        <v>1</v>
      </c>
      <c r="H1901" s="109" t="s">
        <v>1319</v>
      </c>
      <c r="I1901" s="109">
        <f>ROUND(I1900*G1901,2)</f>
        <v>1784.42</v>
      </c>
    </row>
    <row r="1902" spans="1:9" ht="12.75" customHeight="1">
      <c r="A1902" s="145"/>
      <c r="B1902" s="145"/>
      <c r="C1902" s="145"/>
      <c r="D1902" s="145"/>
      <c r="E1902" s="145"/>
      <c r="F1902" s="145"/>
      <c r="G1902" s="145"/>
      <c r="H1902" s="145"/>
      <c r="I1902" s="145"/>
    </row>
    <row r="1903" spans="1:9">
      <c r="A1903" s="35" t="s">
        <v>1089</v>
      </c>
      <c r="B1903" s="36" t="s">
        <v>0</v>
      </c>
      <c r="C1903" s="35" t="s">
        <v>1</v>
      </c>
      <c r="D1903" s="35" t="s">
        <v>2</v>
      </c>
      <c r="E1903" s="37" t="s">
        <v>3</v>
      </c>
      <c r="F1903" s="38" t="s">
        <v>4</v>
      </c>
      <c r="G1903" s="40" t="s">
        <v>5</v>
      </c>
      <c r="H1903" s="36" t="s">
        <v>6</v>
      </c>
      <c r="I1903" s="36" t="s">
        <v>7</v>
      </c>
    </row>
    <row r="1904" spans="1:9">
      <c r="A1904" s="7" t="s">
        <v>8</v>
      </c>
      <c r="B1904" s="8" t="s">
        <v>1090</v>
      </c>
      <c r="C1904" s="7" t="s">
        <v>9</v>
      </c>
      <c r="D1904" s="7" t="s">
        <v>1091</v>
      </c>
      <c r="E1904" s="9" t="s">
        <v>36</v>
      </c>
      <c r="F1904" s="10" t="s">
        <v>11</v>
      </c>
      <c r="G1904" s="12">
        <v>1</v>
      </c>
      <c r="H1904" s="13">
        <f>SUM(I1905)</f>
        <v>814.93</v>
      </c>
      <c r="I1904" s="13">
        <f>H1904*G1904</f>
        <v>814.93</v>
      </c>
    </row>
    <row r="1905" spans="1:9">
      <c r="A1905" s="26" t="s">
        <v>16</v>
      </c>
      <c r="B1905" s="45">
        <v>86889</v>
      </c>
      <c r="C1905" s="26" t="s">
        <v>34</v>
      </c>
      <c r="D1905" s="26" t="s">
        <v>1085</v>
      </c>
      <c r="E1905" s="28" t="s">
        <v>41</v>
      </c>
      <c r="F1905" s="29" t="s">
        <v>11</v>
      </c>
      <c r="G1905" s="31">
        <v>1.56</v>
      </c>
      <c r="H1905" s="32">
        <v>522.39</v>
      </c>
      <c r="I1905" s="32">
        <f t="shared" ref="I1905" si="214">ROUND(G1905*H1905,2)</f>
        <v>814.93</v>
      </c>
    </row>
    <row r="1906" spans="1:9" ht="12.75" customHeight="1">
      <c r="A1906" s="97"/>
      <c r="B1906" s="97"/>
      <c r="C1906" s="97"/>
      <c r="D1906" s="97"/>
      <c r="E1906" s="97"/>
      <c r="F1906" s="97"/>
      <c r="G1906" s="97"/>
      <c r="H1906" s="108" t="s">
        <v>1320</v>
      </c>
      <c r="I1906" s="108">
        <f>ROUND(I1904*(1+0.2607),2)</f>
        <v>1027.3800000000001</v>
      </c>
    </row>
    <row r="1907" spans="1:9" ht="12.75" customHeight="1">
      <c r="A1907" s="107"/>
      <c r="B1907" s="107"/>
      <c r="C1907" s="107"/>
      <c r="D1907" s="107"/>
      <c r="E1907" s="107"/>
      <c r="F1907" s="109" t="s">
        <v>1321</v>
      </c>
      <c r="G1907" s="144">
        <f>Planilha!F247</f>
        <v>1</v>
      </c>
      <c r="H1907" s="109" t="s">
        <v>1319</v>
      </c>
      <c r="I1907" s="109">
        <f>ROUND(I1906*G1907,2)</f>
        <v>1027.3800000000001</v>
      </c>
    </row>
    <row r="1908" spans="1:9" ht="12.75" customHeight="1">
      <c r="A1908" s="145"/>
      <c r="B1908" s="145"/>
      <c r="C1908" s="145"/>
      <c r="D1908" s="145"/>
      <c r="E1908" s="145"/>
      <c r="F1908" s="145"/>
      <c r="G1908" s="145"/>
      <c r="H1908" s="145"/>
      <c r="I1908" s="145"/>
    </row>
    <row r="1909" spans="1:9">
      <c r="A1909" s="35" t="s">
        <v>1092</v>
      </c>
      <c r="B1909" s="36" t="s">
        <v>0</v>
      </c>
      <c r="C1909" s="35" t="s">
        <v>1</v>
      </c>
      <c r="D1909" s="35" t="s">
        <v>2</v>
      </c>
      <c r="E1909" s="37" t="s">
        <v>3</v>
      </c>
      <c r="F1909" s="38" t="s">
        <v>4</v>
      </c>
      <c r="G1909" s="40" t="s">
        <v>5</v>
      </c>
      <c r="H1909" s="36" t="s">
        <v>6</v>
      </c>
      <c r="I1909" s="36" t="s">
        <v>7</v>
      </c>
    </row>
    <row r="1910" spans="1:9" ht="19.8">
      <c r="A1910" s="7" t="s">
        <v>8</v>
      </c>
      <c r="B1910" s="8" t="s">
        <v>1093</v>
      </c>
      <c r="C1910" s="7" t="s">
        <v>9</v>
      </c>
      <c r="D1910" s="25" t="s">
        <v>1094</v>
      </c>
      <c r="E1910" s="9" t="s">
        <v>36</v>
      </c>
      <c r="F1910" s="10" t="s">
        <v>11</v>
      </c>
      <c r="G1910" s="12">
        <v>1</v>
      </c>
      <c r="H1910" s="13">
        <f>SUM(I1911:I1914)</f>
        <v>1086.31</v>
      </c>
      <c r="I1910" s="13">
        <f>H1910*G1910</f>
        <v>1086.31</v>
      </c>
    </row>
    <row r="1911" spans="1:9">
      <c r="A1911" s="34" t="s">
        <v>18</v>
      </c>
      <c r="B1911" s="45">
        <v>86884</v>
      </c>
      <c r="C1911" s="26" t="s">
        <v>34</v>
      </c>
      <c r="D1911" s="34" t="s">
        <v>624</v>
      </c>
      <c r="E1911" s="47" t="s">
        <v>62</v>
      </c>
      <c r="F1911" s="29" t="s">
        <v>11</v>
      </c>
      <c r="G1911" s="31">
        <v>1</v>
      </c>
      <c r="H1911" s="32">
        <v>9.59</v>
      </c>
      <c r="I1911" s="32">
        <f t="shared" ref="I1911:I1914" si="215">ROUND(G1911*H1911,2)</f>
        <v>9.59</v>
      </c>
    </row>
    <row r="1912" spans="1:9" ht="26.4">
      <c r="A1912" s="26" t="s">
        <v>16</v>
      </c>
      <c r="B1912" s="27" t="s">
        <v>611</v>
      </c>
      <c r="C1912" s="26" t="s">
        <v>13</v>
      </c>
      <c r="D1912" s="34" t="s">
        <v>612</v>
      </c>
      <c r="E1912" s="28" t="s">
        <v>14</v>
      </c>
      <c r="F1912" s="29" t="s">
        <v>15</v>
      </c>
      <c r="G1912" s="31">
        <v>1</v>
      </c>
      <c r="H1912" s="32">
        <v>316.52</v>
      </c>
      <c r="I1912" s="32">
        <f t="shared" si="215"/>
        <v>316.52</v>
      </c>
    </row>
    <row r="1913" spans="1:9">
      <c r="A1913" s="26" t="s">
        <v>16</v>
      </c>
      <c r="B1913" s="45">
        <v>86935</v>
      </c>
      <c r="C1913" s="26" t="s">
        <v>34</v>
      </c>
      <c r="D1913" s="26" t="s">
        <v>1084</v>
      </c>
      <c r="E1913" s="28" t="s">
        <v>41</v>
      </c>
      <c r="F1913" s="29" t="s">
        <v>11</v>
      </c>
      <c r="G1913" s="31">
        <v>1</v>
      </c>
      <c r="H1913" s="32">
        <v>274.37</v>
      </c>
      <c r="I1913" s="32">
        <f t="shared" si="215"/>
        <v>274.37</v>
      </c>
    </row>
    <row r="1914" spans="1:9">
      <c r="A1914" s="26" t="s">
        <v>16</v>
      </c>
      <c r="B1914" s="45">
        <v>86889</v>
      </c>
      <c r="C1914" s="26" t="s">
        <v>34</v>
      </c>
      <c r="D1914" s="26" t="s">
        <v>1085</v>
      </c>
      <c r="E1914" s="28" t="s">
        <v>41</v>
      </c>
      <c r="F1914" s="29" t="s">
        <v>11</v>
      </c>
      <c r="G1914" s="31">
        <v>0.93</v>
      </c>
      <c r="H1914" s="32">
        <v>522.4</v>
      </c>
      <c r="I1914" s="32">
        <f t="shared" si="215"/>
        <v>485.83</v>
      </c>
    </row>
    <row r="1915" spans="1:9" ht="12.75" customHeight="1">
      <c r="A1915" s="97"/>
      <c r="B1915" s="97"/>
      <c r="C1915" s="97"/>
      <c r="D1915" s="97"/>
      <c r="E1915" s="97"/>
      <c r="F1915" s="97"/>
      <c r="G1915" s="97"/>
      <c r="H1915" s="108" t="s">
        <v>1320</v>
      </c>
      <c r="I1915" s="108">
        <f>ROUND(I1910*(1+0.2607),2)</f>
        <v>1369.51</v>
      </c>
    </row>
    <row r="1916" spans="1:9" ht="12.75" customHeight="1">
      <c r="A1916" s="107"/>
      <c r="B1916" s="107"/>
      <c r="C1916" s="107"/>
      <c r="D1916" s="107"/>
      <c r="E1916" s="107"/>
      <c r="F1916" s="109" t="s">
        <v>1321</v>
      </c>
      <c r="G1916" s="144">
        <f>Planilha!F248</f>
        <v>1</v>
      </c>
      <c r="H1916" s="109" t="s">
        <v>1319</v>
      </c>
      <c r="I1916" s="109">
        <f>ROUND(I1915*G1916,2)</f>
        <v>1369.51</v>
      </c>
    </row>
    <row r="1917" spans="1:9">
      <c r="A1917" s="145"/>
      <c r="B1917" s="145"/>
      <c r="C1917" s="145"/>
      <c r="D1917" s="145"/>
      <c r="E1917" s="145"/>
      <c r="F1917" s="145"/>
      <c r="G1917" s="145"/>
      <c r="H1917" s="145"/>
      <c r="I1917" s="145"/>
    </row>
    <row r="1918" spans="1:9">
      <c r="A1918" s="35" t="s">
        <v>1095</v>
      </c>
      <c r="B1918" s="36" t="s">
        <v>0</v>
      </c>
      <c r="C1918" s="35" t="s">
        <v>1</v>
      </c>
      <c r="D1918" s="35" t="s">
        <v>2</v>
      </c>
      <c r="E1918" s="35" t="s">
        <v>3</v>
      </c>
      <c r="F1918" s="38" t="s">
        <v>4</v>
      </c>
      <c r="G1918" s="40" t="s">
        <v>5</v>
      </c>
      <c r="H1918" s="40" t="s">
        <v>6</v>
      </c>
      <c r="I1918" s="40" t="s">
        <v>7</v>
      </c>
    </row>
    <row r="1919" spans="1:9" ht="19.8">
      <c r="A1919" s="7" t="s">
        <v>8</v>
      </c>
      <c r="B1919" s="8" t="s">
        <v>1096</v>
      </c>
      <c r="C1919" s="7" t="s">
        <v>9</v>
      </c>
      <c r="D1919" s="25" t="s">
        <v>1097</v>
      </c>
      <c r="E1919" s="7" t="s">
        <v>36</v>
      </c>
      <c r="F1919" s="10" t="s">
        <v>11</v>
      </c>
      <c r="G1919" s="12">
        <v>1</v>
      </c>
      <c r="H1919" s="13">
        <f>SUM(I1920:I1923)</f>
        <v>1190.7899999999997</v>
      </c>
      <c r="I1919" s="13">
        <f>H1919*G1919</f>
        <v>1190.7899999999997</v>
      </c>
    </row>
    <row r="1920" spans="1:9">
      <c r="A1920" s="26" t="s">
        <v>16</v>
      </c>
      <c r="B1920" s="45">
        <v>86935</v>
      </c>
      <c r="C1920" s="26" t="s">
        <v>34</v>
      </c>
      <c r="D1920" s="26" t="s">
        <v>1084</v>
      </c>
      <c r="E1920" s="26" t="s">
        <v>41</v>
      </c>
      <c r="F1920" s="29" t="s">
        <v>11</v>
      </c>
      <c r="G1920" s="31">
        <v>1</v>
      </c>
      <c r="H1920" s="33">
        <v>274.36</v>
      </c>
      <c r="I1920" s="33">
        <f t="shared" ref="I1920:I1923" si="216">ROUND(G1920*H1920,2)</f>
        <v>274.36</v>
      </c>
    </row>
    <row r="1921" spans="1:9" ht="26.4">
      <c r="A1921" s="26" t="s">
        <v>16</v>
      </c>
      <c r="B1921" s="27" t="s">
        <v>611</v>
      </c>
      <c r="C1921" s="26" t="s">
        <v>13</v>
      </c>
      <c r="D1921" s="34" t="s">
        <v>612</v>
      </c>
      <c r="E1921" s="26" t="s">
        <v>14</v>
      </c>
      <c r="F1921" s="29" t="s">
        <v>15</v>
      </c>
      <c r="G1921" s="31">
        <v>1</v>
      </c>
      <c r="H1921" s="33">
        <v>316.52999999999997</v>
      </c>
      <c r="I1921" s="33">
        <f t="shared" si="216"/>
        <v>316.52999999999997</v>
      </c>
    </row>
    <row r="1922" spans="1:9">
      <c r="A1922" s="26" t="s">
        <v>16</v>
      </c>
      <c r="B1922" s="45">
        <v>86889</v>
      </c>
      <c r="C1922" s="26" t="s">
        <v>34</v>
      </c>
      <c r="D1922" s="26" t="s">
        <v>1085</v>
      </c>
      <c r="E1922" s="26" t="s">
        <v>41</v>
      </c>
      <c r="F1922" s="29" t="s">
        <v>11</v>
      </c>
      <c r="G1922" s="31">
        <v>1.1299999999999999</v>
      </c>
      <c r="H1922" s="33">
        <v>522.4</v>
      </c>
      <c r="I1922" s="33">
        <f t="shared" si="216"/>
        <v>590.30999999999995</v>
      </c>
    </row>
    <row r="1923" spans="1:9">
      <c r="A1923" s="34" t="s">
        <v>18</v>
      </c>
      <c r="B1923" s="45">
        <v>86884</v>
      </c>
      <c r="C1923" s="26" t="s">
        <v>34</v>
      </c>
      <c r="D1923" s="34" t="s">
        <v>624</v>
      </c>
      <c r="E1923" s="34" t="s">
        <v>62</v>
      </c>
      <c r="F1923" s="29" t="s">
        <v>11</v>
      </c>
      <c r="G1923" s="31">
        <v>1</v>
      </c>
      <c r="H1923" s="33">
        <v>9.59</v>
      </c>
      <c r="I1923" s="33">
        <f t="shared" si="216"/>
        <v>9.59</v>
      </c>
    </row>
    <row r="1924" spans="1:9" ht="12.75" customHeight="1">
      <c r="A1924" s="97"/>
      <c r="B1924" s="97"/>
      <c r="C1924" s="97"/>
      <c r="D1924" s="97"/>
      <c r="E1924" s="97"/>
      <c r="F1924" s="97"/>
      <c r="G1924" s="97"/>
      <c r="H1924" s="108" t="s">
        <v>1320</v>
      </c>
      <c r="I1924" s="108">
        <f>ROUND(I1919*(1+0.2607),2)</f>
        <v>1501.23</v>
      </c>
    </row>
    <row r="1925" spans="1:9" ht="12.75" customHeight="1">
      <c r="A1925" s="107"/>
      <c r="B1925" s="107"/>
      <c r="C1925" s="107"/>
      <c r="D1925" s="107"/>
      <c r="E1925" s="107"/>
      <c r="F1925" s="109" t="s">
        <v>1321</v>
      </c>
      <c r="G1925" s="144">
        <f>Planilha!F249</f>
        <v>1</v>
      </c>
      <c r="H1925" s="109" t="s">
        <v>1319</v>
      </c>
      <c r="I1925" s="109">
        <f>ROUND(I1924*G1925,2)</f>
        <v>1501.23</v>
      </c>
    </row>
    <row r="1926" spans="1:9" ht="12.75" customHeight="1">
      <c r="A1926" s="145"/>
      <c r="B1926" s="145"/>
      <c r="C1926" s="145"/>
      <c r="D1926" s="145"/>
      <c r="E1926" s="145"/>
      <c r="F1926" s="145"/>
      <c r="G1926" s="145"/>
      <c r="H1926" s="145"/>
      <c r="I1926" s="145"/>
    </row>
    <row r="1927" spans="1:9">
      <c r="A1927" s="35" t="s">
        <v>1098</v>
      </c>
      <c r="B1927" s="36" t="s">
        <v>0</v>
      </c>
      <c r="C1927" s="35" t="s">
        <v>1</v>
      </c>
      <c r="D1927" s="35" t="s">
        <v>2</v>
      </c>
      <c r="E1927" s="35" t="s">
        <v>3</v>
      </c>
      <c r="F1927" s="38" t="s">
        <v>4</v>
      </c>
      <c r="G1927" s="40" t="s">
        <v>5</v>
      </c>
      <c r="H1927" s="40" t="s">
        <v>6</v>
      </c>
      <c r="I1927" s="40" t="s">
        <v>7</v>
      </c>
    </row>
    <row r="1928" spans="1:9" ht="19.8">
      <c r="A1928" s="7" t="s">
        <v>8</v>
      </c>
      <c r="B1928" s="8" t="s">
        <v>1099</v>
      </c>
      <c r="C1928" s="7" t="s">
        <v>9</v>
      </c>
      <c r="D1928" s="25" t="s">
        <v>1100</v>
      </c>
      <c r="E1928" s="7" t="s">
        <v>36</v>
      </c>
      <c r="F1928" s="10" t="s">
        <v>11</v>
      </c>
      <c r="G1928" s="12">
        <v>1</v>
      </c>
      <c r="H1928" s="13">
        <f>SUM(I1929:I1932)</f>
        <v>2323.86</v>
      </c>
      <c r="I1928" s="13">
        <f>H1928*G1928</f>
        <v>2323.86</v>
      </c>
    </row>
    <row r="1929" spans="1:9">
      <c r="A1929" s="26" t="s">
        <v>16</v>
      </c>
      <c r="B1929" s="45">
        <v>86935</v>
      </c>
      <c r="C1929" s="26" t="s">
        <v>34</v>
      </c>
      <c r="D1929" s="26" t="s">
        <v>1084</v>
      </c>
      <c r="E1929" s="26" t="s">
        <v>41</v>
      </c>
      <c r="F1929" s="29" t="s">
        <v>11</v>
      </c>
      <c r="G1929" s="31">
        <v>3</v>
      </c>
      <c r="H1929" s="33">
        <v>274.36</v>
      </c>
      <c r="I1929" s="33">
        <f t="shared" ref="I1929:I1932" si="217">ROUND(G1929*H1929,2)</f>
        <v>823.08</v>
      </c>
    </row>
    <row r="1930" spans="1:9">
      <c r="A1930" s="26" t="s">
        <v>16</v>
      </c>
      <c r="B1930" s="45">
        <v>86889</v>
      </c>
      <c r="C1930" s="26" t="s">
        <v>34</v>
      </c>
      <c r="D1930" s="26" t="s">
        <v>1085</v>
      </c>
      <c r="E1930" s="26" t="s">
        <v>41</v>
      </c>
      <c r="F1930" s="29" t="s">
        <v>11</v>
      </c>
      <c r="G1930" s="31">
        <v>1</v>
      </c>
      <c r="H1930" s="33">
        <v>522.36</v>
      </c>
      <c r="I1930" s="33">
        <f t="shared" si="217"/>
        <v>522.36</v>
      </c>
    </row>
    <row r="1931" spans="1:9" ht="26.4">
      <c r="A1931" s="26" t="s">
        <v>16</v>
      </c>
      <c r="B1931" s="27" t="s">
        <v>611</v>
      </c>
      <c r="C1931" s="26" t="s">
        <v>13</v>
      </c>
      <c r="D1931" s="34" t="s">
        <v>612</v>
      </c>
      <c r="E1931" s="26" t="s">
        <v>14</v>
      </c>
      <c r="F1931" s="29" t="s">
        <v>15</v>
      </c>
      <c r="G1931" s="31">
        <v>3</v>
      </c>
      <c r="H1931" s="33">
        <v>316.55</v>
      </c>
      <c r="I1931" s="33">
        <f t="shared" si="217"/>
        <v>949.65</v>
      </c>
    </row>
    <row r="1932" spans="1:9">
      <c r="A1932" s="34" t="s">
        <v>18</v>
      </c>
      <c r="B1932" s="45">
        <v>86884</v>
      </c>
      <c r="C1932" s="26" t="s">
        <v>34</v>
      </c>
      <c r="D1932" s="34" t="s">
        <v>624</v>
      </c>
      <c r="E1932" s="34" t="s">
        <v>62</v>
      </c>
      <c r="F1932" s="29" t="s">
        <v>11</v>
      </c>
      <c r="G1932" s="31">
        <v>3</v>
      </c>
      <c r="H1932" s="33">
        <v>9.59</v>
      </c>
      <c r="I1932" s="33">
        <f t="shared" si="217"/>
        <v>28.77</v>
      </c>
    </row>
    <row r="1933" spans="1:9" ht="12.75" customHeight="1">
      <c r="A1933" s="97"/>
      <c r="B1933" s="97"/>
      <c r="C1933" s="97"/>
      <c r="D1933" s="97"/>
      <c r="E1933" s="97"/>
      <c r="F1933" s="97"/>
      <c r="G1933" s="97"/>
      <c r="H1933" s="108" t="s">
        <v>1320</v>
      </c>
      <c r="I1933" s="108">
        <f>ROUND(I1928*(1+0.2607),2)</f>
        <v>2929.69</v>
      </c>
    </row>
    <row r="1934" spans="1:9" ht="12.75" customHeight="1">
      <c r="A1934" s="107"/>
      <c r="B1934" s="107"/>
      <c r="C1934" s="107"/>
      <c r="D1934" s="107"/>
      <c r="E1934" s="107"/>
      <c r="F1934" s="109" t="s">
        <v>1321</v>
      </c>
      <c r="G1934" s="144">
        <f>Planilha!F250</f>
        <v>1</v>
      </c>
      <c r="H1934" s="109" t="s">
        <v>1319</v>
      </c>
      <c r="I1934" s="109">
        <f>ROUND(I1933*G1934,2)</f>
        <v>2929.69</v>
      </c>
    </row>
    <row r="1935" spans="1:9" ht="12.75" customHeight="1">
      <c r="A1935" s="145"/>
      <c r="B1935" s="145"/>
      <c r="C1935" s="145"/>
      <c r="D1935" s="145"/>
      <c r="E1935" s="145"/>
      <c r="F1935" s="145"/>
      <c r="G1935" s="145"/>
      <c r="H1935" s="145"/>
      <c r="I1935" s="145"/>
    </row>
    <row r="1936" spans="1:9">
      <c r="A1936" s="35" t="s">
        <v>1101</v>
      </c>
      <c r="B1936" s="36" t="s">
        <v>0</v>
      </c>
      <c r="C1936" s="35" t="s">
        <v>1</v>
      </c>
      <c r="D1936" s="35" t="s">
        <v>2</v>
      </c>
      <c r="E1936" s="35" t="s">
        <v>3</v>
      </c>
      <c r="F1936" s="38" t="s">
        <v>4</v>
      </c>
      <c r="G1936" s="40" t="s">
        <v>5</v>
      </c>
      <c r="H1936" s="40" t="s">
        <v>6</v>
      </c>
      <c r="I1936" s="40" t="s">
        <v>7</v>
      </c>
    </row>
    <row r="1937" spans="1:9">
      <c r="A1937" s="7" t="s">
        <v>8</v>
      </c>
      <c r="B1937" s="46">
        <v>95470</v>
      </c>
      <c r="C1937" s="7" t="s">
        <v>34</v>
      </c>
      <c r="D1937" s="7" t="s">
        <v>1102</v>
      </c>
      <c r="E1937" s="7" t="s">
        <v>41</v>
      </c>
      <c r="F1937" s="10" t="s">
        <v>11</v>
      </c>
      <c r="G1937" s="12">
        <v>1</v>
      </c>
      <c r="H1937" s="13">
        <f>SUM(I1938:I1939)</f>
        <v>278.06</v>
      </c>
      <c r="I1937" s="13">
        <f>H1937*G1937</f>
        <v>278.06</v>
      </c>
    </row>
    <row r="1938" spans="1:9">
      <c r="A1938" s="34" t="s">
        <v>18</v>
      </c>
      <c r="B1938" s="45">
        <v>95469</v>
      </c>
      <c r="C1938" s="26" t="s">
        <v>34</v>
      </c>
      <c r="D1938" s="34" t="s">
        <v>1103</v>
      </c>
      <c r="E1938" s="34" t="s">
        <v>62</v>
      </c>
      <c r="F1938" s="29" t="s">
        <v>11</v>
      </c>
      <c r="G1938" s="31">
        <v>1</v>
      </c>
      <c r="H1938" s="33">
        <v>269.62</v>
      </c>
      <c r="I1938" s="33">
        <f t="shared" ref="I1938:I1939" si="218">ROUND(G1938*H1938,2)</f>
        <v>269.62</v>
      </c>
    </row>
    <row r="1939" spans="1:9">
      <c r="A1939" s="14" t="s">
        <v>12</v>
      </c>
      <c r="B1939" s="15">
        <v>6142</v>
      </c>
      <c r="C1939" s="14" t="s">
        <v>34</v>
      </c>
      <c r="D1939" s="42" t="s">
        <v>1104</v>
      </c>
      <c r="E1939" s="14" t="s">
        <v>25</v>
      </c>
      <c r="F1939" s="17" t="s">
        <v>11</v>
      </c>
      <c r="G1939" s="19">
        <v>1</v>
      </c>
      <c r="H1939" s="44">
        <v>8.44</v>
      </c>
      <c r="I1939" s="44">
        <f t="shared" si="218"/>
        <v>8.44</v>
      </c>
    </row>
    <row r="1940" spans="1:9" ht="12.75" customHeight="1">
      <c r="A1940" s="97"/>
      <c r="B1940" s="97"/>
      <c r="C1940" s="97"/>
      <c r="D1940" s="97"/>
      <c r="E1940" s="97"/>
      <c r="F1940" s="97"/>
      <c r="G1940" s="97"/>
      <c r="H1940" s="108" t="s">
        <v>1320</v>
      </c>
      <c r="I1940" s="108">
        <f>ROUND(I1937*(1+0.2607),2)</f>
        <v>350.55</v>
      </c>
    </row>
    <row r="1941" spans="1:9" ht="12.75" customHeight="1">
      <c r="A1941" s="107"/>
      <c r="B1941" s="107"/>
      <c r="C1941" s="107"/>
      <c r="D1941" s="107"/>
      <c r="E1941" s="107"/>
      <c r="F1941" s="109" t="s">
        <v>1321</v>
      </c>
      <c r="G1941" s="144">
        <f>Planilha!F251</f>
        <v>3</v>
      </c>
      <c r="H1941" s="109" t="s">
        <v>1319</v>
      </c>
      <c r="I1941" s="109">
        <f>ROUND(I1940*G1941,2)</f>
        <v>1051.6500000000001</v>
      </c>
    </row>
    <row r="1942" spans="1:9" ht="12.75" customHeight="1">
      <c r="A1942" s="145"/>
      <c r="B1942" s="145"/>
      <c r="C1942" s="145"/>
      <c r="D1942" s="145"/>
      <c r="E1942" s="145"/>
      <c r="F1942" s="145"/>
      <c r="G1942" s="145"/>
      <c r="H1942" s="145"/>
      <c r="I1942" s="145"/>
    </row>
    <row r="1943" spans="1:9">
      <c r="A1943" s="35" t="s">
        <v>1105</v>
      </c>
      <c r="B1943" s="36" t="s">
        <v>0</v>
      </c>
      <c r="C1943" s="35" t="s">
        <v>1</v>
      </c>
      <c r="D1943" s="35" t="s">
        <v>2</v>
      </c>
      <c r="E1943" s="35" t="s">
        <v>3</v>
      </c>
      <c r="F1943" s="38" t="s">
        <v>4</v>
      </c>
      <c r="G1943" s="40" t="s">
        <v>5</v>
      </c>
      <c r="H1943" s="40" t="s">
        <v>6</v>
      </c>
      <c r="I1943" s="40" t="s">
        <v>7</v>
      </c>
    </row>
    <row r="1944" spans="1:9" ht="19.8">
      <c r="A1944" s="7" t="s">
        <v>8</v>
      </c>
      <c r="B1944" s="46">
        <v>95471</v>
      </c>
      <c r="C1944" s="7" t="s">
        <v>34</v>
      </c>
      <c r="D1944" s="25" t="s">
        <v>1106</v>
      </c>
      <c r="E1944" s="7" t="s">
        <v>41</v>
      </c>
      <c r="F1944" s="10" t="s">
        <v>11</v>
      </c>
      <c r="G1944" s="12">
        <v>1</v>
      </c>
      <c r="H1944" s="13">
        <f>SUM(I1945:I1950)</f>
        <v>683.08</v>
      </c>
      <c r="I1944" s="13">
        <f>H1944*G1944</f>
        <v>683.08</v>
      </c>
    </row>
    <row r="1945" spans="1:9">
      <c r="A1945" s="34" t="s">
        <v>18</v>
      </c>
      <c r="B1945" s="45">
        <v>88316</v>
      </c>
      <c r="C1945" s="26" t="s">
        <v>34</v>
      </c>
      <c r="D1945" s="26" t="s">
        <v>35</v>
      </c>
      <c r="E1945" s="26" t="s">
        <v>36</v>
      </c>
      <c r="F1945" s="29" t="s">
        <v>37</v>
      </c>
      <c r="G1945" s="31">
        <v>0.55649999999999999</v>
      </c>
      <c r="H1945" s="33">
        <v>17.78</v>
      </c>
      <c r="I1945" s="33">
        <f t="shared" ref="I1945:I1950" si="219">ROUND(G1945*H1945,2)</f>
        <v>9.89</v>
      </c>
    </row>
    <row r="1946" spans="1:9">
      <c r="A1946" s="34" t="s">
        <v>18</v>
      </c>
      <c r="B1946" s="45">
        <v>88267</v>
      </c>
      <c r="C1946" s="26" t="s">
        <v>34</v>
      </c>
      <c r="D1946" s="34" t="s">
        <v>480</v>
      </c>
      <c r="E1946" s="26" t="s">
        <v>36</v>
      </c>
      <c r="F1946" s="29" t="s">
        <v>37</v>
      </c>
      <c r="G1946" s="31">
        <v>1.1539999999999999</v>
      </c>
      <c r="H1946" s="33">
        <v>24.03</v>
      </c>
      <c r="I1946" s="33">
        <f t="shared" si="219"/>
        <v>27.73</v>
      </c>
    </row>
    <row r="1947" spans="1:9">
      <c r="A1947" s="14" t="s">
        <v>12</v>
      </c>
      <c r="B1947" s="15">
        <v>6138</v>
      </c>
      <c r="C1947" s="14" t="s">
        <v>34</v>
      </c>
      <c r="D1947" s="42" t="s">
        <v>1107</v>
      </c>
      <c r="E1947" s="14" t="s">
        <v>25</v>
      </c>
      <c r="F1947" s="17" t="s">
        <v>11</v>
      </c>
      <c r="G1947" s="19">
        <v>1</v>
      </c>
      <c r="H1947" s="44">
        <v>8.66</v>
      </c>
      <c r="I1947" s="44">
        <f t="shared" si="219"/>
        <v>8.66</v>
      </c>
    </row>
    <row r="1948" spans="1:9">
      <c r="A1948" s="14" t="s">
        <v>12</v>
      </c>
      <c r="B1948" s="15">
        <v>37329</v>
      </c>
      <c r="C1948" s="14" t="s">
        <v>34</v>
      </c>
      <c r="D1948" s="14" t="s">
        <v>1108</v>
      </c>
      <c r="E1948" s="14" t="s">
        <v>25</v>
      </c>
      <c r="F1948" s="17" t="s">
        <v>147</v>
      </c>
      <c r="G1948" s="19">
        <v>8.8099999999999998E-2</v>
      </c>
      <c r="H1948" s="44">
        <v>77.91</v>
      </c>
      <c r="I1948" s="44">
        <f t="shared" si="219"/>
        <v>6.86</v>
      </c>
    </row>
    <row r="1949" spans="1:9">
      <c r="A1949" s="14" t="s">
        <v>12</v>
      </c>
      <c r="B1949" s="15">
        <v>36520</v>
      </c>
      <c r="C1949" s="14" t="s">
        <v>34</v>
      </c>
      <c r="D1949" s="42" t="s">
        <v>1109</v>
      </c>
      <c r="E1949" s="14" t="s">
        <v>25</v>
      </c>
      <c r="F1949" s="17" t="s">
        <v>11</v>
      </c>
      <c r="G1949" s="19">
        <v>1</v>
      </c>
      <c r="H1949" s="44">
        <v>577.58000000000004</v>
      </c>
      <c r="I1949" s="44">
        <f t="shared" si="219"/>
        <v>577.58000000000004</v>
      </c>
    </row>
    <row r="1950" spans="1:9" ht="19.8">
      <c r="A1950" s="14" t="s">
        <v>12</v>
      </c>
      <c r="B1950" s="15">
        <v>4384</v>
      </c>
      <c r="C1950" s="14" t="s">
        <v>34</v>
      </c>
      <c r="D1950" s="42" t="s">
        <v>1110</v>
      </c>
      <c r="E1950" s="14" t="s">
        <v>25</v>
      </c>
      <c r="F1950" s="17" t="s">
        <v>11</v>
      </c>
      <c r="G1950" s="19">
        <v>2</v>
      </c>
      <c r="H1950" s="44">
        <v>26.18</v>
      </c>
      <c r="I1950" s="44">
        <f t="shared" si="219"/>
        <v>52.36</v>
      </c>
    </row>
    <row r="1951" spans="1:9" ht="12.75" customHeight="1">
      <c r="A1951" s="97"/>
      <c r="B1951" s="97"/>
      <c r="C1951" s="97"/>
      <c r="D1951" s="97"/>
      <c r="E1951" s="97"/>
      <c r="F1951" s="97"/>
      <c r="G1951" s="97"/>
      <c r="H1951" s="108" t="s">
        <v>1320</v>
      </c>
      <c r="I1951" s="108">
        <f>ROUND(I1944*(1+0.2607),2)</f>
        <v>861.16</v>
      </c>
    </row>
    <row r="1952" spans="1:9" ht="12.75" customHeight="1">
      <c r="A1952" s="107"/>
      <c r="B1952" s="107"/>
      <c r="C1952" s="107"/>
      <c r="D1952" s="107"/>
      <c r="E1952" s="107"/>
      <c r="F1952" s="109" t="s">
        <v>1321</v>
      </c>
      <c r="G1952" s="144">
        <f>Planilha!F252</f>
        <v>4</v>
      </c>
      <c r="H1952" s="109" t="s">
        <v>1319</v>
      </c>
      <c r="I1952" s="109">
        <f>ROUND(I1951*G1952,2)</f>
        <v>3444.64</v>
      </c>
    </row>
    <row r="1953" spans="1:9" ht="12.75" customHeight="1">
      <c r="A1953" s="145"/>
      <c r="B1953" s="145"/>
      <c r="C1953" s="145"/>
      <c r="D1953" s="145"/>
      <c r="E1953" s="145"/>
      <c r="F1953" s="145"/>
      <c r="G1953" s="145"/>
      <c r="H1953" s="145"/>
      <c r="I1953" s="145"/>
    </row>
    <row r="1954" spans="1:9">
      <c r="A1954" s="35" t="s">
        <v>1111</v>
      </c>
      <c r="B1954" s="36" t="s">
        <v>0</v>
      </c>
      <c r="C1954" s="35" t="s">
        <v>1</v>
      </c>
      <c r="D1954" s="35" t="s">
        <v>2</v>
      </c>
      <c r="E1954" s="35" t="s">
        <v>3</v>
      </c>
      <c r="F1954" s="38" t="s">
        <v>4</v>
      </c>
      <c r="G1954" s="40" t="s">
        <v>5</v>
      </c>
      <c r="H1954" s="40" t="s">
        <v>6</v>
      </c>
      <c r="I1954" s="40" t="s">
        <v>7</v>
      </c>
    </row>
    <row r="1955" spans="1:9" ht="26.4">
      <c r="A1955" s="7" t="s">
        <v>8</v>
      </c>
      <c r="B1955" s="8" t="s">
        <v>611</v>
      </c>
      <c r="C1955" s="7" t="s">
        <v>13</v>
      </c>
      <c r="D1955" s="25" t="s">
        <v>612</v>
      </c>
      <c r="E1955" s="7" t="s">
        <v>14</v>
      </c>
      <c r="F1955" s="10" t="s">
        <v>15</v>
      </c>
      <c r="G1955" s="12">
        <v>1</v>
      </c>
      <c r="H1955" s="13">
        <f>SUM(I1956:I1960)</f>
        <v>316.55</v>
      </c>
      <c r="I1955" s="13">
        <f>H1955*G1955</f>
        <v>316.55</v>
      </c>
    </row>
    <row r="1956" spans="1:9">
      <c r="A1956" s="34" t="s">
        <v>18</v>
      </c>
      <c r="B1956" s="45">
        <v>88267</v>
      </c>
      <c r="C1956" s="26" t="s">
        <v>34</v>
      </c>
      <c r="D1956" s="34" t="s">
        <v>480</v>
      </c>
      <c r="E1956" s="26" t="s">
        <v>36</v>
      </c>
      <c r="F1956" s="29" t="s">
        <v>37</v>
      </c>
      <c r="G1956" s="31">
        <v>0.40740739999999998</v>
      </c>
      <c r="H1956" s="33">
        <v>24.03</v>
      </c>
      <c r="I1956" s="33">
        <f t="shared" ref="I1956:I1960" si="220">ROUND(G1956*H1956,2)</f>
        <v>9.7899999999999991</v>
      </c>
    </row>
    <row r="1957" spans="1:9">
      <c r="A1957" s="34" t="s">
        <v>18</v>
      </c>
      <c r="B1957" s="27" t="s">
        <v>594</v>
      </c>
      <c r="C1957" s="26" t="s">
        <v>13</v>
      </c>
      <c r="D1957" s="34" t="s">
        <v>595</v>
      </c>
      <c r="E1957" s="26" t="s">
        <v>14</v>
      </c>
      <c r="F1957" s="29" t="s">
        <v>33</v>
      </c>
      <c r="G1957" s="31">
        <v>0.20370369999999999</v>
      </c>
      <c r="H1957" s="33">
        <v>19.21</v>
      </c>
      <c r="I1957" s="33">
        <f t="shared" si="220"/>
        <v>3.91</v>
      </c>
    </row>
    <row r="1958" spans="1:9">
      <c r="A1958" s="14" t="s">
        <v>12</v>
      </c>
      <c r="B1958" s="41" t="s">
        <v>596</v>
      </c>
      <c r="C1958" s="14" t="s">
        <v>13</v>
      </c>
      <c r="D1958" s="42" t="s">
        <v>597</v>
      </c>
      <c r="E1958" s="14" t="s">
        <v>25</v>
      </c>
      <c r="F1958" s="17" t="s">
        <v>17</v>
      </c>
      <c r="G1958" s="19">
        <v>0.28000000000000003</v>
      </c>
      <c r="H1958" s="44">
        <v>0.21</v>
      </c>
      <c r="I1958" s="44">
        <f t="shared" si="220"/>
        <v>0.06</v>
      </c>
    </row>
    <row r="1959" spans="1:9">
      <c r="A1959" s="14" t="s">
        <v>12</v>
      </c>
      <c r="B1959" s="41" t="s">
        <v>613</v>
      </c>
      <c r="C1959" s="14" t="s">
        <v>13</v>
      </c>
      <c r="D1959" s="14" t="s">
        <v>614</v>
      </c>
      <c r="E1959" s="14" t="s">
        <v>25</v>
      </c>
      <c r="F1959" s="17" t="s">
        <v>15</v>
      </c>
      <c r="G1959" s="19">
        <v>1</v>
      </c>
      <c r="H1959" s="44">
        <v>41.81</v>
      </c>
      <c r="I1959" s="44">
        <f t="shared" si="220"/>
        <v>41.81</v>
      </c>
    </row>
    <row r="1960" spans="1:9" ht="19.8">
      <c r="A1960" s="14" t="s">
        <v>12</v>
      </c>
      <c r="B1960" s="41" t="s">
        <v>615</v>
      </c>
      <c r="C1960" s="14" t="s">
        <v>13</v>
      </c>
      <c r="D1960" s="14" t="s">
        <v>616</v>
      </c>
      <c r="E1960" s="14" t="s">
        <v>25</v>
      </c>
      <c r="F1960" s="17" t="s">
        <v>15</v>
      </c>
      <c r="G1960" s="19">
        <v>1</v>
      </c>
      <c r="H1960" s="44">
        <v>260.98</v>
      </c>
      <c r="I1960" s="44">
        <f t="shared" si="220"/>
        <v>260.98</v>
      </c>
    </row>
    <row r="1961" spans="1:9" ht="12.75" customHeight="1">
      <c r="A1961" s="97"/>
      <c r="B1961" s="97"/>
      <c r="C1961" s="97"/>
      <c r="D1961" s="97"/>
      <c r="E1961" s="97"/>
      <c r="F1961" s="97"/>
      <c r="G1961" s="97"/>
      <c r="H1961" s="108" t="s">
        <v>1320</v>
      </c>
      <c r="I1961" s="108">
        <f>ROUND(I1955*(1+0.2607),2)</f>
        <v>399.07</v>
      </c>
    </row>
    <row r="1962" spans="1:9" ht="12.75" customHeight="1">
      <c r="A1962" s="107"/>
      <c r="B1962" s="107"/>
      <c r="C1962" s="107"/>
      <c r="D1962" s="107"/>
      <c r="E1962" s="107"/>
      <c r="F1962" s="109" t="s">
        <v>1321</v>
      </c>
      <c r="G1962" s="144">
        <f>Planilha!F253</f>
        <v>19</v>
      </c>
      <c r="H1962" s="109" t="s">
        <v>1319</v>
      </c>
      <c r="I1962" s="109">
        <f>ROUND(I1961*G1962,2)</f>
        <v>7582.33</v>
      </c>
    </row>
    <row r="1963" spans="1:9" ht="12.75" customHeight="1">
      <c r="A1963" s="145"/>
      <c r="B1963" s="145"/>
      <c r="C1963" s="145"/>
      <c r="D1963" s="145"/>
      <c r="E1963" s="145"/>
      <c r="F1963" s="145"/>
      <c r="G1963" s="145"/>
      <c r="H1963" s="145"/>
      <c r="I1963" s="145"/>
    </row>
    <row r="1964" spans="1:9">
      <c r="A1964" s="35" t="s">
        <v>1112</v>
      </c>
      <c r="B1964" s="72" t="s">
        <v>0</v>
      </c>
      <c r="C1964" s="35" t="s">
        <v>1</v>
      </c>
      <c r="D1964" s="35" t="s">
        <v>2</v>
      </c>
      <c r="E1964" s="35" t="s">
        <v>3</v>
      </c>
      <c r="F1964" s="38" t="s">
        <v>4</v>
      </c>
      <c r="G1964" s="73" t="s">
        <v>5</v>
      </c>
      <c r="H1964" s="79" t="s">
        <v>6</v>
      </c>
      <c r="I1964" s="79" t="s">
        <v>7</v>
      </c>
    </row>
    <row r="1965" spans="1:9" ht="26.4">
      <c r="A1965" s="7" t="s">
        <v>8</v>
      </c>
      <c r="B1965" s="46">
        <v>86940</v>
      </c>
      <c r="C1965" s="7" t="s">
        <v>34</v>
      </c>
      <c r="D1965" s="25" t="s">
        <v>1113</v>
      </c>
      <c r="E1965" s="7" t="s">
        <v>41</v>
      </c>
      <c r="F1965" s="10" t="s">
        <v>11</v>
      </c>
      <c r="G1965" s="12">
        <v>1</v>
      </c>
      <c r="H1965" s="13">
        <f>SUM(I1966:I1970)</f>
        <v>1060.07</v>
      </c>
      <c r="I1965" s="13">
        <f>H1965*G1965</f>
        <v>1060.07</v>
      </c>
    </row>
    <row r="1966" spans="1:9">
      <c r="A1966" s="34" t="s">
        <v>18</v>
      </c>
      <c r="B1966" s="45">
        <v>86881</v>
      </c>
      <c r="C1966" s="26" t="s">
        <v>34</v>
      </c>
      <c r="D1966" s="34" t="s">
        <v>1114</v>
      </c>
      <c r="E1966" s="34" t="s">
        <v>62</v>
      </c>
      <c r="F1966" s="29" t="s">
        <v>11</v>
      </c>
      <c r="G1966" s="31">
        <v>1</v>
      </c>
      <c r="H1966" s="32">
        <v>227.67</v>
      </c>
      <c r="I1966" s="32">
        <f t="shared" ref="I1966:I1970" si="221">ROUND(G1966*H1966,2)</f>
        <v>227.67</v>
      </c>
    </row>
    <row r="1967" spans="1:9">
      <c r="A1967" s="26" t="s">
        <v>16</v>
      </c>
      <c r="B1967" s="45">
        <v>86903</v>
      </c>
      <c r="C1967" s="26" t="s">
        <v>34</v>
      </c>
      <c r="D1967" s="26" t="s">
        <v>1115</v>
      </c>
      <c r="E1967" s="26" t="s">
        <v>41</v>
      </c>
      <c r="F1967" s="29" t="s">
        <v>11</v>
      </c>
      <c r="G1967" s="31">
        <v>1</v>
      </c>
      <c r="H1967" s="32">
        <v>333.88</v>
      </c>
      <c r="I1967" s="32">
        <f t="shared" si="221"/>
        <v>333.88</v>
      </c>
    </row>
    <row r="1968" spans="1:9">
      <c r="A1968" s="26" t="s">
        <v>16</v>
      </c>
      <c r="B1968" s="45">
        <v>86877</v>
      </c>
      <c r="C1968" s="26" t="s">
        <v>34</v>
      </c>
      <c r="D1968" s="34" t="s">
        <v>1116</v>
      </c>
      <c r="E1968" s="26" t="s">
        <v>41</v>
      </c>
      <c r="F1968" s="29" t="s">
        <v>11</v>
      </c>
      <c r="G1968" s="31">
        <v>1</v>
      </c>
      <c r="H1968" s="32">
        <v>74.34</v>
      </c>
      <c r="I1968" s="32">
        <f t="shared" si="221"/>
        <v>74.34</v>
      </c>
    </row>
    <row r="1969" spans="1:9">
      <c r="A1969" s="34" t="s">
        <v>18</v>
      </c>
      <c r="B1969" s="45">
        <v>86905</v>
      </c>
      <c r="C1969" s="26" t="s">
        <v>34</v>
      </c>
      <c r="D1969" s="34" t="s">
        <v>1117</v>
      </c>
      <c r="E1969" s="34" t="s">
        <v>62</v>
      </c>
      <c r="F1969" s="29" t="s">
        <v>11</v>
      </c>
      <c r="G1969" s="31">
        <v>1</v>
      </c>
      <c r="H1969" s="32">
        <v>304.83999999999997</v>
      </c>
      <c r="I1969" s="32">
        <f t="shared" si="221"/>
        <v>304.83999999999997</v>
      </c>
    </row>
    <row r="1970" spans="1:9">
      <c r="A1970" s="34" t="s">
        <v>18</v>
      </c>
      <c r="B1970" s="45">
        <v>86887</v>
      </c>
      <c r="C1970" s="26" t="s">
        <v>34</v>
      </c>
      <c r="D1970" s="34" t="s">
        <v>1118</v>
      </c>
      <c r="E1970" s="34" t="s">
        <v>62</v>
      </c>
      <c r="F1970" s="29" t="s">
        <v>11</v>
      </c>
      <c r="G1970" s="31">
        <v>2</v>
      </c>
      <c r="H1970" s="32">
        <v>59.67</v>
      </c>
      <c r="I1970" s="32">
        <f t="shared" si="221"/>
        <v>119.34</v>
      </c>
    </row>
    <row r="1971" spans="1:9" ht="12.75" customHeight="1">
      <c r="A1971" s="97"/>
      <c r="B1971" s="97"/>
      <c r="C1971" s="97"/>
      <c r="D1971" s="97"/>
      <c r="E1971" s="97"/>
      <c r="F1971" s="97"/>
      <c r="G1971" s="97"/>
      <c r="H1971" s="108" t="s">
        <v>1320</v>
      </c>
      <c r="I1971" s="108">
        <f>ROUND(I1965*(1+0.2607),2)</f>
        <v>1336.43</v>
      </c>
    </row>
    <row r="1972" spans="1:9" ht="12.75" customHeight="1">
      <c r="A1972" s="107"/>
      <c r="B1972" s="107"/>
      <c r="C1972" s="107"/>
      <c r="D1972" s="107"/>
      <c r="E1972" s="107"/>
      <c r="F1972" s="109" t="s">
        <v>1321</v>
      </c>
      <c r="G1972" s="144">
        <f>Planilha!F254</f>
        <v>16</v>
      </c>
      <c r="H1972" s="109" t="s">
        <v>1319</v>
      </c>
      <c r="I1972" s="109">
        <f>ROUND(I1971*G1972,2)</f>
        <v>21382.880000000001</v>
      </c>
    </row>
    <row r="1973" spans="1:9" ht="12.75" customHeight="1">
      <c r="A1973" s="145"/>
      <c r="B1973" s="145"/>
      <c r="C1973" s="145"/>
      <c r="D1973" s="145"/>
      <c r="E1973" s="145"/>
      <c r="F1973" s="145"/>
      <c r="G1973" s="145"/>
      <c r="H1973" s="145"/>
      <c r="I1973" s="145"/>
    </row>
    <row r="1974" spans="1:9">
      <c r="A1974" s="35" t="s">
        <v>1119</v>
      </c>
      <c r="B1974" s="36" t="s">
        <v>0</v>
      </c>
      <c r="C1974" s="35" t="s">
        <v>1</v>
      </c>
      <c r="D1974" s="35" t="s">
        <v>2</v>
      </c>
      <c r="E1974" s="35" t="s">
        <v>3</v>
      </c>
      <c r="F1974" s="38" t="s">
        <v>4</v>
      </c>
      <c r="G1974" s="40" t="s">
        <v>5</v>
      </c>
      <c r="H1974" s="36" t="s">
        <v>6</v>
      </c>
      <c r="I1974" s="36" t="s">
        <v>7</v>
      </c>
    </row>
    <row r="1975" spans="1:9">
      <c r="A1975" s="7" t="s">
        <v>8</v>
      </c>
      <c r="B1975" s="8" t="s">
        <v>1120</v>
      </c>
      <c r="C1975" s="7" t="s">
        <v>13</v>
      </c>
      <c r="D1975" s="25" t="s">
        <v>1121</v>
      </c>
      <c r="E1975" s="7" t="s">
        <v>14</v>
      </c>
      <c r="F1975" s="10" t="s">
        <v>15</v>
      </c>
      <c r="G1975" s="12">
        <v>1</v>
      </c>
      <c r="H1975" s="13">
        <f>SUM(I1976:I1978)</f>
        <v>137.69999999999999</v>
      </c>
      <c r="I1975" s="13">
        <f>H1975*G1975</f>
        <v>137.69999999999999</v>
      </c>
    </row>
    <row r="1976" spans="1:9">
      <c r="A1976" s="34" t="s">
        <v>18</v>
      </c>
      <c r="B1976" s="45">
        <v>88267</v>
      </c>
      <c r="C1976" s="26" t="s">
        <v>34</v>
      </c>
      <c r="D1976" s="34" t="s">
        <v>480</v>
      </c>
      <c r="E1976" s="26" t="s">
        <v>36</v>
      </c>
      <c r="F1976" s="29" t="s">
        <v>37</v>
      </c>
      <c r="G1976" s="31">
        <v>0.4583333</v>
      </c>
      <c r="H1976" s="32">
        <v>24.03</v>
      </c>
      <c r="I1976" s="32">
        <f t="shared" ref="I1976:I1978" si="222">ROUND(G1976*H1976,2)</f>
        <v>11.01</v>
      </c>
    </row>
    <row r="1977" spans="1:9">
      <c r="A1977" s="14" t="s">
        <v>12</v>
      </c>
      <c r="B1977" s="41" t="s">
        <v>596</v>
      </c>
      <c r="C1977" s="14" t="s">
        <v>13</v>
      </c>
      <c r="D1977" s="42" t="s">
        <v>597</v>
      </c>
      <c r="E1977" s="14" t="s">
        <v>25</v>
      </c>
      <c r="F1977" s="17" t="s">
        <v>17</v>
      </c>
      <c r="G1977" s="19">
        <v>0.6283185</v>
      </c>
      <c r="H1977" s="43">
        <v>0.21</v>
      </c>
      <c r="I1977" s="43">
        <f t="shared" si="222"/>
        <v>0.13</v>
      </c>
    </row>
    <row r="1978" spans="1:9" ht="26.4">
      <c r="A1978" s="14" t="s">
        <v>12</v>
      </c>
      <c r="B1978" s="41" t="s">
        <v>1122</v>
      </c>
      <c r="C1978" s="14" t="s">
        <v>13</v>
      </c>
      <c r="D1978" s="42" t="s">
        <v>1123</v>
      </c>
      <c r="E1978" s="14" t="s">
        <v>25</v>
      </c>
      <c r="F1978" s="17" t="s">
        <v>15</v>
      </c>
      <c r="G1978" s="19">
        <v>1</v>
      </c>
      <c r="H1978" s="43">
        <v>126.56</v>
      </c>
      <c r="I1978" s="43">
        <f t="shared" si="222"/>
        <v>126.56</v>
      </c>
    </row>
    <row r="1979" spans="1:9" ht="12.75" customHeight="1">
      <c r="A1979" s="97"/>
      <c r="B1979" s="97"/>
      <c r="C1979" s="97"/>
      <c r="D1979" s="97"/>
      <c r="E1979" s="97"/>
      <c r="F1979" s="97"/>
      <c r="G1979" s="97"/>
      <c r="H1979" s="108" t="s">
        <v>1320</v>
      </c>
      <c r="I1979" s="108">
        <f>ROUND(I1975*(1+0.2607),2)</f>
        <v>173.6</v>
      </c>
    </row>
    <row r="1980" spans="1:9" ht="12.75" customHeight="1">
      <c r="A1980" s="107"/>
      <c r="B1980" s="107"/>
      <c r="C1980" s="107"/>
      <c r="D1980" s="107"/>
      <c r="E1980" s="107"/>
      <c r="F1980" s="109" t="s">
        <v>1321</v>
      </c>
      <c r="G1980" s="144">
        <f>Planilha!F255</f>
        <v>1</v>
      </c>
      <c r="H1980" s="109" t="s">
        <v>1319</v>
      </c>
      <c r="I1980" s="109">
        <f>ROUND(I1979*G1980,2)</f>
        <v>173.6</v>
      </c>
    </row>
    <row r="1981" spans="1:9" ht="12.75" customHeight="1">
      <c r="A1981" s="145"/>
      <c r="B1981" s="145"/>
      <c r="C1981" s="145"/>
      <c r="D1981" s="145"/>
      <c r="E1981" s="145"/>
      <c r="F1981" s="145"/>
      <c r="G1981" s="145"/>
      <c r="H1981" s="145"/>
      <c r="I1981" s="145"/>
    </row>
    <row r="1982" spans="1:9">
      <c r="A1982" s="35" t="s">
        <v>1124</v>
      </c>
      <c r="B1982" s="36" t="s">
        <v>0</v>
      </c>
      <c r="C1982" s="35" t="s">
        <v>1</v>
      </c>
      <c r="D1982" s="35" t="s">
        <v>2</v>
      </c>
      <c r="E1982" s="35" t="s">
        <v>3</v>
      </c>
      <c r="F1982" s="38" t="s">
        <v>4</v>
      </c>
      <c r="G1982" s="40" t="s">
        <v>5</v>
      </c>
      <c r="H1982" s="36" t="s">
        <v>6</v>
      </c>
      <c r="I1982" s="36" t="s">
        <v>7</v>
      </c>
    </row>
    <row r="1983" spans="1:9" ht="26.4">
      <c r="A1983" s="7" t="s">
        <v>8</v>
      </c>
      <c r="B1983" s="8" t="s">
        <v>1125</v>
      </c>
      <c r="C1983" s="7" t="s">
        <v>13</v>
      </c>
      <c r="D1983" s="25" t="s">
        <v>1126</v>
      </c>
      <c r="E1983" s="7" t="s">
        <v>14</v>
      </c>
      <c r="F1983" s="10" t="s">
        <v>15</v>
      </c>
      <c r="G1983" s="12">
        <v>1</v>
      </c>
      <c r="H1983" s="13">
        <f>SUM(I1984:I1987)</f>
        <v>206.36999999999998</v>
      </c>
      <c r="I1983" s="13">
        <f>H1983*G1983</f>
        <v>206.36999999999998</v>
      </c>
    </row>
    <row r="1984" spans="1:9">
      <c r="A1984" s="34" t="s">
        <v>18</v>
      </c>
      <c r="B1984" s="45">
        <v>88309</v>
      </c>
      <c r="C1984" s="26" t="s">
        <v>34</v>
      </c>
      <c r="D1984" s="26" t="s">
        <v>177</v>
      </c>
      <c r="E1984" s="26" t="s">
        <v>36</v>
      </c>
      <c r="F1984" s="29" t="s">
        <v>37</v>
      </c>
      <c r="G1984" s="31">
        <v>0.48888890000000002</v>
      </c>
      <c r="H1984" s="32">
        <v>24.71</v>
      </c>
      <c r="I1984" s="32">
        <f t="shared" ref="I1984:I1987" si="223">ROUND(G1984*H1984,2)</f>
        <v>12.08</v>
      </c>
    </row>
    <row r="1985" spans="1:9">
      <c r="A1985" s="34" t="s">
        <v>18</v>
      </c>
      <c r="B1985" s="45">
        <v>88316</v>
      </c>
      <c r="C1985" s="26" t="s">
        <v>34</v>
      </c>
      <c r="D1985" s="26" t="s">
        <v>35</v>
      </c>
      <c r="E1985" s="26" t="s">
        <v>36</v>
      </c>
      <c r="F1985" s="29" t="s">
        <v>37</v>
      </c>
      <c r="G1985" s="31">
        <v>0.48888890000000002</v>
      </c>
      <c r="H1985" s="32">
        <v>17.78</v>
      </c>
      <c r="I1985" s="32">
        <f t="shared" si="223"/>
        <v>8.69</v>
      </c>
    </row>
    <row r="1986" spans="1:9" ht="19.8">
      <c r="A1986" s="14" t="s">
        <v>12</v>
      </c>
      <c r="B1986" s="41" t="s">
        <v>343</v>
      </c>
      <c r="C1986" s="14" t="s">
        <v>13</v>
      </c>
      <c r="D1986" s="14" t="s">
        <v>344</v>
      </c>
      <c r="E1986" s="14" t="s">
        <v>25</v>
      </c>
      <c r="F1986" s="17" t="s">
        <v>15</v>
      </c>
      <c r="G1986" s="19">
        <v>6</v>
      </c>
      <c r="H1986" s="43">
        <v>0.78</v>
      </c>
      <c r="I1986" s="43">
        <f t="shared" si="223"/>
        <v>4.68</v>
      </c>
    </row>
    <row r="1987" spans="1:9" ht="26.4">
      <c r="A1987" s="14" t="s">
        <v>12</v>
      </c>
      <c r="B1987" s="41" t="s">
        <v>1127</v>
      </c>
      <c r="C1987" s="14" t="s">
        <v>13</v>
      </c>
      <c r="D1987" s="42" t="s">
        <v>1128</v>
      </c>
      <c r="E1987" s="14" t="s">
        <v>25</v>
      </c>
      <c r="F1987" s="17" t="s">
        <v>15</v>
      </c>
      <c r="G1987" s="19">
        <v>1</v>
      </c>
      <c r="H1987" s="43">
        <v>180.92</v>
      </c>
      <c r="I1987" s="43">
        <f t="shared" si="223"/>
        <v>180.92</v>
      </c>
    </row>
    <row r="1988" spans="1:9" ht="12.75" customHeight="1">
      <c r="A1988" s="97"/>
      <c r="B1988" s="97"/>
      <c r="C1988" s="97"/>
      <c r="D1988" s="97"/>
      <c r="E1988" s="97"/>
      <c r="F1988" s="97"/>
      <c r="G1988" s="97"/>
      <c r="H1988" s="108" t="s">
        <v>1320</v>
      </c>
      <c r="I1988" s="108">
        <f>ROUND(I1983*(1+0.2607),2)</f>
        <v>260.17</v>
      </c>
    </row>
    <row r="1989" spans="1:9" ht="12.75" customHeight="1">
      <c r="A1989" s="107"/>
      <c r="B1989" s="107"/>
      <c r="C1989" s="107"/>
      <c r="D1989" s="107"/>
      <c r="E1989" s="107"/>
      <c r="F1989" s="109" t="s">
        <v>1321</v>
      </c>
      <c r="G1989" s="144">
        <f>Planilha!F256</f>
        <v>3</v>
      </c>
      <c r="H1989" s="109" t="s">
        <v>1319</v>
      </c>
      <c r="I1989" s="109">
        <f>ROUND(I1988*G1989,2)</f>
        <v>780.51</v>
      </c>
    </row>
    <row r="1990" spans="1:9" ht="12.75" customHeight="1">
      <c r="A1990" s="145"/>
      <c r="B1990" s="145"/>
      <c r="C1990" s="145"/>
      <c r="D1990" s="145"/>
      <c r="E1990" s="145"/>
      <c r="F1990" s="145"/>
      <c r="G1990" s="145"/>
      <c r="H1990" s="145"/>
      <c r="I1990" s="145"/>
    </row>
    <row r="1991" spans="1:9">
      <c r="A1991" s="35" t="s">
        <v>1129</v>
      </c>
      <c r="B1991" s="36" t="s">
        <v>0</v>
      </c>
      <c r="C1991" s="35" t="s">
        <v>1</v>
      </c>
      <c r="D1991" s="35" t="s">
        <v>2</v>
      </c>
      <c r="E1991" s="35" t="s">
        <v>3</v>
      </c>
      <c r="F1991" s="38" t="s">
        <v>4</v>
      </c>
      <c r="G1991" s="40" t="s">
        <v>5</v>
      </c>
      <c r="H1991" s="36" t="s">
        <v>6</v>
      </c>
      <c r="I1991" s="36" t="s">
        <v>7</v>
      </c>
    </row>
    <row r="1992" spans="1:9" ht="26.4">
      <c r="A1992" s="7" t="s">
        <v>8</v>
      </c>
      <c r="B1992" s="8" t="s">
        <v>1130</v>
      </c>
      <c r="C1992" s="7" t="s">
        <v>13</v>
      </c>
      <c r="D1992" s="25" t="s">
        <v>1131</v>
      </c>
      <c r="E1992" s="7" t="s">
        <v>14</v>
      </c>
      <c r="F1992" s="10" t="s">
        <v>15</v>
      </c>
      <c r="G1992" s="12">
        <v>1</v>
      </c>
      <c r="H1992" s="13">
        <f>SUM(I1993:I1996)</f>
        <v>295.36999999999995</v>
      </c>
      <c r="I1992" s="13">
        <f>H1992*G1992</f>
        <v>295.36999999999995</v>
      </c>
    </row>
    <row r="1993" spans="1:9">
      <c r="A1993" s="34" t="s">
        <v>18</v>
      </c>
      <c r="B1993" s="45">
        <v>88309</v>
      </c>
      <c r="C1993" s="26" t="s">
        <v>34</v>
      </c>
      <c r="D1993" s="26" t="s">
        <v>177</v>
      </c>
      <c r="E1993" s="26" t="s">
        <v>36</v>
      </c>
      <c r="F1993" s="29" t="s">
        <v>37</v>
      </c>
      <c r="G1993" s="31">
        <v>0.66666669999999995</v>
      </c>
      <c r="H1993" s="32">
        <v>24.71</v>
      </c>
      <c r="I1993" s="32">
        <f t="shared" ref="I1993:I1996" si="224">ROUND(G1993*H1993,2)</f>
        <v>16.47</v>
      </c>
    </row>
    <row r="1994" spans="1:9">
      <c r="A1994" s="34" t="s">
        <v>18</v>
      </c>
      <c r="B1994" s="45">
        <v>88316</v>
      </c>
      <c r="C1994" s="26" t="s">
        <v>34</v>
      </c>
      <c r="D1994" s="26" t="s">
        <v>35</v>
      </c>
      <c r="E1994" s="26" t="s">
        <v>36</v>
      </c>
      <c r="F1994" s="29" t="s">
        <v>37</v>
      </c>
      <c r="G1994" s="31">
        <v>0.66666669999999995</v>
      </c>
      <c r="H1994" s="32">
        <v>17.78</v>
      </c>
      <c r="I1994" s="32">
        <f t="shared" si="224"/>
        <v>11.85</v>
      </c>
    </row>
    <row r="1995" spans="1:9" ht="19.8">
      <c r="A1995" s="14" t="s">
        <v>12</v>
      </c>
      <c r="B1995" s="41" t="s">
        <v>1132</v>
      </c>
      <c r="C1995" s="14" t="s">
        <v>13</v>
      </c>
      <c r="D1995" s="14" t="s">
        <v>1133</v>
      </c>
      <c r="E1995" s="14" t="s">
        <v>25</v>
      </c>
      <c r="F1995" s="17" t="s">
        <v>15</v>
      </c>
      <c r="G1995" s="19">
        <v>1</v>
      </c>
      <c r="H1995" s="43">
        <v>260.02999999999997</v>
      </c>
      <c r="I1995" s="43">
        <f t="shared" si="224"/>
        <v>260.02999999999997</v>
      </c>
    </row>
    <row r="1996" spans="1:9" ht="19.8">
      <c r="A1996" s="14" t="s">
        <v>12</v>
      </c>
      <c r="B1996" s="41" t="s">
        <v>343</v>
      </c>
      <c r="C1996" s="14" t="s">
        <v>13</v>
      </c>
      <c r="D1996" s="14" t="s">
        <v>344</v>
      </c>
      <c r="E1996" s="14" t="s">
        <v>25</v>
      </c>
      <c r="F1996" s="17" t="s">
        <v>15</v>
      </c>
      <c r="G1996" s="19">
        <v>9</v>
      </c>
      <c r="H1996" s="43">
        <v>0.78</v>
      </c>
      <c r="I1996" s="43">
        <f t="shared" si="224"/>
        <v>7.02</v>
      </c>
    </row>
    <row r="1997" spans="1:9" ht="12.75" customHeight="1">
      <c r="A1997" s="97"/>
      <c r="B1997" s="97"/>
      <c r="C1997" s="97"/>
      <c r="D1997" s="97"/>
      <c r="E1997" s="97"/>
      <c r="F1997" s="97"/>
      <c r="G1997" s="97"/>
      <c r="H1997" s="108" t="s">
        <v>1320</v>
      </c>
      <c r="I1997" s="108">
        <f>ROUND(I1992*(1+0.2607),2)</f>
        <v>372.37</v>
      </c>
    </row>
    <row r="1998" spans="1:9" ht="12.75" customHeight="1">
      <c r="A1998" s="107"/>
      <c r="B1998" s="107"/>
      <c r="C1998" s="107"/>
      <c r="D1998" s="107"/>
      <c r="E1998" s="107"/>
      <c r="F1998" s="109" t="s">
        <v>1321</v>
      </c>
      <c r="G1998" s="144">
        <f>Planilha!F257</f>
        <v>3</v>
      </c>
      <c r="H1998" s="109" t="s">
        <v>1319</v>
      </c>
      <c r="I1998" s="109">
        <f>ROUND(I1997*G1998,2)</f>
        <v>1117.1099999999999</v>
      </c>
    </row>
    <row r="1999" spans="1:9" ht="12.75" customHeight="1">
      <c r="A1999" s="145"/>
      <c r="B1999" s="145"/>
      <c r="C1999" s="145"/>
      <c r="D1999" s="145"/>
      <c r="E1999" s="145"/>
      <c r="F1999" s="145"/>
      <c r="G1999" s="145"/>
      <c r="H1999" s="145"/>
      <c r="I1999" s="145"/>
    </row>
    <row r="2000" spans="1:9">
      <c r="A2000" s="35" t="s">
        <v>1134</v>
      </c>
      <c r="B2000" s="36" t="s">
        <v>0</v>
      </c>
      <c r="C2000" s="35" t="s">
        <v>1</v>
      </c>
      <c r="D2000" s="35" t="s">
        <v>2</v>
      </c>
      <c r="E2000" s="35" t="s">
        <v>3</v>
      </c>
      <c r="F2000" s="38" t="s">
        <v>4</v>
      </c>
      <c r="G2000" s="40" t="s">
        <v>5</v>
      </c>
      <c r="H2000" s="36" t="s">
        <v>6</v>
      </c>
      <c r="I2000" s="36" t="s">
        <v>7</v>
      </c>
    </row>
    <row r="2001" spans="1:9">
      <c r="A2001" s="7" t="s">
        <v>8</v>
      </c>
      <c r="B2001" s="8" t="s">
        <v>1135</v>
      </c>
      <c r="C2001" s="7" t="s">
        <v>13</v>
      </c>
      <c r="D2001" s="7" t="s">
        <v>1136</v>
      </c>
      <c r="E2001" s="7" t="s">
        <v>14</v>
      </c>
      <c r="F2001" s="10" t="s">
        <v>776</v>
      </c>
      <c r="G2001" s="12">
        <v>1</v>
      </c>
      <c r="H2001" s="13">
        <f>SUM(I2002:I2003)</f>
        <v>171.21</v>
      </c>
      <c r="I2001" s="13">
        <f>H2001*G2001</f>
        <v>171.21</v>
      </c>
    </row>
    <row r="2002" spans="1:9">
      <c r="A2002" s="34" t="s">
        <v>18</v>
      </c>
      <c r="B2002" s="45">
        <v>88309</v>
      </c>
      <c r="C2002" s="26" t="s">
        <v>34</v>
      </c>
      <c r="D2002" s="26" t="s">
        <v>177</v>
      </c>
      <c r="E2002" s="26" t="s">
        <v>36</v>
      </c>
      <c r="F2002" s="29" t="s">
        <v>37</v>
      </c>
      <c r="G2002" s="31">
        <v>1</v>
      </c>
      <c r="H2002" s="32">
        <v>24.71</v>
      </c>
      <c r="I2002" s="32">
        <f t="shared" ref="I2002:I2003" si="225">ROUND(G2002*H2002,2)</f>
        <v>24.71</v>
      </c>
    </row>
    <row r="2003" spans="1:9">
      <c r="A2003" s="14" t="s">
        <v>12</v>
      </c>
      <c r="B2003" s="41" t="s">
        <v>1137</v>
      </c>
      <c r="C2003" s="14" t="s">
        <v>13</v>
      </c>
      <c r="D2003" s="14" t="s">
        <v>1138</v>
      </c>
      <c r="E2003" s="14" t="s">
        <v>25</v>
      </c>
      <c r="F2003" s="17" t="s">
        <v>15</v>
      </c>
      <c r="G2003" s="19">
        <v>1</v>
      </c>
      <c r="H2003" s="43">
        <v>146.5</v>
      </c>
      <c r="I2003" s="43">
        <f t="shared" si="225"/>
        <v>146.5</v>
      </c>
    </row>
    <row r="2004" spans="1:9" ht="12.75" customHeight="1">
      <c r="A2004" s="97"/>
      <c r="B2004" s="97"/>
      <c r="C2004" s="97"/>
      <c r="D2004" s="97"/>
      <c r="E2004" s="97"/>
      <c r="F2004" s="97"/>
      <c r="G2004" s="97"/>
      <c r="H2004" s="108" t="s">
        <v>1320</v>
      </c>
      <c r="I2004" s="108">
        <f>ROUND(I2001*(1+0.2607),2)</f>
        <v>215.84</v>
      </c>
    </row>
    <row r="2005" spans="1:9" ht="12.75" customHeight="1">
      <c r="A2005" s="107"/>
      <c r="B2005" s="107"/>
      <c r="C2005" s="107"/>
      <c r="D2005" s="107"/>
      <c r="E2005" s="107"/>
      <c r="F2005" s="109" t="s">
        <v>1321</v>
      </c>
      <c r="G2005" s="144">
        <f>Planilha!F258</f>
        <v>31</v>
      </c>
      <c r="H2005" s="109" t="s">
        <v>1319</v>
      </c>
      <c r="I2005" s="109">
        <f>ROUND(I2004*G2005,2)</f>
        <v>6691.04</v>
      </c>
    </row>
    <row r="2006" spans="1:9" ht="12.75" customHeight="1">
      <c r="A2006" s="145"/>
      <c r="B2006" s="145"/>
      <c r="C2006" s="145"/>
      <c r="D2006" s="145"/>
      <c r="E2006" s="145"/>
      <c r="F2006" s="145"/>
      <c r="G2006" s="145"/>
      <c r="H2006" s="145"/>
      <c r="I2006" s="145"/>
    </row>
    <row r="2007" spans="1:9">
      <c r="A2007" s="35" t="s">
        <v>1139</v>
      </c>
      <c r="B2007" s="36" t="s">
        <v>0</v>
      </c>
      <c r="C2007" s="35" t="s">
        <v>1</v>
      </c>
      <c r="D2007" s="35" t="s">
        <v>2</v>
      </c>
      <c r="E2007" s="35" t="s">
        <v>3</v>
      </c>
      <c r="F2007" s="38" t="s">
        <v>4</v>
      </c>
      <c r="G2007" s="40" t="s">
        <v>5</v>
      </c>
      <c r="H2007" s="36" t="s">
        <v>6</v>
      </c>
      <c r="I2007" s="36" t="s">
        <v>7</v>
      </c>
    </row>
    <row r="2008" spans="1:9">
      <c r="A2008" s="7" t="s">
        <v>8</v>
      </c>
      <c r="B2008" s="8" t="s">
        <v>1140</v>
      </c>
      <c r="C2008" s="7" t="s">
        <v>13</v>
      </c>
      <c r="D2008" s="7" t="s">
        <v>1141</v>
      </c>
      <c r="E2008" s="7" t="s">
        <v>14</v>
      </c>
      <c r="F2008" s="10" t="s">
        <v>776</v>
      </c>
      <c r="G2008" s="12">
        <v>1</v>
      </c>
      <c r="H2008" s="13">
        <f>SUM(I2009:I2010)</f>
        <v>53.83</v>
      </c>
      <c r="I2008" s="13">
        <f>H2008*G2008</f>
        <v>53.83</v>
      </c>
    </row>
    <row r="2009" spans="1:9">
      <c r="A2009" s="34" t="s">
        <v>18</v>
      </c>
      <c r="B2009" s="45">
        <v>88309</v>
      </c>
      <c r="C2009" s="26" t="s">
        <v>34</v>
      </c>
      <c r="D2009" s="26" t="s">
        <v>177</v>
      </c>
      <c r="E2009" s="26" t="s">
        <v>36</v>
      </c>
      <c r="F2009" s="29" t="s">
        <v>37</v>
      </c>
      <c r="G2009" s="31">
        <v>1</v>
      </c>
      <c r="H2009" s="32">
        <v>24.71</v>
      </c>
      <c r="I2009" s="32">
        <f t="shared" ref="I2009:I2010" si="226">ROUND(G2009*H2009,2)</f>
        <v>24.71</v>
      </c>
    </row>
    <row r="2010" spans="1:9">
      <c r="A2010" s="14" t="s">
        <v>12</v>
      </c>
      <c r="B2010" s="41" t="s">
        <v>1142</v>
      </c>
      <c r="C2010" s="14" t="s">
        <v>13</v>
      </c>
      <c r="D2010" s="14" t="s">
        <v>1141</v>
      </c>
      <c r="E2010" s="14" t="s">
        <v>25</v>
      </c>
      <c r="F2010" s="17" t="s">
        <v>15</v>
      </c>
      <c r="G2010" s="19">
        <v>1</v>
      </c>
      <c r="H2010" s="43">
        <v>29.12</v>
      </c>
      <c r="I2010" s="43">
        <f t="shared" si="226"/>
        <v>29.12</v>
      </c>
    </row>
    <row r="2011" spans="1:9" ht="12.75" customHeight="1">
      <c r="A2011" s="97"/>
      <c r="B2011" s="97"/>
      <c r="C2011" s="97"/>
      <c r="D2011" s="97"/>
      <c r="E2011" s="97"/>
      <c r="F2011" s="97"/>
      <c r="G2011" s="97"/>
      <c r="H2011" s="108" t="s">
        <v>1320</v>
      </c>
      <c r="I2011" s="108">
        <f>ROUND(I2008*(1+0.2607),2)</f>
        <v>67.86</v>
      </c>
    </row>
    <row r="2012" spans="1:9" ht="12.75" customHeight="1">
      <c r="A2012" s="107"/>
      <c r="B2012" s="107"/>
      <c r="C2012" s="107"/>
      <c r="D2012" s="107"/>
      <c r="E2012" s="107"/>
      <c r="F2012" s="109" t="s">
        <v>1321</v>
      </c>
      <c r="G2012" s="144">
        <f>Planilha!F259</f>
        <v>31</v>
      </c>
      <c r="H2012" s="109" t="s">
        <v>1319</v>
      </c>
      <c r="I2012" s="109">
        <f>ROUND(I2011*G2012,2)</f>
        <v>2103.66</v>
      </c>
    </row>
    <row r="2013" spans="1:9" ht="12.75" customHeight="1">
      <c r="A2013" s="145"/>
      <c r="B2013" s="145"/>
      <c r="C2013" s="145"/>
      <c r="D2013" s="145"/>
      <c r="E2013" s="145"/>
      <c r="F2013" s="145"/>
      <c r="G2013" s="145"/>
      <c r="H2013" s="145"/>
      <c r="I2013" s="145"/>
    </row>
    <row r="2014" spans="1:9">
      <c r="A2014" s="35" t="s">
        <v>1143</v>
      </c>
      <c r="B2014" s="36" t="s">
        <v>0</v>
      </c>
      <c r="C2014" s="35" t="s">
        <v>1</v>
      </c>
      <c r="D2014" s="35" t="s">
        <v>2</v>
      </c>
      <c r="E2014" s="35" t="s">
        <v>3</v>
      </c>
      <c r="F2014" s="38" t="s">
        <v>4</v>
      </c>
      <c r="G2014" s="40" t="s">
        <v>5</v>
      </c>
      <c r="H2014" s="36" t="s">
        <v>6</v>
      </c>
      <c r="I2014" s="36" t="s">
        <v>7</v>
      </c>
    </row>
    <row r="2015" spans="1:9">
      <c r="A2015" s="7" t="s">
        <v>8</v>
      </c>
      <c r="B2015" s="46">
        <v>86914</v>
      </c>
      <c r="C2015" s="7" t="s">
        <v>34</v>
      </c>
      <c r="D2015" s="25" t="s">
        <v>604</v>
      </c>
      <c r="E2015" s="25" t="s">
        <v>62</v>
      </c>
      <c r="F2015" s="10" t="s">
        <v>11</v>
      </c>
      <c r="G2015" s="12">
        <v>1</v>
      </c>
      <c r="H2015" s="13">
        <f>SUM(I2016:I2019)</f>
        <v>74.319999999999993</v>
      </c>
      <c r="I2015" s="13">
        <f>H2015*G2015</f>
        <v>74.319999999999993</v>
      </c>
    </row>
    <row r="2016" spans="1:9">
      <c r="A2016" s="34" t="s">
        <v>18</v>
      </c>
      <c r="B2016" s="45">
        <v>88267</v>
      </c>
      <c r="C2016" s="26" t="s">
        <v>34</v>
      </c>
      <c r="D2016" s="34" t="s">
        <v>480</v>
      </c>
      <c r="E2016" s="26" t="s">
        <v>36</v>
      </c>
      <c r="F2016" s="29" t="s">
        <v>37</v>
      </c>
      <c r="G2016" s="31">
        <v>0.1525</v>
      </c>
      <c r="H2016" s="32">
        <v>24.03</v>
      </c>
      <c r="I2016" s="32">
        <f t="shared" ref="I2016:I2019" si="227">ROUND(G2016*H2016,2)</f>
        <v>3.66</v>
      </c>
    </row>
    <row r="2017" spans="1:9">
      <c r="A2017" s="34" t="s">
        <v>18</v>
      </c>
      <c r="B2017" s="45">
        <v>88316</v>
      </c>
      <c r="C2017" s="26" t="s">
        <v>34</v>
      </c>
      <c r="D2017" s="26" t="s">
        <v>35</v>
      </c>
      <c r="E2017" s="28" t="s">
        <v>36</v>
      </c>
      <c r="F2017" s="48" t="s">
        <v>37</v>
      </c>
      <c r="G2017" s="31">
        <v>4.8099999999999997E-2</v>
      </c>
      <c r="H2017" s="32">
        <v>17.78</v>
      </c>
      <c r="I2017" s="32">
        <f t="shared" si="227"/>
        <v>0.86</v>
      </c>
    </row>
    <row r="2018" spans="1:9" ht="19.8">
      <c r="A2018" s="14" t="s">
        <v>12</v>
      </c>
      <c r="B2018" s="15">
        <v>13417</v>
      </c>
      <c r="C2018" s="14" t="s">
        <v>34</v>
      </c>
      <c r="D2018" s="42" t="s">
        <v>1144</v>
      </c>
      <c r="E2018" s="16" t="s">
        <v>25</v>
      </c>
      <c r="F2018" s="49" t="s">
        <v>11</v>
      </c>
      <c r="G2018" s="19">
        <v>1</v>
      </c>
      <c r="H2018" s="43">
        <v>69.73</v>
      </c>
      <c r="I2018" s="43">
        <f t="shared" si="227"/>
        <v>69.73</v>
      </c>
    </row>
    <row r="2019" spans="1:9">
      <c r="A2019" s="14" t="s">
        <v>12</v>
      </c>
      <c r="B2019" s="15">
        <v>3146</v>
      </c>
      <c r="C2019" s="14" t="s">
        <v>34</v>
      </c>
      <c r="D2019" s="14" t="s">
        <v>511</v>
      </c>
      <c r="E2019" s="16" t="s">
        <v>25</v>
      </c>
      <c r="F2019" s="49" t="s">
        <v>11</v>
      </c>
      <c r="G2019" s="19">
        <v>2.1000000000000001E-2</v>
      </c>
      <c r="H2019" s="43">
        <v>3.33</v>
      </c>
      <c r="I2019" s="43">
        <f t="shared" si="227"/>
        <v>7.0000000000000007E-2</v>
      </c>
    </row>
    <row r="2020" spans="1:9" ht="12.75" customHeight="1">
      <c r="A2020" s="97"/>
      <c r="B2020" s="97"/>
      <c r="C2020" s="97"/>
      <c r="D2020" s="97"/>
      <c r="E2020" s="97"/>
      <c r="F2020" s="97"/>
      <c r="G2020" s="97"/>
      <c r="H2020" s="108" t="s">
        <v>1320</v>
      </c>
      <c r="I2020" s="108">
        <f>ROUND(I2015*(1+0.2607),2)</f>
        <v>93.7</v>
      </c>
    </row>
    <row r="2021" spans="1:9" ht="12.75" customHeight="1">
      <c r="A2021" s="107"/>
      <c r="B2021" s="107"/>
      <c r="C2021" s="107"/>
      <c r="D2021" s="107"/>
      <c r="E2021" s="107"/>
      <c r="F2021" s="109" t="s">
        <v>1321</v>
      </c>
      <c r="G2021" s="144">
        <f>Planilha!F260</f>
        <v>2</v>
      </c>
      <c r="H2021" s="109" t="s">
        <v>1319</v>
      </c>
      <c r="I2021" s="109">
        <f>ROUND(I2020*G2021,2)</f>
        <v>187.4</v>
      </c>
    </row>
    <row r="2022" spans="1:9" ht="12.75" customHeight="1">
      <c r="A2022" s="145"/>
      <c r="B2022" s="145"/>
      <c r="C2022" s="145"/>
      <c r="D2022" s="145"/>
      <c r="E2022" s="145"/>
      <c r="F2022" s="145"/>
      <c r="G2022" s="145"/>
      <c r="H2022" s="145"/>
      <c r="I2022" s="145"/>
    </row>
    <row r="2023" spans="1:9">
      <c r="A2023" s="35" t="s">
        <v>1145</v>
      </c>
      <c r="B2023" s="36" t="s">
        <v>0</v>
      </c>
      <c r="C2023" s="35" t="s">
        <v>1</v>
      </c>
      <c r="D2023" s="35" t="s">
        <v>2</v>
      </c>
      <c r="E2023" s="37" t="s">
        <v>3</v>
      </c>
      <c r="F2023" s="38" t="s">
        <v>4</v>
      </c>
      <c r="G2023" s="40" t="s">
        <v>5</v>
      </c>
      <c r="H2023" s="36" t="s">
        <v>6</v>
      </c>
      <c r="I2023" s="36" t="s">
        <v>7</v>
      </c>
    </row>
    <row r="2024" spans="1:9">
      <c r="A2024" s="7" t="s">
        <v>8</v>
      </c>
      <c r="B2024" s="46">
        <v>95547</v>
      </c>
      <c r="C2024" s="7" t="s">
        <v>34</v>
      </c>
      <c r="D2024" s="7" t="s">
        <v>1146</v>
      </c>
      <c r="E2024" s="9" t="s">
        <v>41</v>
      </c>
      <c r="F2024" s="10" t="s">
        <v>11</v>
      </c>
      <c r="G2024" s="12">
        <v>1</v>
      </c>
      <c r="H2024" s="13">
        <f>SUM(I2025:I2027)</f>
        <v>40.76</v>
      </c>
      <c r="I2024" s="13">
        <f>H2024*G2024</f>
        <v>40.76</v>
      </c>
    </row>
    <row r="2025" spans="1:9">
      <c r="A2025" s="34" t="s">
        <v>18</v>
      </c>
      <c r="B2025" s="45">
        <v>88267</v>
      </c>
      <c r="C2025" s="26" t="s">
        <v>34</v>
      </c>
      <c r="D2025" s="34" t="s">
        <v>480</v>
      </c>
      <c r="E2025" s="28" t="s">
        <v>36</v>
      </c>
      <c r="F2025" s="29" t="s">
        <v>37</v>
      </c>
      <c r="G2025" s="31">
        <v>0.31619999999999998</v>
      </c>
      <c r="H2025" s="32">
        <v>24.03</v>
      </c>
      <c r="I2025" s="32">
        <f t="shared" ref="I2025:I2027" si="228">ROUND(G2025*H2025,2)</f>
        <v>7.6</v>
      </c>
    </row>
    <row r="2026" spans="1:9">
      <c r="A2026" s="34" t="s">
        <v>18</v>
      </c>
      <c r="B2026" s="45">
        <v>88316</v>
      </c>
      <c r="C2026" s="26" t="s">
        <v>34</v>
      </c>
      <c r="D2026" s="26" t="s">
        <v>35</v>
      </c>
      <c r="E2026" s="28" t="s">
        <v>36</v>
      </c>
      <c r="F2026" s="29" t="s">
        <v>37</v>
      </c>
      <c r="G2026" s="31">
        <v>9.9599999999999994E-2</v>
      </c>
      <c r="H2026" s="32">
        <v>17.78</v>
      </c>
      <c r="I2026" s="32">
        <f t="shared" si="228"/>
        <v>1.77</v>
      </c>
    </row>
    <row r="2027" spans="1:9">
      <c r="A2027" s="14" t="s">
        <v>12</v>
      </c>
      <c r="B2027" s="15">
        <v>11758</v>
      </c>
      <c r="C2027" s="14" t="s">
        <v>34</v>
      </c>
      <c r="D2027" s="42" t="s">
        <v>1147</v>
      </c>
      <c r="E2027" s="16" t="s">
        <v>25</v>
      </c>
      <c r="F2027" s="17" t="s">
        <v>11</v>
      </c>
      <c r="G2027" s="19">
        <v>1</v>
      </c>
      <c r="H2027" s="43">
        <v>31.39</v>
      </c>
      <c r="I2027" s="43">
        <f t="shared" si="228"/>
        <v>31.39</v>
      </c>
    </row>
    <row r="2028" spans="1:9" ht="12.75" customHeight="1">
      <c r="A2028" s="97"/>
      <c r="B2028" s="97"/>
      <c r="C2028" s="97"/>
      <c r="D2028" s="97"/>
      <c r="E2028" s="97"/>
      <c r="F2028" s="97"/>
      <c r="G2028" s="97"/>
      <c r="H2028" s="108" t="s">
        <v>1320</v>
      </c>
      <c r="I2028" s="108">
        <f>ROUND(I2024*(1+0.2607),2)</f>
        <v>51.39</v>
      </c>
    </row>
    <row r="2029" spans="1:9" ht="12.75" customHeight="1">
      <c r="A2029" s="107"/>
      <c r="B2029" s="107"/>
      <c r="C2029" s="107"/>
      <c r="D2029" s="107"/>
      <c r="E2029" s="107"/>
      <c r="F2029" s="109" t="s">
        <v>1321</v>
      </c>
      <c r="G2029" s="144">
        <f>Planilha!F261</f>
        <v>31</v>
      </c>
      <c r="H2029" s="109" t="s">
        <v>1319</v>
      </c>
      <c r="I2029" s="109">
        <f>ROUND(I2028*G2029,2)</f>
        <v>1593.09</v>
      </c>
    </row>
    <row r="2030" spans="1:9" ht="12.75" customHeight="1">
      <c r="A2030" s="145"/>
      <c r="B2030" s="145"/>
      <c r="C2030" s="145"/>
      <c r="D2030" s="145"/>
      <c r="E2030" s="145"/>
      <c r="F2030" s="145"/>
      <c r="G2030" s="145"/>
      <c r="H2030" s="145"/>
      <c r="I2030" s="145"/>
    </row>
    <row r="2031" spans="1:9">
      <c r="A2031" s="35" t="s">
        <v>1148</v>
      </c>
      <c r="B2031" s="36" t="s">
        <v>0</v>
      </c>
      <c r="C2031" s="35" t="s">
        <v>1</v>
      </c>
      <c r="D2031" s="35" t="s">
        <v>2</v>
      </c>
      <c r="E2031" s="37" t="s">
        <v>3</v>
      </c>
      <c r="F2031" s="38" t="s">
        <v>4</v>
      </c>
      <c r="G2031" s="40" t="s">
        <v>5</v>
      </c>
      <c r="H2031" s="36" t="s">
        <v>6</v>
      </c>
      <c r="I2031" s="36" t="s">
        <v>7</v>
      </c>
    </row>
    <row r="2032" spans="1:9">
      <c r="A2032" s="7" t="s">
        <v>8</v>
      </c>
      <c r="B2032" s="8" t="s">
        <v>1149</v>
      </c>
      <c r="C2032" s="7" t="s">
        <v>13</v>
      </c>
      <c r="D2032" s="7" t="s">
        <v>1150</v>
      </c>
      <c r="E2032" s="9" t="s">
        <v>14</v>
      </c>
      <c r="F2032" s="10" t="s">
        <v>776</v>
      </c>
      <c r="G2032" s="12">
        <v>1</v>
      </c>
      <c r="H2032" s="13">
        <f>SUM(I2033:I2034)</f>
        <v>48.3</v>
      </c>
      <c r="I2032" s="13">
        <f>H2032*G2032</f>
        <v>48.3</v>
      </c>
    </row>
    <row r="2033" spans="1:9">
      <c r="A2033" s="34" t="s">
        <v>18</v>
      </c>
      <c r="B2033" s="45">
        <v>88309</v>
      </c>
      <c r="C2033" s="26" t="s">
        <v>34</v>
      </c>
      <c r="D2033" s="26" t="s">
        <v>177</v>
      </c>
      <c r="E2033" s="28" t="s">
        <v>36</v>
      </c>
      <c r="F2033" s="29" t="s">
        <v>37</v>
      </c>
      <c r="G2033" s="31">
        <v>0.2</v>
      </c>
      <c r="H2033" s="32">
        <v>24.71</v>
      </c>
      <c r="I2033" s="32">
        <f t="shared" ref="I2033:I2034" si="229">ROUND(G2033*H2033,2)</f>
        <v>4.9400000000000004</v>
      </c>
    </row>
    <row r="2034" spans="1:9">
      <c r="A2034" s="14" t="s">
        <v>12</v>
      </c>
      <c r="B2034" s="41" t="s">
        <v>1151</v>
      </c>
      <c r="C2034" s="14" t="s">
        <v>13</v>
      </c>
      <c r="D2034" s="42" t="s">
        <v>1152</v>
      </c>
      <c r="E2034" s="16" t="s">
        <v>25</v>
      </c>
      <c r="F2034" s="17" t="s">
        <v>15</v>
      </c>
      <c r="G2034" s="19">
        <v>1</v>
      </c>
      <c r="H2034" s="43">
        <v>43.36</v>
      </c>
      <c r="I2034" s="43">
        <f t="shared" si="229"/>
        <v>43.36</v>
      </c>
    </row>
    <row r="2035" spans="1:9" ht="12.75" customHeight="1">
      <c r="A2035" s="97"/>
      <c r="B2035" s="97"/>
      <c r="C2035" s="97"/>
      <c r="D2035" s="97"/>
      <c r="E2035" s="97"/>
      <c r="F2035" s="97"/>
      <c r="G2035" s="97"/>
      <c r="H2035" s="108" t="s">
        <v>1320</v>
      </c>
      <c r="I2035" s="108">
        <f>ROUND(I2032*(1+0.2607),2)</f>
        <v>60.89</v>
      </c>
    </row>
    <row r="2036" spans="1:9" ht="12.75" customHeight="1">
      <c r="A2036" s="107"/>
      <c r="B2036" s="107"/>
      <c r="C2036" s="107"/>
      <c r="D2036" s="107"/>
      <c r="E2036" s="107"/>
      <c r="F2036" s="109" t="s">
        <v>1321</v>
      </c>
      <c r="G2036" s="144">
        <f>Planilha!F262</f>
        <v>7</v>
      </c>
      <c r="H2036" s="109" t="s">
        <v>1319</v>
      </c>
      <c r="I2036" s="109">
        <f>ROUND(I2035*G2036,2)</f>
        <v>426.23</v>
      </c>
    </row>
    <row r="2037" spans="1:9" ht="12.75" customHeight="1">
      <c r="A2037" s="145"/>
      <c r="B2037" s="145"/>
      <c r="C2037" s="145"/>
      <c r="D2037" s="145"/>
      <c r="E2037" s="145"/>
      <c r="F2037" s="145"/>
      <c r="G2037" s="145"/>
      <c r="H2037" s="145"/>
      <c r="I2037" s="145"/>
    </row>
    <row r="2038" spans="1:9">
      <c r="A2038" s="35" t="s">
        <v>1153</v>
      </c>
      <c r="B2038" s="36" t="s">
        <v>0</v>
      </c>
      <c r="C2038" s="35" t="s">
        <v>1</v>
      </c>
      <c r="D2038" s="35" t="s">
        <v>2</v>
      </c>
      <c r="E2038" s="37" t="s">
        <v>3</v>
      </c>
      <c r="F2038" s="38" t="s">
        <v>4</v>
      </c>
      <c r="G2038" s="40" t="s">
        <v>5</v>
      </c>
      <c r="H2038" s="36" t="s">
        <v>6</v>
      </c>
      <c r="I2038" s="36" t="s">
        <v>7</v>
      </c>
    </row>
    <row r="2039" spans="1:9">
      <c r="A2039" s="7" t="s">
        <v>8</v>
      </c>
      <c r="B2039" s="8" t="s">
        <v>1154</v>
      </c>
      <c r="C2039" s="7" t="s">
        <v>305</v>
      </c>
      <c r="D2039" s="7" t="s">
        <v>1155</v>
      </c>
      <c r="E2039" s="9" t="s">
        <v>1156</v>
      </c>
      <c r="F2039" s="10" t="s">
        <v>11</v>
      </c>
      <c r="G2039" s="12">
        <v>1</v>
      </c>
      <c r="H2039" s="13">
        <f>SUM(I2040:I2042)</f>
        <v>599.38</v>
      </c>
      <c r="I2039" s="13">
        <f>H2039*G2039</f>
        <v>599.38</v>
      </c>
    </row>
    <row r="2040" spans="1:9">
      <c r="A2040" s="34" t="s">
        <v>18</v>
      </c>
      <c r="B2040" s="45">
        <v>88248</v>
      </c>
      <c r="C2040" s="26" t="s">
        <v>34</v>
      </c>
      <c r="D2040" s="34" t="s">
        <v>481</v>
      </c>
      <c r="E2040" s="28" t="s">
        <v>36</v>
      </c>
      <c r="F2040" s="29" t="s">
        <v>37</v>
      </c>
      <c r="G2040" s="31">
        <v>2</v>
      </c>
      <c r="H2040" s="32">
        <v>19.21</v>
      </c>
      <c r="I2040" s="32">
        <f t="shared" ref="I2040:I2042" si="230">ROUND(G2040*H2040,2)</f>
        <v>38.42</v>
      </c>
    </row>
    <row r="2041" spans="1:9">
      <c r="A2041" s="34" t="s">
        <v>18</v>
      </c>
      <c r="B2041" s="45">
        <v>88267</v>
      </c>
      <c r="C2041" s="26" t="s">
        <v>34</v>
      </c>
      <c r="D2041" s="34" t="s">
        <v>480</v>
      </c>
      <c r="E2041" s="28" t="s">
        <v>36</v>
      </c>
      <c r="F2041" s="29" t="s">
        <v>37</v>
      </c>
      <c r="G2041" s="31">
        <v>2</v>
      </c>
      <c r="H2041" s="32">
        <v>24.03</v>
      </c>
      <c r="I2041" s="32">
        <f t="shared" si="230"/>
        <v>48.06</v>
      </c>
    </row>
    <row r="2042" spans="1:9">
      <c r="A2042" s="14" t="s">
        <v>12</v>
      </c>
      <c r="B2042" s="41" t="s">
        <v>1157</v>
      </c>
      <c r="C2042" s="14" t="s">
        <v>305</v>
      </c>
      <c r="D2042" s="14" t="s">
        <v>1158</v>
      </c>
      <c r="E2042" s="16" t="s">
        <v>25</v>
      </c>
      <c r="F2042" s="17" t="s">
        <v>11</v>
      </c>
      <c r="G2042" s="19">
        <v>1</v>
      </c>
      <c r="H2042" s="43">
        <v>512.9</v>
      </c>
      <c r="I2042" s="43">
        <f t="shared" si="230"/>
        <v>512.9</v>
      </c>
    </row>
    <row r="2043" spans="1:9" ht="12.75" customHeight="1">
      <c r="A2043" s="97"/>
      <c r="B2043" s="97"/>
      <c r="C2043" s="97"/>
      <c r="D2043" s="97"/>
      <c r="E2043" s="97"/>
      <c r="F2043" s="97"/>
      <c r="G2043" s="97"/>
      <c r="H2043" s="108" t="s">
        <v>1320</v>
      </c>
      <c r="I2043" s="108">
        <f>ROUND(I2039*(1+0.2607),2)</f>
        <v>755.64</v>
      </c>
    </row>
    <row r="2044" spans="1:9" ht="12.75" customHeight="1">
      <c r="A2044" s="107"/>
      <c r="B2044" s="107"/>
      <c r="C2044" s="107"/>
      <c r="D2044" s="107"/>
      <c r="E2044" s="107"/>
      <c r="F2044" s="109" t="s">
        <v>1321</v>
      </c>
      <c r="G2044" s="144">
        <f>Planilha!F263</f>
        <v>1</v>
      </c>
      <c r="H2044" s="109" t="s">
        <v>1319</v>
      </c>
      <c r="I2044" s="109">
        <f>ROUND(I2043*G2044,2)</f>
        <v>755.64</v>
      </c>
    </row>
    <row r="2045" spans="1:9" ht="12.75" customHeight="1">
      <c r="A2045" s="145"/>
      <c r="B2045" s="145"/>
      <c r="C2045" s="145"/>
      <c r="D2045" s="145"/>
      <c r="E2045" s="145"/>
      <c r="F2045" s="145"/>
      <c r="G2045" s="145"/>
      <c r="H2045" s="145"/>
      <c r="I2045" s="145"/>
    </row>
    <row r="2046" spans="1:9">
      <c r="A2046" s="21">
        <v>15</v>
      </c>
      <c r="B2046" s="22"/>
      <c r="C2046" s="22"/>
      <c r="D2046" s="23" t="s">
        <v>1159</v>
      </c>
      <c r="E2046" s="22"/>
      <c r="F2046" s="111"/>
      <c r="G2046" s="110"/>
      <c r="H2046" s="22"/>
      <c r="I2046" s="22"/>
    </row>
    <row r="2047" spans="1:9">
      <c r="A2047" s="1" t="s">
        <v>1160</v>
      </c>
      <c r="B2047" s="2" t="s">
        <v>0</v>
      </c>
      <c r="C2047" s="1" t="s">
        <v>1</v>
      </c>
      <c r="D2047" s="1" t="s">
        <v>2</v>
      </c>
      <c r="E2047" s="3" t="s">
        <v>3</v>
      </c>
      <c r="F2047" s="4" t="s">
        <v>4</v>
      </c>
      <c r="G2047" s="6" t="s">
        <v>5</v>
      </c>
      <c r="H2047" s="2" t="s">
        <v>6</v>
      </c>
      <c r="I2047" s="2" t="s">
        <v>7</v>
      </c>
    </row>
    <row r="2048" spans="1:9">
      <c r="A2048" s="7" t="s">
        <v>8</v>
      </c>
      <c r="B2048" s="8" t="s">
        <v>1161</v>
      </c>
      <c r="C2048" s="7" t="s">
        <v>9</v>
      </c>
      <c r="D2048" s="25" t="s">
        <v>1162</v>
      </c>
      <c r="E2048" s="81">
        <v>13.38</v>
      </c>
      <c r="F2048" s="10" t="s">
        <v>53</v>
      </c>
      <c r="G2048" s="12">
        <v>1</v>
      </c>
      <c r="H2048" s="13">
        <f>SUM(I2049:I2056)</f>
        <v>463.45000000000005</v>
      </c>
      <c r="I2048" s="13">
        <f>H2048*G2048</f>
        <v>463.45000000000005</v>
      </c>
    </row>
    <row r="2049" spans="1:9">
      <c r="A2049" s="34" t="s">
        <v>18</v>
      </c>
      <c r="B2049" s="45">
        <v>88309</v>
      </c>
      <c r="C2049" s="26" t="s">
        <v>34</v>
      </c>
      <c r="D2049" s="26" t="s">
        <v>177</v>
      </c>
      <c r="E2049" s="28" t="s">
        <v>36</v>
      </c>
      <c r="F2049" s="29" t="s">
        <v>37</v>
      </c>
      <c r="G2049" s="31">
        <v>1</v>
      </c>
      <c r="H2049" s="32">
        <v>24.71</v>
      </c>
      <c r="I2049" s="32">
        <f t="shared" ref="I2049:I2056" si="231">ROUND(G2049*H2049,2)</f>
        <v>24.71</v>
      </c>
    </row>
    <row r="2050" spans="1:9">
      <c r="A2050" s="34" t="s">
        <v>18</v>
      </c>
      <c r="B2050" s="45">
        <v>88316</v>
      </c>
      <c r="C2050" s="26" t="s">
        <v>34</v>
      </c>
      <c r="D2050" s="26" t="s">
        <v>35</v>
      </c>
      <c r="E2050" s="28" t="s">
        <v>36</v>
      </c>
      <c r="F2050" s="29" t="s">
        <v>37</v>
      </c>
      <c r="G2050" s="31">
        <v>2</v>
      </c>
      <c r="H2050" s="32">
        <v>17.78</v>
      </c>
      <c r="I2050" s="32">
        <f t="shared" si="231"/>
        <v>35.56</v>
      </c>
    </row>
    <row r="2051" spans="1:9">
      <c r="A2051" s="34" t="s">
        <v>18</v>
      </c>
      <c r="B2051" s="45">
        <v>102487</v>
      </c>
      <c r="C2051" s="26" t="s">
        <v>34</v>
      </c>
      <c r="D2051" s="34" t="s">
        <v>1163</v>
      </c>
      <c r="E2051" s="47" t="s">
        <v>138</v>
      </c>
      <c r="F2051" s="29" t="s">
        <v>74</v>
      </c>
      <c r="G2051" s="31">
        <v>2.5600000000000001E-2</v>
      </c>
      <c r="H2051" s="32">
        <v>514.98</v>
      </c>
      <c r="I2051" s="32">
        <f t="shared" si="231"/>
        <v>13.18</v>
      </c>
    </row>
    <row r="2052" spans="1:9">
      <c r="A2052" s="26" t="s">
        <v>16</v>
      </c>
      <c r="B2052" s="45">
        <v>96536</v>
      </c>
      <c r="C2052" s="26" t="s">
        <v>34</v>
      </c>
      <c r="D2052" s="34" t="s">
        <v>1164</v>
      </c>
      <c r="E2052" s="28" t="s">
        <v>72</v>
      </c>
      <c r="F2052" s="29" t="s">
        <v>30</v>
      </c>
      <c r="G2052" s="31">
        <v>0.25600000000000001</v>
      </c>
      <c r="H2052" s="32">
        <v>86.6</v>
      </c>
      <c r="I2052" s="32">
        <f t="shared" si="231"/>
        <v>22.17</v>
      </c>
    </row>
    <row r="2053" spans="1:9">
      <c r="A2053" s="34" t="s">
        <v>18</v>
      </c>
      <c r="B2053" s="45">
        <v>93358</v>
      </c>
      <c r="C2053" s="26" t="s">
        <v>34</v>
      </c>
      <c r="D2053" s="34" t="s">
        <v>98</v>
      </c>
      <c r="E2053" s="28" t="s">
        <v>99</v>
      </c>
      <c r="F2053" s="29" t="s">
        <v>74</v>
      </c>
      <c r="G2053" s="31">
        <v>2.5600000000000001E-2</v>
      </c>
      <c r="H2053" s="32">
        <v>70.349999999999994</v>
      </c>
      <c r="I2053" s="32">
        <f t="shared" si="231"/>
        <v>1.8</v>
      </c>
    </row>
    <row r="2054" spans="1:9">
      <c r="A2054" s="14" t="s">
        <v>12</v>
      </c>
      <c r="B2054" s="59">
        <v>64924</v>
      </c>
      <c r="C2054" s="14" t="s">
        <v>305</v>
      </c>
      <c r="D2054" s="14" t="s">
        <v>1165</v>
      </c>
      <c r="E2054" s="16" t="s">
        <v>25</v>
      </c>
      <c r="F2054" s="17" t="s">
        <v>11</v>
      </c>
      <c r="G2054" s="19">
        <v>1.6</v>
      </c>
      <c r="H2054" s="43">
        <v>1.1399999999999999</v>
      </c>
      <c r="I2054" s="43">
        <f t="shared" si="231"/>
        <v>1.82</v>
      </c>
    </row>
    <row r="2055" spans="1:9">
      <c r="A2055" s="14" t="s">
        <v>12</v>
      </c>
      <c r="B2055" s="41" t="s">
        <v>1166</v>
      </c>
      <c r="C2055" s="14" t="s">
        <v>305</v>
      </c>
      <c r="D2055" s="14" t="s">
        <v>1167</v>
      </c>
      <c r="E2055" s="16" t="s">
        <v>25</v>
      </c>
      <c r="F2055" s="17" t="s">
        <v>11</v>
      </c>
      <c r="G2055" s="19">
        <v>0.4</v>
      </c>
      <c r="H2055" s="43">
        <v>691.65</v>
      </c>
      <c r="I2055" s="43">
        <f t="shared" si="231"/>
        <v>276.66000000000003</v>
      </c>
    </row>
    <row r="2056" spans="1:9">
      <c r="A2056" s="14" t="s">
        <v>12</v>
      </c>
      <c r="B2056" s="41" t="s">
        <v>1168</v>
      </c>
      <c r="C2056" s="14" t="s">
        <v>305</v>
      </c>
      <c r="D2056" s="14" t="s">
        <v>1169</v>
      </c>
      <c r="E2056" s="16" t="s">
        <v>25</v>
      </c>
      <c r="F2056" s="17" t="s">
        <v>11</v>
      </c>
      <c r="G2056" s="19">
        <v>0.4</v>
      </c>
      <c r="H2056" s="43">
        <v>218.87</v>
      </c>
      <c r="I2056" s="43">
        <f t="shared" si="231"/>
        <v>87.55</v>
      </c>
    </row>
    <row r="2057" spans="1:9" ht="12.75" customHeight="1">
      <c r="A2057" s="97"/>
      <c r="B2057" s="97"/>
      <c r="C2057" s="97"/>
      <c r="D2057" s="97"/>
      <c r="E2057" s="97"/>
      <c r="F2057" s="97"/>
      <c r="G2057" s="97"/>
      <c r="H2057" s="108" t="s">
        <v>1320</v>
      </c>
      <c r="I2057" s="108">
        <f>ROUND(I2048*(1+0.2607),2)</f>
        <v>584.27</v>
      </c>
    </row>
    <row r="2058" spans="1:9" ht="12.75" customHeight="1">
      <c r="A2058" s="107"/>
      <c r="B2058" s="107"/>
      <c r="C2058" s="107"/>
      <c r="D2058" s="107"/>
      <c r="E2058" s="107"/>
      <c r="F2058" s="109" t="s">
        <v>1321</v>
      </c>
      <c r="G2058" s="144">
        <f>Planilha!F265</f>
        <v>51</v>
      </c>
      <c r="H2058" s="109" t="s">
        <v>1319</v>
      </c>
      <c r="I2058" s="109">
        <f>ROUND(I2057*G2058,2)</f>
        <v>29797.77</v>
      </c>
    </row>
    <row r="2059" spans="1:9" ht="12.75" customHeight="1">
      <c r="A2059" s="145"/>
      <c r="B2059" s="145"/>
      <c r="C2059" s="145"/>
      <c r="D2059" s="145"/>
      <c r="E2059" s="145"/>
      <c r="F2059" s="145"/>
      <c r="G2059" s="145"/>
      <c r="H2059" s="145"/>
      <c r="I2059" s="145"/>
    </row>
    <row r="2060" spans="1:9">
      <c r="A2060" s="35" t="s">
        <v>1170</v>
      </c>
      <c r="B2060" s="36" t="s">
        <v>0</v>
      </c>
      <c r="C2060" s="35" t="s">
        <v>1</v>
      </c>
      <c r="D2060" s="35" t="s">
        <v>2</v>
      </c>
      <c r="E2060" s="37" t="s">
        <v>3</v>
      </c>
      <c r="F2060" s="38" t="s">
        <v>4</v>
      </c>
      <c r="G2060" s="40" t="s">
        <v>5</v>
      </c>
      <c r="H2060" s="36" t="s">
        <v>6</v>
      </c>
      <c r="I2060" s="36" t="s">
        <v>7</v>
      </c>
    </row>
    <row r="2061" spans="1:9">
      <c r="A2061" s="7" t="s">
        <v>8</v>
      </c>
      <c r="B2061" s="8" t="s">
        <v>1171</v>
      </c>
      <c r="C2061" s="7" t="s">
        <v>9</v>
      </c>
      <c r="D2061" s="25" t="s">
        <v>1172</v>
      </c>
      <c r="E2061" s="54" t="s">
        <v>387</v>
      </c>
      <c r="F2061" s="10" t="s">
        <v>11</v>
      </c>
      <c r="G2061" s="12">
        <v>1</v>
      </c>
      <c r="H2061" s="13">
        <f>SUM(I2062:I2068)</f>
        <v>1038.54</v>
      </c>
      <c r="I2061" s="13">
        <f>H2061*G2061</f>
        <v>1038.54</v>
      </c>
    </row>
    <row r="2062" spans="1:9">
      <c r="A2062" s="34" t="s">
        <v>18</v>
      </c>
      <c r="B2062" s="45">
        <v>88309</v>
      </c>
      <c r="C2062" s="26" t="s">
        <v>34</v>
      </c>
      <c r="D2062" s="26" t="s">
        <v>177</v>
      </c>
      <c r="E2062" s="28" t="s">
        <v>36</v>
      </c>
      <c r="F2062" s="29" t="s">
        <v>37</v>
      </c>
      <c r="G2062" s="31">
        <v>1.17</v>
      </c>
      <c r="H2062" s="32">
        <v>24.71</v>
      </c>
      <c r="I2062" s="32">
        <f t="shared" ref="I2062:I2068" si="232">ROUND(G2062*H2062,2)</f>
        <v>28.91</v>
      </c>
    </row>
    <row r="2063" spans="1:9">
      <c r="A2063" s="34" t="s">
        <v>18</v>
      </c>
      <c r="B2063" s="45">
        <v>88316</v>
      </c>
      <c r="C2063" s="26" t="s">
        <v>34</v>
      </c>
      <c r="D2063" s="26" t="s">
        <v>35</v>
      </c>
      <c r="E2063" s="28" t="s">
        <v>36</v>
      </c>
      <c r="F2063" s="29" t="s">
        <v>37</v>
      </c>
      <c r="G2063" s="31">
        <v>1.27</v>
      </c>
      <c r="H2063" s="32">
        <v>17.78</v>
      </c>
      <c r="I2063" s="32">
        <f t="shared" si="232"/>
        <v>22.58</v>
      </c>
    </row>
    <row r="2064" spans="1:9">
      <c r="A2064" s="14" t="s">
        <v>12</v>
      </c>
      <c r="B2064" s="41" t="s">
        <v>1166</v>
      </c>
      <c r="C2064" s="14" t="s">
        <v>305</v>
      </c>
      <c r="D2064" s="14" t="s">
        <v>1167</v>
      </c>
      <c r="E2064" s="16" t="s">
        <v>25</v>
      </c>
      <c r="F2064" s="17" t="s">
        <v>11</v>
      </c>
      <c r="G2064" s="19">
        <v>0.47</v>
      </c>
      <c r="H2064" s="43">
        <v>691.65</v>
      </c>
      <c r="I2064" s="43">
        <f t="shared" si="232"/>
        <v>325.08</v>
      </c>
    </row>
    <row r="2065" spans="1:9" ht="19.8">
      <c r="A2065" s="14" t="s">
        <v>12</v>
      </c>
      <c r="B2065" s="15">
        <v>11581</v>
      </c>
      <c r="C2065" s="14" t="s">
        <v>34</v>
      </c>
      <c r="D2065" s="42" t="s">
        <v>1173</v>
      </c>
      <c r="E2065" s="16" t="s">
        <v>25</v>
      </c>
      <c r="F2065" s="17" t="s">
        <v>53</v>
      </c>
      <c r="G2065" s="19">
        <v>2.16</v>
      </c>
      <c r="H2065" s="43">
        <v>19.37</v>
      </c>
      <c r="I2065" s="43">
        <f t="shared" si="232"/>
        <v>41.84</v>
      </c>
    </row>
    <row r="2066" spans="1:9">
      <c r="A2066" s="14" t="s">
        <v>12</v>
      </c>
      <c r="B2066" s="41" t="s">
        <v>1168</v>
      </c>
      <c r="C2066" s="14" t="s">
        <v>305</v>
      </c>
      <c r="D2066" s="14" t="s">
        <v>1169</v>
      </c>
      <c r="E2066" s="16" t="s">
        <v>25</v>
      </c>
      <c r="F2066" s="17" t="s">
        <v>11</v>
      </c>
      <c r="G2066" s="19">
        <v>2.4300000000000002</v>
      </c>
      <c r="H2066" s="43">
        <v>218.86</v>
      </c>
      <c r="I2066" s="43">
        <f t="shared" si="232"/>
        <v>531.83000000000004</v>
      </c>
    </row>
    <row r="2067" spans="1:9">
      <c r="A2067" s="14" t="s">
        <v>12</v>
      </c>
      <c r="B2067" s="59">
        <v>64924</v>
      </c>
      <c r="C2067" s="14" t="s">
        <v>305</v>
      </c>
      <c r="D2067" s="14" t="s">
        <v>1165</v>
      </c>
      <c r="E2067" s="16" t="s">
        <v>25</v>
      </c>
      <c r="F2067" s="17" t="s">
        <v>11</v>
      </c>
      <c r="G2067" s="19">
        <v>0.85</v>
      </c>
      <c r="H2067" s="43">
        <v>1.1299999999999999</v>
      </c>
      <c r="I2067" s="43">
        <f t="shared" si="232"/>
        <v>0.96</v>
      </c>
    </row>
    <row r="2068" spans="1:9" ht="19.8">
      <c r="A2068" s="14" t="s">
        <v>12</v>
      </c>
      <c r="B2068" s="15">
        <v>38179</v>
      </c>
      <c r="C2068" s="14" t="s">
        <v>34</v>
      </c>
      <c r="D2068" s="42" t="s">
        <v>1174</v>
      </c>
      <c r="E2068" s="16" t="s">
        <v>25</v>
      </c>
      <c r="F2068" s="17" t="s">
        <v>11</v>
      </c>
      <c r="G2068" s="19">
        <v>2</v>
      </c>
      <c r="H2068" s="43">
        <v>43.67</v>
      </c>
      <c r="I2068" s="43">
        <f t="shared" si="232"/>
        <v>87.34</v>
      </c>
    </row>
    <row r="2069" spans="1:9" ht="12.75" customHeight="1">
      <c r="A2069" s="97"/>
      <c r="B2069" s="97"/>
      <c r="C2069" s="97"/>
      <c r="D2069" s="97"/>
      <c r="E2069" s="97"/>
      <c r="F2069" s="97"/>
      <c r="G2069" s="97"/>
      <c r="H2069" s="108" t="s">
        <v>1320</v>
      </c>
      <c r="I2069" s="108">
        <f>ROUND(I2061*(1+0.2607),2)</f>
        <v>1309.29</v>
      </c>
    </row>
    <row r="2070" spans="1:9" ht="12.75" customHeight="1">
      <c r="A2070" s="107"/>
      <c r="B2070" s="107"/>
      <c r="C2070" s="107"/>
      <c r="D2070" s="107"/>
      <c r="E2070" s="107"/>
      <c r="F2070" s="109" t="s">
        <v>1321</v>
      </c>
      <c r="G2070" s="144">
        <f>Planilha!F266</f>
        <v>2</v>
      </c>
      <c r="H2070" s="109" t="s">
        <v>1319</v>
      </c>
      <c r="I2070" s="109">
        <f>ROUND(I2069*G2070,2)</f>
        <v>2618.58</v>
      </c>
    </row>
    <row r="2071" spans="1:9" ht="12.75" customHeight="1">
      <c r="A2071" s="145"/>
      <c r="B2071" s="145"/>
      <c r="C2071" s="145"/>
      <c r="D2071" s="145"/>
      <c r="E2071" s="145"/>
      <c r="F2071" s="145"/>
      <c r="G2071" s="145"/>
      <c r="H2071" s="145"/>
      <c r="I2071" s="145"/>
    </row>
    <row r="2072" spans="1:9">
      <c r="A2072" s="35" t="s">
        <v>1175</v>
      </c>
      <c r="B2072" s="36" t="s">
        <v>0</v>
      </c>
      <c r="C2072" s="35" t="s">
        <v>1</v>
      </c>
      <c r="D2072" s="35" t="s">
        <v>2</v>
      </c>
      <c r="E2072" s="37" t="s">
        <v>3</v>
      </c>
      <c r="F2072" s="38" t="s">
        <v>4</v>
      </c>
      <c r="G2072" s="40" t="s">
        <v>5</v>
      </c>
      <c r="H2072" s="36" t="s">
        <v>6</v>
      </c>
      <c r="I2072" s="36" t="s">
        <v>7</v>
      </c>
    </row>
    <row r="2073" spans="1:9">
      <c r="A2073" s="7" t="s">
        <v>8</v>
      </c>
      <c r="B2073" s="8" t="s">
        <v>1176</v>
      </c>
      <c r="C2073" s="7" t="s">
        <v>9</v>
      </c>
      <c r="D2073" s="25" t="s">
        <v>1177</v>
      </c>
      <c r="E2073" s="54" t="s">
        <v>387</v>
      </c>
      <c r="F2073" s="10" t="s">
        <v>11</v>
      </c>
      <c r="G2073" s="12">
        <v>1</v>
      </c>
      <c r="H2073" s="13">
        <f>SUM(I2074:I2080)</f>
        <v>3191.19</v>
      </c>
      <c r="I2073" s="13">
        <f>H2073*G2073</f>
        <v>3191.19</v>
      </c>
    </row>
    <row r="2074" spans="1:9">
      <c r="A2074" s="34" t="s">
        <v>18</v>
      </c>
      <c r="B2074" s="45">
        <v>88316</v>
      </c>
      <c r="C2074" s="26" t="s">
        <v>34</v>
      </c>
      <c r="D2074" s="26" t="s">
        <v>35</v>
      </c>
      <c r="E2074" s="28" t="s">
        <v>36</v>
      </c>
      <c r="F2074" s="29" t="s">
        <v>37</v>
      </c>
      <c r="G2074" s="31">
        <v>3.5</v>
      </c>
      <c r="H2074" s="32">
        <v>17.78</v>
      </c>
      <c r="I2074" s="32">
        <f t="shared" ref="I2074:I2080" si="233">ROUND(G2074*H2074,2)</f>
        <v>62.23</v>
      </c>
    </row>
    <row r="2075" spans="1:9">
      <c r="A2075" s="34" t="s">
        <v>18</v>
      </c>
      <c r="B2075" s="45">
        <v>88309</v>
      </c>
      <c r="C2075" s="26" t="s">
        <v>34</v>
      </c>
      <c r="D2075" s="26" t="s">
        <v>177</v>
      </c>
      <c r="E2075" s="28" t="s">
        <v>36</v>
      </c>
      <c r="F2075" s="29" t="s">
        <v>37</v>
      </c>
      <c r="G2075" s="31">
        <v>3.21</v>
      </c>
      <c r="H2075" s="32">
        <v>24.71</v>
      </c>
      <c r="I2075" s="32">
        <f t="shared" si="233"/>
        <v>79.319999999999993</v>
      </c>
    </row>
    <row r="2076" spans="1:9" ht="19.8">
      <c r="A2076" s="14" t="s">
        <v>12</v>
      </c>
      <c r="B2076" s="15">
        <v>11581</v>
      </c>
      <c r="C2076" s="14" t="s">
        <v>34</v>
      </c>
      <c r="D2076" s="42" t="s">
        <v>1173</v>
      </c>
      <c r="E2076" s="16" t="s">
        <v>25</v>
      </c>
      <c r="F2076" s="17" t="s">
        <v>53</v>
      </c>
      <c r="G2076" s="19">
        <v>8.75</v>
      </c>
      <c r="H2076" s="43">
        <v>19.37</v>
      </c>
      <c r="I2076" s="43">
        <f t="shared" si="233"/>
        <v>169.49</v>
      </c>
    </row>
    <row r="2077" spans="1:9" ht="19.8">
      <c r="A2077" s="14" t="s">
        <v>12</v>
      </c>
      <c r="B2077" s="15">
        <v>38179</v>
      </c>
      <c r="C2077" s="14" t="s">
        <v>34</v>
      </c>
      <c r="D2077" s="42" t="s">
        <v>1174</v>
      </c>
      <c r="E2077" s="14" t="s">
        <v>25</v>
      </c>
      <c r="F2077" s="17" t="s">
        <v>11</v>
      </c>
      <c r="G2077" s="19">
        <v>6</v>
      </c>
      <c r="H2077" s="43">
        <v>43.67</v>
      </c>
      <c r="I2077" s="43">
        <f t="shared" si="233"/>
        <v>262.02</v>
      </c>
    </row>
    <row r="2078" spans="1:9">
      <c r="A2078" s="14" t="s">
        <v>12</v>
      </c>
      <c r="B2078" s="59">
        <v>64924</v>
      </c>
      <c r="C2078" s="14" t="s">
        <v>305</v>
      </c>
      <c r="D2078" s="14" t="s">
        <v>1165</v>
      </c>
      <c r="E2078" s="14" t="s">
        <v>25</v>
      </c>
      <c r="F2078" s="17" t="s">
        <v>11</v>
      </c>
      <c r="G2078" s="19">
        <v>2.3199999999999998</v>
      </c>
      <c r="H2078" s="43">
        <v>1.1399999999999999</v>
      </c>
      <c r="I2078" s="43">
        <f t="shared" si="233"/>
        <v>2.64</v>
      </c>
    </row>
    <row r="2079" spans="1:9">
      <c r="A2079" s="14" t="s">
        <v>12</v>
      </c>
      <c r="B2079" s="41" t="s">
        <v>1166</v>
      </c>
      <c r="C2079" s="14" t="s">
        <v>305</v>
      </c>
      <c r="D2079" s="14" t="s">
        <v>1167</v>
      </c>
      <c r="E2079" s="14" t="s">
        <v>25</v>
      </c>
      <c r="F2079" s="17" t="s">
        <v>11</v>
      </c>
      <c r="G2079" s="19">
        <v>1.75</v>
      </c>
      <c r="H2079" s="43">
        <v>691.62</v>
      </c>
      <c r="I2079" s="43">
        <f t="shared" si="233"/>
        <v>1210.3399999999999</v>
      </c>
    </row>
    <row r="2080" spans="1:9">
      <c r="A2080" s="14" t="s">
        <v>12</v>
      </c>
      <c r="B2080" s="41" t="s">
        <v>1168</v>
      </c>
      <c r="C2080" s="14" t="s">
        <v>305</v>
      </c>
      <c r="D2080" s="14" t="s">
        <v>1169</v>
      </c>
      <c r="E2080" s="14" t="s">
        <v>25</v>
      </c>
      <c r="F2080" s="17" t="s">
        <v>11</v>
      </c>
      <c r="G2080" s="19">
        <v>6.42</v>
      </c>
      <c r="H2080" s="43">
        <v>218.87</v>
      </c>
      <c r="I2080" s="43">
        <f t="shared" si="233"/>
        <v>1405.15</v>
      </c>
    </row>
    <row r="2081" spans="1:9" ht="12.75" customHeight="1">
      <c r="A2081" s="97"/>
      <c r="B2081" s="97"/>
      <c r="C2081" s="97"/>
      <c r="D2081" s="97"/>
      <c r="E2081" s="97"/>
      <c r="F2081" s="97"/>
      <c r="G2081" s="97"/>
      <c r="H2081" s="108" t="s">
        <v>1320</v>
      </c>
      <c r="I2081" s="108">
        <f>ROUND(I2073*(1+0.2607),2)</f>
        <v>4023.13</v>
      </c>
    </row>
    <row r="2082" spans="1:9" ht="12.75" customHeight="1">
      <c r="A2082" s="107"/>
      <c r="B2082" s="107"/>
      <c r="C2082" s="107"/>
      <c r="D2082" s="107"/>
      <c r="E2082" s="107"/>
      <c r="F2082" s="109" t="s">
        <v>1321</v>
      </c>
      <c r="G2082" s="144">
        <f>Planilha!F267</f>
        <v>1</v>
      </c>
      <c r="H2082" s="109" t="s">
        <v>1319</v>
      </c>
      <c r="I2082" s="109">
        <f>ROUND(I2081*G2082,2)</f>
        <v>4023.13</v>
      </c>
    </row>
    <row r="2083" spans="1:9" ht="12.75" customHeight="1">
      <c r="A2083" s="145"/>
      <c r="B2083" s="145"/>
      <c r="C2083" s="145"/>
      <c r="D2083" s="145"/>
      <c r="E2083" s="145"/>
      <c r="F2083" s="145"/>
      <c r="G2083" s="145"/>
      <c r="H2083" s="145"/>
      <c r="I2083" s="145"/>
    </row>
    <row r="2084" spans="1:9">
      <c r="A2084" s="35" t="s">
        <v>1178</v>
      </c>
      <c r="B2084" s="36" t="s">
        <v>0</v>
      </c>
      <c r="C2084" s="35" t="s">
        <v>1</v>
      </c>
      <c r="D2084" s="35" t="s">
        <v>2</v>
      </c>
      <c r="E2084" s="35" t="s">
        <v>3</v>
      </c>
      <c r="F2084" s="38" t="s">
        <v>4</v>
      </c>
      <c r="G2084" s="40" t="s">
        <v>5</v>
      </c>
      <c r="H2084" s="36" t="s">
        <v>6</v>
      </c>
      <c r="I2084" s="36" t="s">
        <v>7</v>
      </c>
    </row>
    <row r="2085" spans="1:9" ht="19.8">
      <c r="A2085" s="7" t="s">
        <v>8</v>
      </c>
      <c r="B2085" s="46">
        <v>94993</v>
      </c>
      <c r="C2085" s="7" t="s">
        <v>34</v>
      </c>
      <c r="D2085" s="25" t="s">
        <v>1179</v>
      </c>
      <c r="E2085" s="7" t="s">
        <v>46</v>
      </c>
      <c r="F2085" s="10" t="s">
        <v>30</v>
      </c>
      <c r="G2085" s="12">
        <v>1</v>
      </c>
      <c r="H2085" s="13">
        <f>SUM(I2086:I2092)</f>
        <v>75.19</v>
      </c>
      <c r="I2085" s="13">
        <f>H2085*G2085</f>
        <v>75.19</v>
      </c>
    </row>
    <row r="2086" spans="1:9">
      <c r="A2086" s="34" t="s">
        <v>18</v>
      </c>
      <c r="B2086" s="45">
        <v>88309</v>
      </c>
      <c r="C2086" s="26" t="s">
        <v>34</v>
      </c>
      <c r="D2086" s="26" t="s">
        <v>177</v>
      </c>
      <c r="E2086" s="26" t="s">
        <v>36</v>
      </c>
      <c r="F2086" s="29" t="s">
        <v>37</v>
      </c>
      <c r="G2086" s="31">
        <v>7.2700000000000001E-2</v>
      </c>
      <c r="H2086" s="32">
        <v>24.71</v>
      </c>
      <c r="I2086" s="32">
        <f t="shared" ref="I2086:I2092" si="234">ROUND(G2086*H2086,2)</f>
        <v>1.8</v>
      </c>
    </row>
    <row r="2087" spans="1:9">
      <c r="A2087" s="34" t="s">
        <v>18</v>
      </c>
      <c r="B2087" s="45">
        <v>88262</v>
      </c>
      <c r="C2087" s="26" t="s">
        <v>34</v>
      </c>
      <c r="D2087" s="26" t="s">
        <v>199</v>
      </c>
      <c r="E2087" s="26" t="s">
        <v>36</v>
      </c>
      <c r="F2087" s="29" t="s">
        <v>37</v>
      </c>
      <c r="G2087" s="31">
        <v>9.7600000000000006E-2</v>
      </c>
      <c r="H2087" s="32">
        <v>24.35</v>
      </c>
      <c r="I2087" s="32">
        <f t="shared" si="234"/>
        <v>2.38</v>
      </c>
    </row>
    <row r="2088" spans="1:9">
      <c r="A2088" s="34" t="s">
        <v>18</v>
      </c>
      <c r="B2088" s="45">
        <v>88316</v>
      </c>
      <c r="C2088" s="26" t="s">
        <v>34</v>
      </c>
      <c r="D2088" s="26" t="s">
        <v>35</v>
      </c>
      <c r="E2088" s="26" t="s">
        <v>36</v>
      </c>
      <c r="F2088" s="29" t="s">
        <v>37</v>
      </c>
      <c r="G2088" s="31">
        <v>0.1704</v>
      </c>
      <c r="H2088" s="32">
        <v>17.78</v>
      </c>
      <c r="I2088" s="32">
        <f t="shared" si="234"/>
        <v>3.03</v>
      </c>
    </row>
    <row r="2089" spans="1:9">
      <c r="A2089" s="14" t="s">
        <v>12</v>
      </c>
      <c r="B2089" s="15">
        <v>4517</v>
      </c>
      <c r="C2089" s="14" t="s">
        <v>34</v>
      </c>
      <c r="D2089" s="42" t="s">
        <v>203</v>
      </c>
      <c r="E2089" s="14" t="s">
        <v>25</v>
      </c>
      <c r="F2089" s="17" t="s">
        <v>53</v>
      </c>
      <c r="G2089" s="19">
        <v>0.45</v>
      </c>
      <c r="H2089" s="43">
        <v>2.76</v>
      </c>
      <c r="I2089" s="43">
        <f t="shared" si="234"/>
        <v>1.24</v>
      </c>
    </row>
    <row r="2090" spans="1:9" ht="19.8">
      <c r="A2090" s="14" t="s">
        <v>12</v>
      </c>
      <c r="B2090" s="15">
        <v>7156</v>
      </c>
      <c r="C2090" s="14" t="s">
        <v>34</v>
      </c>
      <c r="D2090" s="42" t="s">
        <v>1180</v>
      </c>
      <c r="E2090" s="14" t="s">
        <v>25</v>
      </c>
      <c r="F2090" s="17" t="s">
        <v>30</v>
      </c>
      <c r="G2090" s="19">
        <v>1.0815999999999999</v>
      </c>
      <c r="H2090" s="43">
        <v>27.48</v>
      </c>
      <c r="I2090" s="43">
        <f t="shared" si="234"/>
        <v>29.72</v>
      </c>
    </row>
    <row r="2091" spans="1:9">
      <c r="A2091" s="14" t="s">
        <v>12</v>
      </c>
      <c r="B2091" s="15">
        <v>5068</v>
      </c>
      <c r="C2091" s="14" t="s">
        <v>34</v>
      </c>
      <c r="D2091" s="14" t="s">
        <v>205</v>
      </c>
      <c r="E2091" s="14" t="s">
        <v>25</v>
      </c>
      <c r="F2091" s="17" t="s">
        <v>147</v>
      </c>
      <c r="G2091" s="19">
        <v>2.4E-2</v>
      </c>
      <c r="H2091" s="43">
        <v>18.36</v>
      </c>
      <c r="I2091" s="43">
        <f t="shared" si="234"/>
        <v>0.44</v>
      </c>
    </row>
    <row r="2092" spans="1:9" ht="19.8">
      <c r="A2092" s="14" t="s">
        <v>12</v>
      </c>
      <c r="B2092" s="15">
        <v>34492</v>
      </c>
      <c r="C2092" s="14" t="s">
        <v>34</v>
      </c>
      <c r="D2092" s="42" t="s">
        <v>1181</v>
      </c>
      <c r="E2092" s="14" t="s">
        <v>25</v>
      </c>
      <c r="F2092" s="17" t="s">
        <v>74</v>
      </c>
      <c r="G2092" s="19">
        <v>7.3899999999999993E-2</v>
      </c>
      <c r="H2092" s="43">
        <v>495</v>
      </c>
      <c r="I2092" s="43">
        <f t="shared" si="234"/>
        <v>36.58</v>
      </c>
    </row>
    <row r="2093" spans="1:9" ht="12.75" customHeight="1">
      <c r="A2093" s="97"/>
      <c r="B2093" s="97"/>
      <c r="C2093" s="97"/>
      <c r="D2093" s="97"/>
      <c r="E2093" s="97"/>
      <c r="F2093" s="97"/>
      <c r="G2093" s="97"/>
      <c r="H2093" s="108" t="s">
        <v>1320</v>
      </c>
      <c r="I2093" s="108">
        <f>ROUND(I2085*(1+0.2607),2)</f>
        <v>94.79</v>
      </c>
    </row>
    <row r="2094" spans="1:9" ht="12.75" customHeight="1">
      <c r="A2094" s="107"/>
      <c r="B2094" s="107"/>
      <c r="C2094" s="107"/>
      <c r="D2094" s="107"/>
      <c r="E2094" s="107"/>
      <c r="F2094" s="109" t="s">
        <v>1321</v>
      </c>
      <c r="G2094" s="144">
        <f>Planilha!F268</f>
        <v>164</v>
      </c>
      <c r="H2094" s="109" t="s">
        <v>1319</v>
      </c>
      <c r="I2094" s="109">
        <f>ROUND(I2093*G2094,2)</f>
        <v>15545.56</v>
      </c>
    </row>
    <row r="2095" spans="1:9" ht="12.75" customHeight="1">
      <c r="A2095" s="145"/>
      <c r="B2095" s="145"/>
      <c r="C2095" s="145"/>
      <c r="D2095" s="145"/>
      <c r="E2095" s="145"/>
      <c r="F2095" s="145"/>
      <c r="G2095" s="145"/>
      <c r="H2095" s="145"/>
      <c r="I2095" s="145"/>
    </row>
    <row r="2096" spans="1:9">
      <c r="A2096" s="35" t="s">
        <v>1182</v>
      </c>
      <c r="B2096" s="36" t="s">
        <v>0</v>
      </c>
      <c r="C2096" s="35" t="s">
        <v>1</v>
      </c>
      <c r="D2096" s="35" t="s">
        <v>2</v>
      </c>
      <c r="E2096" s="35" t="s">
        <v>3</v>
      </c>
      <c r="F2096" s="38" t="s">
        <v>4</v>
      </c>
      <c r="G2096" s="40" t="s">
        <v>5</v>
      </c>
      <c r="H2096" s="36" t="s">
        <v>6</v>
      </c>
      <c r="I2096" s="36" t="s">
        <v>7</v>
      </c>
    </row>
    <row r="2097" spans="1:9" ht="19.8">
      <c r="A2097" s="7" t="s">
        <v>8</v>
      </c>
      <c r="B2097" s="46">
        <v>92398</v>
      </c>
      <c r="C2097" s="7" t="s">
        <v>34</v>
      </c>
      <c r="D2097" s="25" t="s">
        <v>1183</v>
      </c>
      <c r="E2097" s="7" t="s">
        <v>1184</v>
      </c>
      <c r="F2097" s="10" t="s">
        <v>30</v>
      </c>
      <c r="G2097" s="12">
        <v>1</v>
      </c>
      <c r="H2097" s="13">
        <f>SUM(I2098:I2106)</f>
        <v>69.97</v>
      </c>
      <c r="I2097" s="13">
        <f>H2097*G2097</f>
        <v>69.97</v>
      </c>
    </row>
    <row r="2098" spans="1:9" ht="26.4">
      <c r="A2098" s="26" t="s">
        <v>16</v>
      </c>
      <c r="B2098" s="45">
        <v>91285</v>
      </c>
      <c r="C2098" s="26" t="s">
        <v>34</v>
      </c>
      <c r="D2098" s="34" t="s">
        <v>1185</v>
      </c>
      <c r="E2098" s="26" t="s">
        <v>197</v>
      </c>
      <c r="F2098" s="29" t="s">
        <v>201</v>
      </c>
      <c r="G2098" s="31">
        <v>0.1278</v>
      </c>
      <c r="H2098" s="32">
        <v>0.75</v>
      </c>
      <c r="I2098" s="32">
        <f t="shared" ref="I2098:I2106" si="235">ROUND(G2098*H2098,2)</f>
        <v>0.1</v>
      </c>
    </row>
    <row r="2099" spans="1:9" ht="19.8">
      <c r="A2099" s="26" t="s">
        <v>16</v>
      </c>
      <c r="B2099" s="45">
        <v>91278</v>
      </c>
      <c r="C2099" s="26" t="s">
        <v>34</v>
      </c>
      <c r="D2099" s="34" t="s">
        <v>1186</v>
      </c>
      <c r="E2099" s="26" t="s">
        <v>197</v>
      </c>
      <c r="F2099" s="29" t="s">
        <v>201</v>
      </c>
      <c r="G2099" s="31">
        <v>0.12609999999999999</v>
      </c>
      <c r="H2099" s="32">
        <v>0.41</v>
      </c>
      <c r="I2099" s="32">
        <f t="shared" si="235"/>
        <v>0.05</v>
      </c>
    </row>
    <row r="2100" spans="1:9">
      <c r="A2100" s="34" t="s">
        <v>18</v>
      </c>
      <c r="B2100" s="45">
        <v>88316</v>
      </c>
      <c r="C2100" s="26" t="s">
        <v>34</v>
      </c>
      <c r="D2100" s="26" t="s">
        <v>35</v>
      </c>
      <c r="E2100" s="26" t="s">
        <v>36</v>
      </c>
      <c r="F2100" s="29" t="s">
        <v>37</v>
      </c>
      <c r="G2100" s="31">
        <v>0.26319999999999999</v>
      </c>
      <c r="H2100" s="32">
        <v>17.78</v>
      </c>
      <c r="I2100" s="32">
        <f t="shared" si="235"/>
        <v>4.68</v>
      </c>
    </row>
    <row r="2101" spans="1:9" ht="26.4">
      <c r="A2101" s="26" t="s">
        <v>16</v>
      </c>
      <c r="B2101" s="45">
        <v>91283</v>
      </c>
      <c r="C2101" s="26" t="s">
        <v>34</v>
      </c>
      <c r="D2101" s="34" t="s">
        <v>1187</v>
      </c>
      <c r="E2101" s="26" t="s">
        <v>197</v>
      </c>
      <c r="F2101" s="29" t="s">
        <v>198</v>
      </c>
      <c r="G2101" s="31">
        <v>3.8E-3</v>
      </c>
      <c r="H2101" s="32">
        <v>8.36</v>
      </c>
      <c r="I2101" s="32">
        <f t="shared" si="235"/>
        <v>0.03</v>
      </c>
    </row>
    <row r="2102" spans="1:9">
      <c r="A2102" s="34" t="s">
        <v>18</v>
      </c>
      <c r="B2102" s="45">
        <v>88260</v>
      </c>
      <c r="C2102" s="26" t="s">
        <v>34</v>
      </c>
      <c r="D2102" s="26" t="s">
        <v>1188</v>
      </c>
      <c r="E2102" s="26" t="s">
        <v>36</v>
      </c>
      <c r="F2102" s="29" t="s">
        <v>37</v>
      </c>
      <c r="G2102" s="31">
        <v>0.26319999999999999</v>
      </c>
      <c r="H2102" s="32">
        <v>18.95</v>
      </c>
      <c r="I2102" s="32">
        <f t="shared" si="235"/>
        <v>4.99</v>
      </c>
    </row>
    <row r="2103" spans="1:9">
      <c r="A2103" s="26" t="s">
        <v>16</v>
      </c>
      <c r="B2103" s="45">
        <v>91277</v>
      </c>
      <c r="C2103" s="26" t="s">
        <v>34</v>
      </c>
      <c r="D2103" s="34" t="s">
        <v>1189</v>
      </c>
      <c r="E2103" s="26" t="s">
        <v>197</v>
      </c>
      <c r="F2103" s="29" t="s">
        <v>198</v>
      </c>
      <c r="G2103" s="31">
        <v>5.4999999999999997E-3</v>
      </c>
      <c r="H2103" s="32">
        <v>7.58</v>
      </c>
      <c r="I2103" s="32">
        <f t="shared" si="235"/>
        <v>0.04</v>
      </c>
    </row>
    <row r="2104" spans="1:9">
      <c r="A2104" s="14" t="s">
        <v>12</v>
      </c>
      <c r="B2104" s="15">
        <v>370</v>
      </c>
      <c r="C2104" s="14" t="s">
        <v>34</v>
      </c>
      <c r="D2104" s="42" t="s">
        <v>1190</v>
      </c>
      <c r="E2104" s="14" t="s">
        <v>25</v>
      </c>
      <c r="F2104" s="17" t="s">
        <v>74</v>
      </c>
      <c r="G2104" s="19">
        <v>5.6800000000000003E-2</v>
      </c>
      <c r="H2104" s="43">
        <v>87.75</v>
      </c>
      <c r="I2104" s="43">
        <f t="shared" si="235"/>
        <v>4.9800000000000004</v>
      </c>
    </row>
    <row r="2105" spans="1:9" ht="26.4">
      <c r="A2105" s="14" t="s">
        <v>12</v>
      </c>
      <c r="B2105" s="15">
        <v>36170</v>
      </c>
      <c r="C2105" s="14" t="s">
        <v>34</v>
      </c>
      <c r="D2105" s="42" t="s">
        <v>1191</v>
      </c>
      <c r="E2105" s="14" t="s">
        <v>25</v>
      </c>
      <c r="F2105" s="17" t="s">
        <v>30</v>
      </c>
      <c r="G2105" s="19">
        <v>1.0041</v>
      </c>
      <c r="H2105" s="43">
        <v>53.97</v>
      </c>
      <c r="I2105" s="43">
        <f t="shared" si="235"/>
        <v>54.19</v>
      </c>
    </row>
    <row r="2106" spans="1:9">
      <c r="A2106" s="14" t="s">
        <v>12</v>
      </c>
      <c r="B2106" s="15">
        <v>4741</v>
      </c>
      <c r="C2106" s="14" t="s">
        <v>34</v>
      </c>
      <c r="D2106" s="14" t="s">
        <v>1192</v>
      </c>
      <c r="E2106" s="14" t="s">
        <v>25</v>
      </c>
      <c r="F2106" s="17" t="s">
        <v>74</v>
      </c>
      <c r="G2106" s="19">
        <v>9.7999999999999997E-3</v>
      </c>
      <c r="H2106" s="43">
        <v>93.02</v>
      </c>
      <c r="I2106" s="43">
        <f t="shared" si="235"/>
        <v>0.91</v>
      </c>
    </row>
    <row r="2107" spans="1:9" ht="12.75" customHeight="1">
      <c r="A2107" s="97"/>
      <c r="B2107" s="97"/>
      <c r="C2107" s="97"/>
      <c r="D2107" s="97"/>
      <c r="E2107" s="97"/>
      <c r="F2107" s="97"/>
      <c r="G2107" s="97"/>
      <c r="H2107" s="108" t="s">
        <v>1320</v>
      </c>
      <c r="I2107" s="108">
        <f>ROUND(I2097*(1+0.2607),2)</f>
        <v>88.21</v>
      </c>
    </row>
    <row r="2108" spans="1:9" ht="12.75" customHeight="1">
      <c r="A2108" s="107"/>
      <c r="B2108" s="107"/>
      <c r="C2108" s="107"/>
      <c r="D2108" s="107"/>
      <c r="E2108" s="107"/>
      <c r="F2108" s="109" t="s">
        <v>1321</v>
      </c>
      <c r="G2108" s="144">
        <f>Planilha!F269</f>
        <v>280</v>
      </c>
      <c r="H2108" s="109" t="s">
        <v>1319</v>
      </c>
      <c r="I2108" s="109">
        <f>ROUND(I2107*G2108,2)</f>
        <v>24698.799999999999</v>
      </c>
    </row>
    <row r="2109" spans="1:9" ht="12.75" customHeight="1">
      <c r="A2109" s="145"/>
      <c r="B2109" s="145"/>
      <c r="C2109" s="145"/>
      <c r="D2109" s="145"/>
      <c r="E2109" s="145"/>
      <c r="F2109" s="145"/>
      <c r="G2109" s="145"/>
      <c r="H2109" s="145"/>
      <c r="I2109" s="145"/>
    </row>
    <row r="2110" spans="1:9">
      <c r="A2110" s="35" t="s">
        <v>1193</v>
      </c>
      <c r="B2110" s="36" t="s">
        <v>0</v>
      </c>
      <c r="C2110" s="35" t="s">
        <v>1</v>
      </c>
      <c r="D2110" s="35" t="s">
        <v>2</v>
      </c>
      <c r="E2110" s="35" t="s">
        <v>3</v>
      </c>
      <c r="F2110" s="38" t="s">
        <v>4</v>
      </c>
      <c r="G2110" s="40" t="s">
        <v>5</v>
      </c>
      <c r="H2110" s="36" t="s">
        <v>6</v>
      </c>
      <c r="I2110" s="36" t="s">
        <v>7</v>
      </c>
    </row>
    <row r="2111" spans="1:9">
      <c r="A2111" s="7" t="s">
        <v>8</v>
      </c>
      <c r="B2111" s="8" t="s">
        <v>1194</v>
      </c>
      <c r="C2111" s="7" t="s">
        <v>305</v>
      </c>
      <c r="D2111" s="7" t="s">
        <v>1195</v>
      </c>
      <c r="E2111" s="80"/>
      <c r="F2111" s="10" t="s">
        <v>53</v>
      </c>
      <c r="G2111" s="12">
        <v>1</v>
      </c>
      <c r="H2111" s="13">
        <f>SUM(I2112:I2127)</f>
        <v>610.31000000000006</v>
      </c>
      <c r="I2111" s="13">
        <f>H2111*G2111</f>
        <v>610.31000000000006</v>
      </c>
    </row>
    <row r="2112" spans="1:9">
      <c r="A2112" s="34" t="s">
        <v>18</v>
      </c>
      <c r="B2112" s="27" t="s">
        <v>1196</v>
      </c>
      <c r="C2112" s="26" t="s">
        <v>305</v>
      </c>
      <c r="D2112" s="26" t="s">
        <v>1197</v>
      </c>
      <c r="E2112" s="34" t="s">
        <v>1198</v>
      </c>
      <c r="F2112" s="29" t="s">
        <v>74</v>
      </c>
      <c r="G2112" s="31">
        <v>2.5999999999999999E-2</v>
      </c>
      <c r="H2112" s="32">
        <v>587.27</v>
      </c>
      <c r="I2112" s="32">
        <f t="shared" ref="I2112:I2127" si="236">ROUND(G2112*H2112,2)</f>
        <v>15.27</v>
      </c>
    </row>
    <row r="2113" spans="1:9">
      <c r="A2113" s="34" t="s">
        <v>18</v>
      </c>
      <c r="B2113" s="82">
        <v>51432</v>
      </c>
      <c r="C2113" s="26" t="s">
        <v>305</v>
      </c>
      <c r="D2113" s="34" t="s">
        <v>1199</v>
      </c>
      <c r="E2113" s="34" t="s">
        <v>1200</v>
      </c>
      <c r="F2113" s="29" t="s">
        <v>74</v>
      </c>
      <c r="G2113" s="31">
        <v>2.8000000000000001E-2</v>
      </c>
      <c r="H2113" s="32">
        <v>682.18</v>
      </c>
      <c r="I2113" s="32">
        <f t="shared" si="236"/>
        <v>19.100000000000001</v>
      </c>
    </row>
    <row r="2114" spans="1:9">
      <c r="A2114" s="34" t="s">
        <v>18</v>
      </c>
      <c r="B2114" s="27" t="s">
        <v>1201</v>
      </c>
      <c r="C2114" s="26" t="s">
        <v>305</v>
      </c>
      <c r="D2114" s="26" t="s">
        <v>1202</v>
      </c>
      <c r="E2114" s="26" t="s">
        <v>1203</v>
      </c>
      <c r="F2114" s="29" t="s">
        <v>147</v>
      </c>
      <c r="G2114" s="31">
        <v>3.92</v>
      </c>
      <c r="H2114" s="32">
        <v>11.87</v>
      </c>
      <c r="I2114" s="32">
        <f t="shared" si="236"/>
        <v>46.53</v>
      </c>
    </row>
    <row r="2115" spans="1:9">
      <c r="A2115" s="34" t="s">
        <v>18</v>
      </c>
      <c r="B2115" s="27" t="s">
        <v>1204</v>
      </c>
      <c r="C2115" s="26" t="s">
        <v>305</v>
      </c>
      <c r="D2115" s="26" t="s">
        <v>1205</v>
      </c>
      <c r="E2115" s="26" t="s">
        <v>1206</v>
      </c>
      <c r="F2115" s="29" t="s">
        <v>74</v>
      </c>
      <c r="G2115" s="31">
        <v>0.12</v>
      </c>
      <c r="H2115" s="32">
        <v>53.35</v>
      </c>
      <c r="I2115" s="32">
        <f t="shared" si="236"/>
        <v>6.4</v>
      </c>
    </row>
    <row r="2116" spans="1:9">
      <c r="A2116" s="34" t="s">
        <v>18</v>
      </c>
      <c r="B2116" s="45">
        <v>88316</v>
      </c>
      <c r="C2116" s="26" t="s">
        <v>34</v>
      </c>
      <c r="D2116" s="26" t="s">
        <v>35</v>
      </c>
      <c r="E2116" s="26" t="s">
        <v>36</v>
      </c>
      <c r="F2116" s="29" t="s">
        <v>37</v>
      </c>
      <c r="G2116" s="31">
        <v>4.47</v>
      </c>
      <c r="H2116" s="32">
        <v>17.78</v>
      </c>
      <c r="I2116" s="32">
        <f t="shared" si="236"/>
        <v>79.48</v>
      </c>
    </row>
    <row r="2117" spans="1:9">
      <c r="A2117" s="34" t="s">
        <v>18</v>
      </c>
      <c r="B2117" s="45">
        <v>88309</v>
      </c>
      <c r="C2117" s="26" t="s">
        <v>34</v>
      </c>
      <c r="D2117" s="26" t="s">
        <v>177</v>
      </c>
      <c r="E2117" s="26" t="s">
        <v>36</v>
      </c>
      <c r="F2117" s="29" t="s">
        <v>37</v>
      </c>
      <c r="G2117" s="31">
        <v>4.47</v>
      </c>
      <c r="H2117" s="32">
        <v>24.71</v>
      </c>
      <c r="I2117" s="32">
        <f t="shared" si="236"/>
        <v>110.45</v>
      </c>
    </row>
    <row r="2118" spans="1:9">
      <c r="A2118" s="34" t="s">
        <v>18</v>
      </c>
      <c r="B2118" s="45">
        <v>88310</v>
      </c>
      <c r="C2118" s="26" t="s">
        <v>34</v>
      </c>
      <c r="D2118" s="26" t="s">
        <v>282</v>
      </c>
      <c r="E2118" s="26" t="s">
        <v>36</v>
      </c>
      <c r="F2118" s="29" t="s">
        <v>37</v>
      </c>
      <c r="G2118" s="31">
        <v>2.06</v>
      </c>
      <c r="H2118" s="32">
        <v>25.79</v>
      </c>
      <c r="I2118" s="32">
        <f t="shared" si="236"/>
        <v>53.13</v>
      </c>
    </row>
    <row r="2119" spans="1:9">
      <c r="A2119" s="34" t="s">
        <v>18</v>
      </c>
      <c r="B2119" s="27" t="s">
        <v>1207</v>
      </c>
      <c r="C2119" s="26" t="s">
        <v>305</v>
      </c>
      <c r="D2119" s="26" t="s">
        <v>1208</v>
      </c>
      <c r="E2119" s="26" t="s">
        <v>1209</v>
      </c>
      <c r="F2119" s="29" t="s">
        <v>30</v>
      </c>
      <c r="G2119" s="31">
        <v>2.31</v>
      </c>
      <c r="H2119" s="32">
        <v>51.41</v>
      </c>
      <c r="I2119" s="32">
        <f t="shared" si="236"/>
        <v>118.76</v>
      </c>
    </row>
    <row r="2120" spans="1:9">
      <c r="A2120" s="34" t="s">
        <v>18</v>
      </c>
      <c r="B2120" s="27" t="s">
        <v>1210</v>
      </c>
      <c r="C2120" s="26" t="s">
        <v>305</v>
      </c>
      <c r="D2120" s="26" t="s">
        <v>1211</v>
      </c>
      <c r="E2120" s="26" t="s">
        <v>1212</v>
      </c>
      <c r="F2120" s="29" t="s">
        <v>30</v>
      </c>
      <c r="G2120" s="31">
        <v>0.5</v>
      </c>
      <c r="H2120" s="32">
        <v>29.12</v>
      </c>
      <c r="I2120" s="32">
        <f t="shared" si="236"/>
        <v>14.56</v>
      </c>
    </row>
    <row r="2121" spans="1:9">
      <c r="A2121" s="34" t="s">
        <v>18</v>
      </c>
      <c r="B2121" s="27" t="s">
        <v>1213</v>
      </c>
      <c r="C2121" s="26" t="s">
        <v>305</v>
      </c>
      <c r="D2121" s="26" t="s">
        <v>1214</v>
      </c>
      <c r="E2121" s="34" t="s">
        <v>1198</v>
      </c>
      <c r="F2121" s="29" t="s">
        <v>74</v>
      </c>
      <c r="G2121" s="31">
        <v>0.113</v>
      </c>
      <c r="H2121" s="32">
        <v>436.02</v>
      </c>
      <c r="I2121" s="32">
        <f t="shared" si="236"/>
        <v>49.27</v>
      </c>
    </row>
    <row r="2122" spans="1:9">
      <c r="A2122" s="34" t="s">
        <v>18</v>
      </c>
      <c r="B2122" s="27" t="s">
        <v>1215</v>
      </c>
      <c r="C2122" s="26" t="s">
        <v>305</v>
      </c>
      <c r="D2122" s="26" t="s">
        <v>1216</v>
      </c>
      <c r="E2122" s="26" t="s">
        <v>1206</v>
      </c>
      <c r="F2122" s="29" t="s">
        <v>30</v>
      </c>
      <c r="G2122" s="31">
        <v>0.4</v>
      </c>
      <c r="H2122" s="32">
        <v>5</v>
      </c>
      <c r="I2122" s="32">
        <f t="shared" si="236"/>
        <v>2</v>
      </c>
    </row>
    <row r="2123" spans="1:9">
      <c r="A2123" s="34" t="s">
        <v>18</v>
      </c>
      <c r="B2123" s="82">
        <v>51327</v>
      </c>
      <c r="C2123" s="26" t="s">
        <v>305</v>
      </c>
      <c r="D2123" s="26" t="s">
        <v>1217</v>
      </c>
      <c r="E2123" s="34" t="s">
        <v>1218</v>
      </c>
      <c r="F2123" s="29" t="s">
        <v>74</v>
      </c>
      <c r="G2123" s="31">
        <v>0.12</v>
      </c>
      <c r="H2123" s="32">
        <v>494.92</v>
      </c>
      <c r="I2123" s="32">
        <f t="shared" si="236"/>
        <v>59.39</v>
      </c>
    </row>
    <row r="2124" spans="1:9">
      <c r="A2124" s="14" t="s">
        <v>12</v>
      </c>
      <c r="B2124" s="59">
        <v>64559</v>
      </c>
      <c r="C2124" s="14" t="s">
        <v>305</v>
      </c>
      <c r="D2124" s="14" t="s">
        <v>1219</v>
      </c>
      <c r="E2124" s="14" t="s">
        <v>25</v>
      </c>
      <c r="F2124" s="17" t="s">
        <v>53</v>
      </c>
      <c r="G2124" s="19">
        <v>1</v>
      </c>
      <c r="H2124" s="43">
        <v>15.23</v>
      </c>
      <c r="I2124" s="43">
        <f t="shared" si="236"/>
        <v>15.23</v>
      </c>
    </row>
    <row r="2125" spans="1:9">
      <c r="A2125" s="14" t="s">
        <v>12</v>
      </c>
      <c r="B2125" s="59">
        <v>63923</v>
      </c>
      <c r="C2125" s="14" t="s">
        <v>305</v>
      </c>
      <c r="D2125" s="14" t="s">
        <v>1220</v>
      </c>
      <c r="E2125" s="14" t="s">
        <v>25</v>
      </c>
      <c r="F2125" s="17" t="s">
        <v>187</v>
      </c>
      <c r="G2125" s="19">
        <v>1.1160000000000001</v>
      </c>
      <c r="H2125" s="43">
        <v>10.75</v>
      </c>
      <c r="I2125" s="43">
        <f t="shared" si="236"/>
        <v>12</v>
      </c>
    </row>
    <row r="2126" spans="1:9">
      <c r="A2126" s="14" t="s">
        <v>12</v>
      </c>
      <c r="B2126" s="59">
        <v>56892</v>
      </c>
      <c r="C2126" s="14" t="s">
        <v>305</v>
      </c>
      <c r="D2126" s="14" t="s">
        <v>315</v>
      </c>
      <c r="E2126" s="14" t="s">
        <v>316</v>
      </c>
      <c r="F2126" s="17" t="s">
        <v>37</v>
      </c>
      <c r="G2126" s="19">
        <v>0.46</v>
      </c>
      <c r="H2126" s="43">
        <v>15.15</v>
      </c>
      <c r="I2126" s="43">
        <f t="shared" si="236"/>
        <v>6.97</v>
      </c>
    </row>
    <row r="2127" spans="1:9">
      <c r="A2127" s="14" t="s">
        <v>12</v>
      </c>
      <c r="B2127" s="41" t="s">
        <v>313</v>
      </c>
      <c r="C2127" s="14" t="s">
        <v>305</v>
      </c>
      <c r="D2127" s="14" t="s">
        <v>314</v>
      </c>
      <c r="E2127" s="14" t="s">
        <v>25</v>
      </c>
      <c r="F2127" s="17" t="s">
        <v>11</v>
      </c>
      <c r="G2127" s="19">
        <v>1.03</v>
      </c>
      <c r="H2127" s="43">
        <v>1.72</v>
      </c>
      <c r="I2127" s="43">
        <f t="shared" si="236"/>
        <v>1.77</v>
      </c>
    </row>
    <row r="2128" spans="1:9" ht="12.75" customHeight="1">
      <c r="A2128" s="97"/>
      <c r="B2128" s="97"/>
      <c r="C2128" s="97"/>
      <c r="D2128" s="97"/>
      <c r="E2128" s="97"/>
      <c r="F2128" s="97"/>
      <c r="G2128" s="97"/>
      <c r="H2128" s="108" t="s">
        <v>1320</v>
      </c>
      <c r="I2128" s="108">
        <f>ROUND(I2111*(1+0.2607),2)</f>
        <v>769.42</v>
      </c>
    </row>
    <row r="2129" spans="1:9" ht="12.75" customHeight="1">
      <c r="A2129" s="107"/>
      <c r="B2129" s="107"/>
      <c r="C2129" s="107"/>
      <c r="D2129" s="107"/>
      <c r="E2129" s="107"/>
      <c r="F2129" s="109" t="s">
        <v>1321</v>
      </c>
      <c r="G2129" s="144">
        <f>Planilha!F270</f>
        <v>8</v>
      </c>
      <c r="H2129" s="109" t="s">
        <v>1319</v>
      </c>
      <c r="I2129" s="109">
        <f>ROUND(I2128*G2129,2)</f>
        <v>6155.36</v>
      </c>
    </row>
    <row r="2130" spans="1:9" ht="12.75" customHeight="1">
      <c r="A2130" s="145"/>
      <c r="B2130" s="145"/>
      <c r="C2130" s="145"/>
      <c r="D2130" s="145"/>
      <c r="E2130" s="145"/>
      <c r="F2130" s="145"/>
      <c r="G2130" s="145"/>
      <c r="H2130" s="145"/>
      <c r="I2130" s="145"/>
    </row>
    <row r="2131" spans="1:9">
      <c r="A2131" s="35" t="s">
        <v>1221</v>
      </c>
      <c r="B2131" s="72" t="s">
        <v>0</v>
      </c>
      <c r="C2131" s="35" t="s">
        <v>1</v>
      </c>
      <c r="D2131" s="35" t="s">
        <v>2</v>
      </c>
      <c r="E2131" s="35" t="s">
        <v>3</v>
      </c>
      <c r="F2131" s="38" t="s">
        <v>4</v>
      </c>
      <c r="G2131" s="73" t="s">
        <v>5</v>
      </c>
      <c r="H2131" s="74" t="s">
        <v>6</v>
      </c>
      <c r="I2131" s="74" t="s">
        <v>7</v>
      </c>
    </row>
    <row r="2132" spans="1:9">
      <c r="A2132" s="7" t="s">
        <v>8</v>
      </c>
      <c r="B2132" s="8" t="s">
        <v>1222</v>
      </c>
      <c r="C2132" s="7" t="s">
        <v>13</v>
      </c>
      <c r="D2132" s="25" t="s">
        <v>1223</v>
      </c>
      <c r="E2132" s="9" t="s">
        <v>14</v>
      </c>
      <c r="F2132" s="10" t="s">
        <v>30</v>
      </c>
      <c r="G2132" s="12">
        <v>1</v>
      </c>
      <c r="H2132" s="13">
        <f>SUM(I2133:I2136)</f>
        <v>27.6</v>
      </c>
      <c r="I2132" s="13">
        <f>H2132*G2132</f>
        <v>27.6</v>
      </c>
    </row>
    <row r="2133" spans="1:9">
      <c r="A2133" s="34" t="s">
        <v>18</v>
      </c>
      <c r="B2133" s="27" t="s">
        <v>1224</v>
      </c>
      <c r="C2133" s="26" t="s">
        <v>13</v>
      </c>
      <c r="D2133" s="26" t="s">
        <v>1225</v>
      </c>
      <c r="E2133" s="28" t="s">
        <v>14</v>
      </c>
      <c r="F2133" s="29" t="s">
        <v>33</v>
      </c>
      <c r="G2133" s="31">
        <v>0.1666667</v>
      </c>
      <c r="H2133" s="32">
        <v>21.83</v>
      </c>
      <c r="I2133" s="32">
        <f t="shared" ref="I2133:I2136" si="237">ROUND(G2133*H2133,2)</f>
        <v>3.64</v>
      </c>
    </row>
    <row r="2134" spans="1:9">
      <c r="A2134" s="34" t="s">
        <v>18</v>
      </c>
      <c r="B2134" s="45">
        <v>88316</v>
      </c>
      <c r="C2134" s="26" t="s">
        <v>34</v>
      </c>
      <c r="D2134" s="26" t="s">
        <v>35</v>
      </c>
      <c r="E2134" s="28" t="s">
        <v>36</v>
      </c>
      <c r="F2134" s="29" t="s">
        <v>37</v>
      </c>
      <c r="G2134" s="31">
        <v>0.5</v>
      </c>
      <c r="H2134" s="32">
        <v>17.78</v>
      </c>
      <c r="I2134" s="32">
        <f t="shared" si="237"/>
        <v>8.89</v>
      </c>
    </row>
    <row r="2135" spans="1:9">
      <c r="A2135" s="14" t="s">
        <v>12</v>
      </c>
      <c r="B2135" s="41" t="s">
        <v>1226</v>
      </c>
      <c r="C2135" s="14" t="s">
        <v>13</v>
      </c>
      <c r="D2135" s="42" t="s">
        <v>1227</v>
      </c>
      <c r="E2135" s="16" t="s">
        <v>25</v>
      </c>
      <c r="F2135" s="17" t="s">
        <v>30</v>
      </c>
      <c r="G2135" s="19">
        <v>1</v>
      </c>
      <c r="H2135" s="43">
        <v>9.74</v>
      </c>
      <c r="I2135" s="43">
        <f t="shared" si="237"/>
        <v>9.74</v>
      </c>
    </row>
    <row r="2136" spans="1:9">
      <c r="A2136" s="14" t="s">
        <v>12</v>
      </c>
      <c r="B2136" s="41" t="s">
        <v>1228</v>
      </c>
      <c r="C2136" s="14" t="s">
        <v>13</v>
      </c>
      <c r="D2136" s="14" t="s">
        <v>1229</v>
      </c>
      <c r="E2136" s="16" t="s">
        <v>25</v>
      </c>
      <c r="F2136" s="17" t="s">
        <v>74</v>
      </c>
      <c r="G2136" s="19">
        <v>0.05</v>
      </c>
      <c r="H2136" s="43">
        <v>106.63</v>
      </c>
      <c r="I2136" s="43">
        <f t="shared" si="237"/>
        <v>5.33</v>
      </c>
    </row>
    <row r="2137" spans="1:9" ht="12.75" customHeight="1">
      <c r="A2137" s="97"/>
      <c r="B2137" s="97"/>
      <c r="C2137" s="97"/>
      <c r="D2137" s="97"/>
      <c r="E2137" s="97"/>
      <c r="F2137" s="97"/>
      <c r="G2137" s="97"/>
      <c r="H2137" s="108" t="s">
        <v>1320</v>
      </c>
      <c r="I2137" s="108">
        <f>ROUND(I2132*(1+0.2607),2)</f>
        <v>34.799999999999997</v>
      </c>
    </row>
    <row r="2138" spans="1:9" ht="12.75" customHeight="1">
      <c r="A2138" s="107"/>
      <c r="B2138" s="107"/>
      <c r="C2138" s="107"/>
      <c r="D2138" s="107"/>
      <c r="E2138" s="107"/>
      <c r="F2138" s="109" t="s">
        <v>1321</v>
      </c>
      <c r="G2138" s="144">
        <f>Planilha!F271</f>
        <v>374</v>
      </c>
      <c r="H2138" s="109" t="s">
        <v>1319</v>
      </c>
      <c r="I2138" s="109">
        <f>ROUND(I2137*G2138,2)</f>
        <v>13015.2</v>
      </c>
    </row>
    <row r="2139" spans="1:9" ht="12.75" customHeight="1">
      <c r="A2139" s="145"/>
      <c r="B2139" s="145"/>
      <c r="C2139" s="145"/>
      <c r="D2139" s="145"/>
      <c r="E2139" s="145"/>
      <c r="F2139" s="145"/>
      <c r="G2139" s="145"/>
      <c r="H2139" s="145"/>
      <c r="I2139" s="145"/>
    </row>
    <row r="2140" spans="1:9">
      <c r="A2140" s="35" t="s">
        <v>1230</v>
      </c>
      <c r="B2140" s="36" t="s">
        <v>0</v>
      </c>
      <c r="C2140" s="35" t="s">
        <v>1</v>
      </c>
      <c r="D2140" s="35" t="s">
        <v>2</v>
      </c>
      <c r="E2140" s="37" t="s">
        <v>3</v>
      </c>
      <c r="F2140" s="38" t="s">
        <v>4</v>
      </c>
      <c r="G2140" s="40" t="s">
        <v>5</v>
      </c>
      <c r="H2140" s="36" t="s">
        <v>6</v>
      </c>
      <c r="I2140" s="36" t="s">
        <v>7</v>
      </c>
    </row>
    <row r="2141" spans="1:9" ht="19.8">
      <c r="A2141" s="7" t="s">
        <v>8</v>
      </c>
      <c r="B2141" s="8" t="s">
        <v>1231</v>
      </c>
      <c r="C2141" s="7" t="s">
        <v>13</v>
      </c>
      <c r="D2141" s="25" t="s">
        <v>1232</v>
      </c>
      <c r="E2141" s="9" t="s">
        <v>14</v>
      </c>
      <c r="F2141" s="10" t="s">
        <v>776</v>
      </c>
      <c r="G2141" s="12">
        <v>1</v>
      </c>
      <c r="H2141" s="13">
        <f>SUM(I2142:I2144)</f>
        <v>245.85000000000002</v>
      </c>
      <c r="I2141" s="13">
        <f>H2141*G2141</f>
        <v>245.85000000000002</v>
      </c>
    </row>
    <row r="2142" spans="1:9">
      <c r="A2142" s="34" t="s">
        <v>18</v>
      </c>
      <c r="B2142" s="27" t="s">
        <v>293</v>
      </c>
      <c r="C2142" s="26" t="s">
        <v>13</v>
      </c>
      <c r="D2142" s="26" t="s">
        <v>294</v>
      </c>
      <c r="E2142" s="28" t="s">
        <v>14</v>
      </c>
      <c r="F2142" s="29" t="s">
        <v>33</v>
      </c>
      <c r="G2142" s="31">
        <v>3</v>
      </c>
      <c r="H2142" s="32">
        <v>20.99</v>
      </c>
      <c r="I2142" s="32">
        <f t="shared" ref="I2142:I2144" si="238">ROUND(G2142*H2142,2)</f>
        <v>62.97</v>
      </c>
    </row>
    <row r="2143" spans="1:9">
      <c r="A2143" s="34" t="s">
        <v>18</v>
      </c>
      <c r="B2143" s="45">
        <v>88310</v>
      </c>
      <c r="C2143" s="26" t="s">
        <v>34</v>
      </c>
      <c r="D2143" s="26" t="s">
        <v>282</v>
      </c>
      <c r="E2143" s="28" t="s">
        <v>36</v>
      </c>
      <c r="F2143" s="29" t="s">
        <v>37</v>
      </c>
      <c r="G2143" s="31">
        <v>6</v>
      </c>
      <c r="H2143" s="32">
        <v>25.79</v>
      </c>
      <c r="I2143" s="32">
        <f t="shared" si="238"/>
        <v>154.74</v>
      </c>
    </row>
    <row r="2144" spans="1:9">
      <c r="A2144" s="14" t="s">
        <v>12</v>
      </c>
      <c r="B2144" s="41" t="s">
        <v>1233</v>
      </c>
      <c r="C2144" s="14" t="s">
        <v>13</v>
      </c>
      <c r="D2144" s="42" t="s">
        <v>1234</v>
      </c>
      <c r="E2144" s="16" t="s">
        <v>25</v>
      </c>
      <c r="F2144" s="17" t="s">
        <v>17</v>
      </c>
      <c r="G2144" s="19">
        <v>1.2955371428571421</v>
      </c>
      <c r="H2144" s="43">
        <v>21.72</v>
      </c>
      <c r="I2144" s="43">
        <f t="shared" si="238"/>
        <v>28.14</v>
      </c>
    </row>
    <row r="2145" spans="1:9" ht="12.75" customHeight="1">
      <c r="A2145" s="97"/>
      <c r="B2145" s="97"/>
      <c r="C2145" s="97"/>
      <c r="D2145" s="97"/>
      <c r="E2145" s="97"/>
      <c r="F2145" s="97"/>
      <c r="G2145" s="97"/>
      <c r="H2145" s="108" t="s">
        <v>1320</v>
      </c>
      <c r="I2145" s="108">
        <f>ROUND(I2141*(1+0.2607),2)</f>
        <v>309.94</v>
      </c>
    </row>
    <row r="2146" spans="1:9" ht="12.75" customHeight="1">
      <c r="A2146" s="107"/>
      <c r="B2146" s="107"/>
      <c r="C2146" s="107"/>
      <c r="D2146" s="107"/>
      <c r="E2146" s="107"/>
      <c r="F2146" s="109" t="s">
        <v>1321</v>
      </c>
      <c r="G2146" s="144">
        <f>Planilha!F272</f>
        <v>1</v>
      </c>
      <c r="H2146" s="109" t="s">
        <v>1319</v>
      </c>
      <c r="I2146" s="109">
        <f>ROUND(I2145*G2146,2)</f>
        <v>309.94</v>
      </c>
    </row>
    <row r="2147" spans="1:9" ht="12.75" customHeight="1">
      <c r="A2147" s="145"/>
      <c r="B2147" s="145"/>
      <c r="C2147" s="145"/>
      <c r="D2147" s="145"/>
      <c r="E2147" s="145"/>
      <c r="F2147" s="145"/>
      <c r="G2147" s="145"/>
      <c r="H2147" s="145"/>
      <c r="I2147" s="145"/>
    </row>
    <row r="2148" spans="1:9">
      <c r="A2148" s="35" t="s">
        <v>1235</v>
      </c>
      <c r="B2148" s="36" t="s">
        <v>0</v>
      </c>
      <c r="C2148" s="35" t="s">
        <v>1</v>
      </c>
      <c r="D2148" s="35" t="s">
        <v>2</v>
      </c>
      <c r="E2148" s="37" t="s">
        <v>3</v>
      </c>
      <c r="F2148" s="57" t="s">
        <v>4</v>
      </c>
      <c r="G2148" s="40" t="s">
        <v>5</v>
      </c>
      <c r="H2148" s="36" t="s">
        <v>6</v>
      </c>
      <c r="I2148" s="36" t="s">
        <v>7</v>
      </c>
    </row>
    <row r="2149" spans="1:9">
      <c r="A2149" s="7" t="s">
        <v>8</v>
      </c>
      <c r="B2149" s="8" t="s">
        <v>1236</v>
      </c>
      <c r="C2149" s="7" t="s">
        <v>305</v>
      </c>
      <c r="D2149" s="7" t="s">
        <v>1237</v>
      </c>
      <c r="E2149" s="54" t="s">
        <v>1238</v>
      </c>
      <c r="F2149" s="10" t="s">
        <v>53</v>
      </c>
      <c r="G2149" s="12">
        <v>1</v>
      </c>
      <c r="H2149" s="13">
        <f>SUM(I2150:I2152)</f>
        <v>5.26</v>
      </c>
      <c r="I2149" s="13">
        <f>H2149*G2149</f>
        <v>5.26</v>
      </c>
    </row>
    <row r="2150" spans="1:9">
      <c r="A2150" s="34" t="s">
        <v>18</v>
      </c>
      <c r="B2150" s="45">
        <v>88310</v>
      </c>
      <c r="C2150" s="26" t="s">
        <v>34</v>
      </c>
      <c r="D2150" s="26" t="s">
        <v>282</v>
      </c>
      <c r="E2150" s="28" t="s">
        <v>36</v>
      </c>
      <c r="F2150" s="29" t="s">
        <v>37</v>
      </c>
      <c r="G2150" s="31">
        <v>0.1</v>
      </c>
      <c r="H2150" s="32">
        <v>25.79</v>
      </c>
      <c r="I2150" s="32">
        <f t="shared" ref="I2150:I2152" si="239">ROUND(G2150*H2150,2)</f>
        <v>2.58</v>
      </c>
    </row>
    <row r="2151" spans="1:9">
      <c r="A2151" s="14" t="s">
        <v>12</v>
      </c>
      <c r="B2151" s="59">
        <v>63926</v>
      </c>
      <c r="C2151" s="14" t="s">
        <v>305</v>
      </c>
      <c r="D2151" s="14" t="s">
        <v>1239</v>
      </c>
      <c r="E2151" s="16" t="s">
        <v>25</v>
      </c>
      <c r="F2151" s="61" t="s">
        <v>312</v>
      </c>
      <c r="G2151" s="19">
        <v>5.4999999999999997E-3</v>
      </c>
      <c r="H2151" s="43">
        <v>267.20999999999998</v>
      </c>
      <c r="I2151" s="43">
        <f t="shared" si="239"/>
        <v>1.47</v>
      </c>
    </row>
    <row r="2152" spans="1:9">
      <c r="A2152" s="14" t="s">
        <v>12</v>
      </c>
      <c r="B2152" s="59">
        <v>56892</v>
      </c>
      <c r="C2152" s="14" t="s">
        <v>305</v>
      </c>
      <c r="D2152" s="14" t="s">
        <v>315</v>
      </c>
      <c r="E2152" s="16" t="s">
        <v>316</v>
      </c>
      <c r="F2152" s="17" t="s">
        <v>37</v>
      </c>
      <c r="G2152" s="19">
        <v>0.08</v>
      </c>
      <c r="H2152" s="43">
        <v>15.15</v>
      </c>
      <c r="I2152" s="43">
        <f t="shared" si="239"/>
        <v>1.21</v>
      </c>
    </row>
    <row r="2153" spans="1:9" ht="12.75" customHeight="1">
      <c r="A2153" s="97"/>
      <c r="B2153" s="97"/>
      <c r="C2153" s="97"/>
      <c r="D2153" s="97"/>
      <c r="E2153" s="97"/>
      <c r="F2153" s="97"/>
      <c r="G2153" s="97"/>
      <c r="H2153" s="108" t="s">
        <v>1320</v>
      </c>
      <c r="I2153" s="108">
        <f>ROUND(I2149*(1+0.2607),2)</f>
        <v>6.63</v>
      </c>
    </row>
    <row r="2154" spans="1:9" ht="12.75" customHeight="1">
      <c r="A2154" s="107"/>
      <c r="B2154" s="107"/>
      <c r="C2154" s="107"/>
      <c r="D2154" s="107"/>
      <c r="E2154" s="107"/>
      <c r="F2154" s="109" t="s">
        <v>1321</v>
      </c>
      <c r="G2154" s="144">
        <f>Planilha!F273</f>
        <v>79</v>
      </c>
      <c r="H2154" s="109" t="s">
        <v>1319</v>
      </c>
      <c r="I2154" s="109">
        <f>ROUND(I2153*G2154,2)</f>
        <v>523.77</v>
      </c>
    </row>
    <row r="2155" spans="1:9" ht="12.75" customHeight="1">
      <c r="A2155" s="145"/>
      <c r="B2155" s="145"/>
      <c r="C2155" s="145"/>
      <c r="D2155" s="145"/>
      <c r="E2155" s="145"/>
      <c r="F2155" s="145"/>
      <c r="G2155" s="145"/>
      <c r="H2155" s="145"/>
      <c r="I2155" s="145"/>
    </row>
    <row r="2156" spans="1:9">
      <c r="A2156" s="35" t="s">
        <v>1240</v>
      </c>
      <c r="B2156" s="36" t="s">
        <v>0</v>
      </c>
      <c r="C2156" s="35" t="s">
        <v>1</v>
      </c>
      <c r="D2156" s="35" t="s">
        <v>2</v>
      </c>
      <c r="E2156" s="37" t="s">
        <v>3</v>
      </c>
      <c r="F2156" s="38" t="s">
        <v>4</v>
      </c>
      <c r="G2156" s="40" t="s">
        <v>5</v>
      </c>
      <c r="H2156" s="36" t="s">
        <v>6</v>
      </c>
      <c r="I2156" s="36" t="s">
        <v>7</v>
      </c>
    </row>
    <row r="2157" spans="1:9">
      <c r="A2157" s="7" t="s">
        <v>8</v>
      </c>
      <c r="B2157" s="8" t="s">
        <v>1241</v>
      </c>
      <c r="C2157" s="7" t="s">
        <v>305</v>
      </c>
      <c r="D2157" s="7" t="s">
        <v>1242</v>
      </c>
      <c r="E2157" s="9" t="s">
        <v>1243</v>
      </c>
      <c r="F2157" s="10" t="s">
        <v>30</v>
      </c>
      <c r="G2157" s="12">
        <v>1</v>
      </c>
      <c r="H2157" s="13">
        <f>SUM(I2158:I2161)</f>
        <v>49.2</v>
      </c>
      <c r="I2157" s="13">
        <f>H2157*G2157</f>
        <v>49.2</v>
      </c>
    </row>
    <row r="2158" spans="1:9">
      <c r="A2158" s="34" t="s">
        <v>18</v>
      </c>
      <c r="B2158" s="27" t="s">
        <v>1196</v>
      </c>
      <c r="C2158" s="26" t="s">
        <v>305</v>
      </c>
      <c r="D2158" s="26" t="s">
        <v>1197</v>
      </c>
      <c r="E2158" s="47" t="s">
        <v>1198</v>
      </c>
      <c r="F2158" s="29" t="s">
        <v>74</v>
      </c>
      <c r="G2158" s="31">
        <v>0.02</v>
      </c>
      <c r="H2158" s="32">
        <v>587.27</v>
      </c>
      <c r="I2158" s="32">
        <f t="shared" ref="I2158:I2161" si="240">ROUND(G2158*H2158,2)</f>
        <v>11.75</v>
      </c>
    </row>
    <row r="2159" spans="1:9">
      <c r="A2159" s="34" t="s">
        <v>18</v>
      </c>
      <c r="B2159" s="45">
        <v>88316</v>
      </c>
      <c r="C2159" s="26" t="s">
        <v>34</v>
      </c>
      <c r="D2159" s="26" t="s">
        <v>35</v>
      </c>
      <c r="E2159" s="28" t="s">
        <v>36</v>
      </c>
      <c r="F2159" s="29" t="s">
        <v>37</v>
      </c>
      <c r="G2159" s="31">
        <v>0.6</v>
      </c>
      <c r="H2159" s="32">
        <v>17.78</v>
      </c>
      <c r="I2159" s="32">
        <f t="shared" si="240"/>
        <v>10.67</v>
      </c>
    </row>
    <row r="2160" spans="1:9">
      <c r="A2160" s="14" t="s">
        <v>12</v>
      </c>
      <c r="B2160" s="41" t="s">
        <v>1244</v>
      </c>
      <c r="C2160" s="14" t="s">
        <v>305</v>
      </c>
      <c r="D2160" s="14" t="s">
        <v>1245</v>
      </c>
      <c r="E2160" s="16" t="s">
        <v>316</v>
      </c>
      <c r="F2160" s="17" t="s">
        <v>37</v>
      </c>
      <c r="G2160" s="19">
        <v>1.2</v>
      </c>
      <c r="H2160" s="43">
        <v>21.63</v>
      </c>
      <c r="I2160" s="43">
        <f t="shared" si="240"/>
        <v>25.96</v>
      </c>
    </row>
    <row r="2161" spans="1:9">
      <c r="A2161" s="14" t="s">
        <v>12</v>
      </c>
      <c r="B2161" s="59">
        <v>59176</v>
      </c>
      <c r="C2161" s="14" t="s">
        <v>305</v>
      </c>
      <c r="D2161" s="14" t="s">
        <v>1246</v>
      </c>
      <c r="E2161" s="16" t="s">
        <v>25</v>
      </c>
      <c r="F2161" s="17" t="s">
        <v>147</v>
      </c>
      <c r="G2161" s="19">
        <v>1.3</v>
      </c>
      <c r="H2161" s="43">
        <v>0.63</v>
      </c>
      <c r="I2161" s="43">
        <f t="shared" si="240"/>
        <v>0.82</v>
      </c>
    </row>
    <row r="2162" spans="1:9" ht="12.75" customHeight="1">
      <c r="A2162" s="97"/>
      <c r="B2162" s="97"/>
      <c r="C2162" s="97"/>
      <c r="D2162" s="97"/>
      <c r="E2162" s="97"/>
      <c r="F2162" s="97"/>
      <c r="G2162" s="97"/>
      <c r="H2162" s="108" t="s">
        <v>1320</v>
      </c>
      <c r="I2162" s="108">
        <f>ROUND(I2157*(1+0.2607),2)</f>
        <v>62.03</v>
      </c>
    </row>
    <row r="2163" spans="1:9" ht="12.75" customHeight="1">
      <c r="A2163" s="107"/>
      <c r="B2163" s="107"/>
      <c r="C2163" s="107"/>
      <c r="D2163" s="107"/>
      <c r="E2163" s="107"/>
      <c r="F2163" s="109" t="s">
        <v>1321</v>
      </c>
      <c r="G2163" s="109">
        <f>Planilha!F274</f>
        <v>16.399999999999999</v>
      </c>
      <c r="H2163" s="109" t="s">
        <v>1319</v>
      </c>
      <c r="I2163" s="109">
        <f>ROUND(I2162*G2163,2)</f>
        <v>1017.29</v>
      </c>
    </row>
    <row r="2164" spans="1:9" ht="12.75" customHeight="1">
      <c r="A2164" s="145"/>
      <c r="B2164" s="145"/>
      <c r="C2164" s="145"/>
      <c r="D2164" s="145"/>
      <c r="E2164" s="145"/>
      <c r="F2164" s="145"/>
      <c r="G2164" s="145"/>
      <c r="H2164" s="145"/>
      <c r="I2164" s="145"/>
    </row>
    <row r="2165" spans="1:9">
      <c r="A2165" s="35" t="s">
        <v>1247</v>
      </c>
      <c r="B2165" s="36" t="s">
        <v>0</v>
      </c>
      <c r="C2165" s="35" t="s">
        <v>1</v>
      </c>
      <c r="D2165" s="35" t="s">
        <v>2</v>
      </c>
      <c r="E2165" s="37" t="s">
        <v>3</v>
      </c>
      <c r="F2165" s="38" t="s">
        <v>4</v>
      </c>
      <c r="G2165" s="40" t="s">
        <v>5</v>
      </c>
      <c r="H2165" s="36" t="s">
        <v>6</v>
      </c>
      <c r="I2165" s="36" t="s">
        <v>7</v>
      </c>
    </row>
    <row r="2166" spans="1:9">
      <c r="A2166" s="7" t="s">
        <v>8</v>
      </c>
      <c r="B2166" s="8" t="s">
        <v>1248</v>
      </c>
      <c r="C2166" s="25" t="s">
        <v>464</v>
      </c>
      <c r="D2166" s="7" t="s">
        <v>1249</v>
      </c>
      <c r="E2166" s="81">
        <v>16.32</v>
      </c>
      <c r="F2166" s="10" t="s">
        <v>30</v>
      </c>
      <c r="G2166" s="12">
        <v>1</v>
      </c>
      <c r="H2166" s="13">
        <f>SUM(I2167:I2175)</f>
        <v>203.67999999999995</v>
      </c>
      <c r="I2166" s="13">
        <f>H2166*G2166</f>
        <v>203.67999999999995</v>
      </c>
    </row>
    <row r="2167" spans="1:9">
      <c r="A2167" s="34" t="s">
        <v>18</v>
      </c>
      <c r="B2167" s="45">
        <v>88315</v>
      </c>
      <c r="C2167" s="26" t="s">
        <v>34</v>
      </c>
      <c r="D2167" s="26" t="s">
        <v>142</v>
      </c>
      <c r="E2167" s="28" t="s">
        <v>36</v>
      </c>
      <c r="F2167" s="29" t="s">
        <v>37</v>
      </c>
      <c r="G2167" s="31">
        <v>1.4</v>
      </c>
      <c r="H2167" s="32">
        <v>24.51</v>
      </c>
      <c r="I2167" s="32">
        <f t="shared" ref="I2167:I2175" si="241">ROUND(G2167*H2167,2)</f>
        <v>34.31</v>
      </c>
    </row>
    <row r="2168" spans="1:9">
      <c r="A2168" s="14" t="s">
        <v>12</v>
      </c>
      <c r="B2168" s="69" t="s">
        <v>1250</v>
      </c>
      <c r="C2168" s="42" t="s">
        <v>464</v>
      </c>
      <c r="D2168" s="42" t="s">
        <v>1251</v>
      </c>
      <c r="E2168" s="16" t="s">
        <v>25</v>
      </c>
      <c r="F2168" s="17" t="s">
        <v>1252</v>
      </c>
      <c r="G2168" s="19">
        <v>1.4999999999999999E-2</v>
      </c>
      <c r="H2168" s="43">
        <v>24.45</v>
      </c>
      <c r="I2168" s="43">
        <f t="shared" si="241"/>
        <v>0.37</v>
      </c>
    </row>
    <row r="2169" spans="1:9">
      <c r="A2169" s="14" t="s">
        <v>12</v>
      </c>
      <c r="B2169" s="69" t="s">
        <v>1253</v>
      </c>
      <c r="C2169" s="42" t="s">
        <v>464</v>
      </c>
      <c r="D2169" s="14" t="s">
        <v>1254</v>
      </c>
      <c r="E2169" s="16" t="s">
        <v>25</v>
      </c>
      <c r="F2169" s="17" t="s">
        <v>53</v>
      </c>
      <c r="G2169" s="19">
        <v>0.98399999999999999</v>
      </c>
      <c r="H2169" s="43">
        <v>6.35</v>
      </c>
      <c r="I2169" s="43">
        <f t="shared" si="241"/>
        <v>6.25</v>
      </c>
    </row>
    <row r="2170" spans="1:9">
      <c r="A2170" s="14" t="s">
        <v>12</v>
      </c>
      <c r="B2170" s="69" t="s">
        <v>1255</v>
      </c>
      <c r="C2170" s="42" t="s">
        <v>464</v>
      </c>
      <c r="D2170" s="14" t="s">
        <v>1256</v>
      </c>
      <c r="E2170" s="16" t="s">
        <v>316</v>
      </c>
      <c r="F2170" s="17" t="s">
        <v>37</v>
      </c>
      <c r="G2170" s="19">
        <v>2.2999999999999998</v>
      </c>
      <c r="H2170" s="43">
        <v>18.32</v>
      </c>
      <c r="I2170" s="43">
        <f t="shared" si="241"/>
        <v>42.14</v>
      </c>
    </row>
    <row r="2171" spans="1:9">
      <c r="A2171" s="14" t="s">
        <v>12</v>
      </c>
      <c r="B2171" s="69" t="s">
        <v>1257</v>
      </c>
      <c r="C2171" s="42" t="s">
        <v>464</v>
      </c>
      <c r="D2171" s="14" t="s">
        <v>1258</v>
      </c>
      <c r="E2171" s="16" t="s">
        <v>25</v>
      </c>
      <c r="F2171" s="17" t="s">
        <v>53</v>
      </c>
      <c r="G2171" s="19">
        <v>0.46</v>
      </c>
      <c r="H2171" s="43">
        <v>4.91</v>
      </c>
      <c r="I2171" s="43">
        <f t="shared" si="241"/>
        <v>2.2599999999999998</v>
      </c>
    </row>
    <row r="2172" spans="1:9">
      <c r="A2172" s="14" t="s">
        <v>12</v>
      </c>
      <c r="B2172" s="69" t="s">
        <v>1253</v>
      </c>
      <c r="C2172" s="42" t="s">
        <v>464</v>
      </c>
      <c r="D2172" s="14" t="s">
        <v>1259</v>
      </c>
      <c r="E2172" s="16" t="s">
        <v>25</v>
      </c>
      <c r="F2172" s="17" t="s">
        <v>53</v>
      </c>
      <c r="G2172" s="19">
        <v>19.672000000000001</v>
      </c>
      <c r="H2172" s="43">
        <v>2.13</v>
      </c>
      <c r="I2172" s="43">
        <f t="shared" si="241"/>
        <v>41.9</v>
      </c>
    </row>
    <row r="2173" spans="1:9">
      <c r="A2173" s="14" t="s">
        <v>12</v>
      </c>
      <c r="B2173" s="69" t="s">
        <v>1260</v>
      </c>
      <c r="C2173" s="42" t="s">
        <v>464</v>
      </c>
      <c r="D2173" s="14" t="s">
        <v>1261</v>
      </c>
      <c r="E2173" s="16" t="s">
        <v>25</v>
      </c>
      <c r="F2173" s="17" t="s">
        <v>11</v>
      </c>
      <c r="G2173" s="19">
        <v>0.182</v>
      </c>
      <c r="H2173" s="43">
        <v>27.71</v>
      </c>
      <c r="I2173" s="43">
        <f t="shared" si="241"/>
        <v>5.04</v>
      </c>
    </row>
    <row r="2174" spans="1:9">
      <c r="A2174" s="14" t="s">
        <v>12</v>
      </c>
      <c r="B2174" s="83" t="s">
        <v>1262</v>
      </c>
      <c r="C2174" s="14" t="s">
        <v>1263</v>
      </c>
      <c r="D2174" s="14" t="s">
        <v>1264</v>
      </c>
      <c r="E2174" s="16" t="s">
        <v>25</v>
      </c>
      <c r="F2174" s="17" t="s">
        <v>11</v>
      </c>
      <c r="G2174" s="19">
        <v>3.9340000000000002</v>
      </c>
      <c r="H2174" s="43">
        <v>0.36</v>
      </c>
      <c r="I2174" s="43">
        <f t="shared" si="241"/>
        <v>1.42</v>
      </c>
    </row>
    <row r="2175" spans="1:9">
      <c r="A2175" s="14" t="s">
        <v>12</v>
      </c>
      <c r="B2175" s="69" t="s">
        <v>1265</v>
      </c>
      <c r="C2175" s="42" t="s">
        <v>464</v>
      </c>
      <c r="D2175" s="14" t="s">
        <v>1266</v>
      </c>
      <c r="E2175" s="16" t="s">
        <v>25</v>
      </c>
      <c r="F2175" s="17" t="s">
        <v>11</v>
      </c>
      <c r="G2175" s="19">
        <v>0.17460000000000001</v>
      </c>
      <c r="H2175" s="43">
        <v>400.84</v>
      </c>
      <c r="I2175" s="43">
        <f t="shared" si="241"/>
        <v>69.989999999999995</v>
      </c>
    </row>
    <row r="2176" spans="1:9" ht="12.75" customHeight="1">
      <c r="A2176" s="97"/>
      <c r="B2176" s="97"/>
      <c r="C2176" s="97"/>
      <c r="D2176" s="97"/>
      <c r="E2176" s="97"/>
      <c r="F2176" s="97"/>
      <c r="G2176" s="97"/>
      <c r="H2176" s="108" t="s">
        <v>1320</v>
      </c>
      <c r="I2176" s="108">
        <f>ROUND(I2166*(1+0.2607),2)</f>
        <v>256.77999999999997</v>
      </c>
    </row>
    <row r="2177" spans="1:9" ht="12.75" customHeight="1">
      <c r="A2177" s="107"/>
      <c r="B2177" s="107"/>
      <c r="C2177" s="107"/>
      <c r="D2177" s="107"/>
      <c r="E2177" s="107"/>
      <c r="F2177" s="109" t="s">
        <v>1321</v>
      </c>
      <c r="G2177" s="144">
        <f>Planilha!F275</f>
        <v>50</v>
      </c>
      <c r="H2177" s="109" t="s">
        <v>1319</v>
      </c>
      <c r="I2177" s="109">
        <f>ROUND(I2176*G2177,2)</f>
        <v>12839</v>
      </c>
    </row>
    <row r="2178" spans="1:9" ht="12.75" customHeight="1">
      <c r="A2178" s="145"/>
      <c r="B2178" s="145"/>
      <c r="C2178" s="145"/>
      <c r="D2178" s="145"/>
      <c r="E2178" s="145"/>
      <c r="F2178" s="145"/>
      <c r="G2178" s="145"/>
      <c r="H2178" s="145"/>
      <c r="I2178" s="145"/>
    </row>
    <row r="2179" spans="1:9">
      <c r="A2179" s="21">
        <v>16</v>
      </c>
      <c r="B2179" s="22"/>
      <c r="C2179" s="22"/>
      <c r="D2179" s="23" t="s">
        <v>1267</v>
      </c>
      <c r="E2179" s="22"/>
      <c r="F2179" s="111"/>
      <c r="G2179" s="110"/>
      <c r="H2179" s="22"/>
      <c r="I2179" s="22">
        <v>19439.47</v>
      </c>
    </row>
    <row r="2180" spans="1:9">
      <c r="A2180" s="1" t="s">
        <v>1268</v>
      </c>
      <c r="B2180" s="2" t="s">
        <v>0</v>
      </c>
      <c r="C2180" s="1" t="s">
        <v>1</v>
      </c>
      <c r="D2180" s="1" t="s">
        <v>2</v>
      </c>
      <c r="E2180" s="3" t="s">
        <v>3</v>
      </c>
      <c r="F2180" s="4" t="s">
        <v>4</v>
      </c>
      <c r="G2180" s="6" t="s">
        <v>5</v>
      </c>
      <c r="H2180" s="2" t="s">
        <v>6</v>
      </c>
      <c r="I2180" s="2" t="s">
        <v>7</v>
      </c>
    </row>
    <row r="2181" spans="1:9" ht="19.8">
      <c r="A2181" s="7" t="s">
        <v>8</v>
      </c>
      <c r="B2181" s="46">
        <v>94965</v>
      </c>
      <c r="C2181" s="7" t="s">
        <v>34</v>
      </c>
      <c r="D2181" s="25" t="s">
        <v>1269</v>
      </c>
      <c r="E2181" s="9" t="s">
        <v>72</v>
      </c>
      <c r="F2181" s="10" t="s">
        <v>74</v>
      </c>
      <c r="G2181" s="12">
        <v>1</v>
      </c>
      <c r="H2181" s="13">
        <f>SUM(I2182:I2188)</f>
        <v>498.00000000000006</v>
      </c>
      <c r="I2181" s="13">
        <f>H2181*G2181</f>
        <v>498.00000000000006</v>
      </c>
    </row>
    <row r="2182" spans="1:9">
      <c r="A2182" s="26" t="s">
        <v>16</v>
      </c>
      <c r="B2182" s="45">
        <v>88831</v>
      </c>
      <c r="C2182" s="26" t="s">
        <v>34</v>
      </c>
      <c r="D2182" s="26" t="s">
        <v>1270</v>
      </c>
      <c r="E2182" s="28" t="s">
        <v>197</v>
      </c>
      <c r="F2182" s="29" t="s">
        <v>201</v>
      </c>
      <c r="G2182" s="31">
        <v>0.71030000000000004</v>
      </c>
      <c r="H2182" s="32">
        <v>0.38</v>
      </c>
      <c r="I2182" s="32">
        <f t="shared" ref="I2182:I2188" si="242">ROUND(G2182*H2182,2)</f>
        <v>0.27</v>
      </c>
    </row>
    <row r="2183" spans="1:9">
      <c r="A2183" s="26" t="s">
        <v>16</v>
      </c>
      <c r="B2183" s="45">
        <v>88830</v>
      </c>
      <c r="C2183" s="26" t="s">
        <v>34</v>
      </c>
      <c r="D2183" s="26" t="s">
        <v>1271</v>
      </c>
      <c r="E2183" s="28" t="s">
        <v>197</v>
      </c>
      <c r="F2183" s="29" t="s">
        <v>198</v>
      </c>
      <c r="G2183" s="31">
        <v>0.75339999999999996</v>
      </c>
      <c r="H2183" s="32">
        <v>1.7</v>
      </c>
      <c r="I2183" s="32">
        <f t="shared" si="242"/>
        <v>1.28</v>
      </c>
    </row>
    <row r="2184" spans="1:9">
      <c r="A2184" s="34" t="s">
        <v>18</v>
      </c>
      <c r="B2184" s="45">
        <v>88377</v>
      </c>
      <c r="C2184" s="26" t="s">
        <v>34</v>
      </c>
      <c r="D2184" s="34" t="s">
        <v>1272</v>
      </c>
      <c r="E2184" s="28" t="s">
        <v>36</v>
      </c>
      <c r="F2184" s="29" t="s">
        <v>37</v>
      </c>
      <c r="G2184" s="31">
        <v>1.4637</v>
      </c>
      <c r="H2184" s="32">
        <v>20.74</v>
      </c>
      <c r="I2184" s="32">
        <f t="shared" si="242"/>
        <v>30.36</v>
      </c>
    </row>
    <row r="2185" spans="1:9">
      <c r="A2185" s="34" t="s">
        <v>18</v>
      </c>
      <c r="B2185" s="45">
        <v>88316</v>
      </c>
      <c r="C2185" s="26" t="s">
        <v>34</v>
      </c>
      <c r="D2185" s="26" t="s">
        <v>35</v>
      </c>
      <c r="E2185" s="28" t="s">
        <v>36</v>
      </c>
      <c r="F2185" s="29" t="s">
        <v>37</v>
      </c>
      <c r="G2185" s="31">
        <v>2.3117000000000001</v>
      </c>
      <c r="H2185" s="32">
        <v>17.78</v>
      </c>
      <c r="I2185" s="32">
        <f t="shared" si="242"/>
        <v>41.1</v>
      </c>
    </row>
    <row r="2186" spans="1:9">
      <c r="A2186" s="14" t="s">
        <v>12</v>
      </c>
      <c r="B2186" s="15">
        <v>4721</v>
      </c>
      <c r="C2186" s="14" t="s">
        <v>34</v>
      </c>
      <c r="D2186" s="42" t="s">
        <v>1273</v>
      </c>
      <c r="E2186" s="16" t="s">
        <v>25</v>
      </c>
      <c r="F2186" s="17" t="s">
        <v>74</v>
      </c>
      <c r="G2186" s="19">
        <v>0.59340000000000004</v>
      </c>
      <c r="H2186" s="43">
        <v>181.49215329341314</v>
      </c>
      <c r="I2186" s="43">
        <f t="shared" si="242"/>
        <v>107.7</v>
      </c>
    </row>
    <row r="2187" spans="1:9">
      <c r="A2187" s="14" t="s">
        <v>12</v>
      </c>
      <c r="B2187" s="15">
        <v>1379</v>
      </c>
      <c r="C2187" s="14" t="s">
        <v>34</v>
      </c>
      <c r="D2187" s="14" t="s">
        <v>251</v>
      </c>
      <c r="E2187" s="16" t="s">
        <v>25</v>
      </c>
      <c r="F2187" s="17" t="s">
        <v>147</v>
      </c>
      <c r="G2187" s="19">
        <v>362.65789999999998</v>
      </c>
      <c r="H2187" s="43">
        <v>0.7</v>
      </c>
      <c r="I2187" s="43">
        <f t="shared" si="242"/>
        <v>253.86</v>
      </c>
    </row>
    <row r="2188" spans="1:9">
      <c r="A2188" s="14" t="s">
        <v>12</v>
      </c>
      <c r="B2188" s="15">
        <v>370</v>
      </c>
      <c r="C2188" s="14" t="s">
        <v>34</v>
      </c>
      <c r="D2188" s="42" t="s">
        <v>1190</v>
      </c>
      <c r="E2188" s="16" t="s">
        <v>25</v>
      </c>
      <c r="F2188" s="17" t="s">
        <v>74</v>
      </c>
      <c r="G2188" s="19">
        <v>0.72289999999999999</v>
      </c>
      <c r="H2188" s="43">
        <v>87.75</v>
      </c>
      <c r="I2188" s="43">
        <f t="shared" si="242"/>
        <v>63.43</v>
      </c>
    </row>
    <row r="2189" spans="1:9" ht="12.75" customHeight="1">
      <c r="A2189" s="97"/>
      <c r="B2189" s="97"/>
      <c r="C2189" s="97"/>
      <c r="D2189" s="97"/>
      <c r="E2189" s="97"/>
      <c r="F2189" s="97"/>
      <c r="G2189" s="97"/>
      <c r="H2189" s="108" t="s">
        <v>1320</v>
      </c>
      <c r="I2189" s="108">
        <f>ROUND(I2181*(1+0.2607),2)</f>
        <v>627.83000000000004</v>
      </c>
    </row>
    <row r="2190" spans="1:9" ht="12.75" customHeight="1">
      <c r="A2190" s="107"/>
      <c r="B2190" s="107"/>
      <c r="C2190" s="107"/>
      <c r="D2190" s="107"/>
      <c r="E2190" s="107"/>
      <c r="F2190" s="109" t="s">
        <v>1321</v>
      </c>
      <c r="G2190" s="143">
        <f>Planilha!F277</f>
        <v>2.41</v>
      </c>
      <c r="H2190" s="109" t="s">
        <v>1319</v>
      </c>
      <c r="I2190" s="109">
        <f>ROUND(I2189*G2190,2)</f>
        <v>1513.07</v>
      </c>
    </row>
    <row r="2191" spans="1:9" ht="12.75" customHeight="1">
      <c r="A2191" s="145"/>
      <c r="B2191" s="145"/>
      <c r="C2191" s="145"/>
      <c r="D2191" s="145"/>
      <c r="E2191" s="145"/>
      <c r="F2191" s="145"/>
      <c r="G2191" s="145"/>
      <c r="H2191" s="145"/>
      <c r="I2191" s="145"/>
    </row>
    <row r="2192" spans="1:9">
      <c r="A2192" s="35" t="s">
        <v>1274</v>
      </c>
      <c r="B2192" s="36" t="s">
        <v>0</v>
      </c>
      <c r="C2192" s="35" t="s">
        <v>1</v>
      </c>
      <c r="D2192" s="35" t="s">
        <v>2</v>
      </c>
      <c r="E2192" s="35" t="s">
        <v>3</v>
      </c>
      <c r="F2192" s="39" t="s">
        <v>4</v>
      </c>
      <c r="G2192" s="40" t="s">
        <v>5</v>
      </c>
      <c r="H2192" s="36" t="s">
        <v>6</v>
      </c>
      <c r="I2192" s="36" t="s">
        <v>7</v>
      </c>
    </row>
    <row r="2193" spans="1:9">
      <c r="A2193" s="7" t="s">
        <v>8</v>
      </c>
      <c r="B2193" s="46">
        <v>96530</v>
      </c>
      <c r="C2193" s="7" t="s">
        <v>34</v>
      </c>
      <c r="D2193" s="7" t="s">
        <v>1275</v>
      </c>
      <c r="E2193" s="7" t="s">
        <v>72</v>
      </c>
      <c r="F2193" s="11" t="s">
        <v>30</v>
      </c>
      <c r="G2193" s="12">
        <v>1</v>
      </c>
      <c r="H2193" s="13">
        <f>SUM(I2194:I2203)</f>
        <v>230.36</v>
      </c>
      <c r="I2193" s="13">
        <f>H2193*G2193</f>
        <v>230.36</v>
      </c>
    </row>
    <row r="2194" spans="1:9">
      <c r="A2194" s="34" t="s">
        <v>18</v>
      </c>
      <c r="B2194" s="45">
        <v>88262</v>
      </c>
      <c r="C2194" s="26" t="s">
        <v>34</v>
      </c>
      <c r="D2194" s="26" t="s">
        <v>199</v>
      </c>
      <c r="E2194" s="26" t="s">
        <v>36</v>
      </c>
      <c r="F2194" s="30" t="s">
        <v>37</v>
      </c>
      <c r="G2194" s="31">
        <v>1.5660000000000001</v>
      </c>
      <c r="H2194" s="32">
        <v>24.35</v>
      </c>
      <c r="I2194" s="32">
        <f t="shared" ref="I2194:I2203" si="243">ROUND(G2194*H2194,2)</f>
        <v>38.130000000000003</v>
      </c>
    </row>
    <row r="2195" spans="1:9">
      <c r="A2195" s="26" t="s">
        <v>16</v>
      </c>
      <c r="B2195" s="45">
        <v>91693</v>
      </c>
      <c r="C2195" s="26" t="s">
        <v>34</v>
      </c>
      <c r="D2195" s="26" t="s">
        <v>200</v>
      </c>
      <c r="E2195" s="26" t="s">
        <v>197</v>
      </c>
      <c r="F2195" s="30" t="s">
        <v>201</v>
      </c>
      <c r="G2195" s="31">
        <v>5.2999999999999999E-2</v>
      </c>
      <c r="H2195" s="32">
        <v>24.08</v>
      </c>
      <c r="I2195" s="32">
        <f t="shared" si="243"/>
        <v>1.28</v>
      </c>
    </row>
    <row r="2196" spans="1:9">
      <c r="A2196" s="26" t="s">
        <v>16</v>
      </c>
      <c r="B2196" s="45">
        <v>91692</v>
      </c>
      <c r="C2196" s="26" t="s">
        <v>34</v>
      </c>
      <c r="D2196" s="26" t="s">
        <v>196</v>
      </c>
      <c r="E2196" s="26" t="s">
        <v>197</v>
      </c>
      <c r="F2196" s="30" t="s">
        <v>198</v>
      </c>
      <c r="G2196" s="31">
        <v>6.2E-2</v>
      </c>
      <c r="H2196" s="32">
        <v>25.16</v>
      </c>
      <c r="I2196" s="32">
        <f t="shared" si="243"/>
        <v>1.56</v>
      </c>
    </row>
    <row r="2197" spans="1:9">
      <c r="A2197" s="34" t="s">
        <v>18</v>
      </c>
      <c r="B2197" s="45">
        <v>88239</v>
      </c>
      <c r="C2197" s="26" t="s">
        <v>34</v>
      </c>
      <c r="D2197" s="26" t="s">
        <v>202</v>
      </c>
      <c r="E2197" s="26" t="s">
        <v>36</v>
      </c>
      <c r="F2197" s="30" t="s">
        <v>37</v>
      </c>
      <c r="G2197" s="31">
        <v>0.55500000000000005</v>
      </c>
      <c r="H2197" s="32">
        <v>19.600000000000001</v>
      </c>
      <c r="I2197" s="32">
        <f t="shared" si="243"/>
        <v>10.88</v>
      </c>
    </row>
    <row r="2198" spans="1:9">
      <c r="A2198" s="14" t="s">
        <v>12</v>
      </c>
      <c r="B2198" s="15">
        <v>4491</v>
      </c>
      <c r="C2198" s="14" t="s">
        <v>34</v>
      </c>
      <c r="D2198" s="42" t="s">
        <v>154</v>
      </c>
      <c r="E2198" s="14" t="s">
        <v>25</v>
      </c>
      <c r="F2198" s="18" t="s">
        <v>53</v>
      </c>
      <c r="G2198" s="19">
        <v>2.2440000000000002</v>
      </c>
      <c r="H2198" s="43">
        <v>7.79</v>
      </c>
      <c r="I2198" s="43">
        <f t="shared" si="243"/>
        <v>17.48</v>
      </c>
    </row>
    <row r="2199" spans="1:9">
      <c r="A2199" s="14" t="s">
        <v>12</v>
      </c>
      <c r="B2199" s="15">
        <v>6189</v>
      </c>
      <c r="C2199" s="14" t="s">
        <v>34</v>
      </c>
      <c r="D2199" s="42" t="s">
        <v>1276</v>
      </c>
      <c r="E2199" s="14" t="s">
        <v>25</v>
      </c>
      <c r="F2199" s="18" t="s">
        <v>53</v>
      </c>
      <c r="G2199" s="19">
        <v>3.74</v>
      </c>
      <c r="H2199" s="43">
        <v>40.82</v>
      </c>
      <c r="I2199" s="43">
        <f t="shared" si="243"/>
        <v>152.66999999999999</v>
      </c>
    </row>
    <row r="2200" spans="1:9">
      <c r="A2200" s="14" t="s">
        <v>12</v>
      </c>
      <c r="B2200" s="15">
        <v>2692</v>
      </c>
      <c r="C2200" s="14" t="s">
        <v>34</v>
      </c>
      <c r="D2200" s="42" t="s">
        <v>186</v>
      </c>
      <c r="E2200" s="14" t="s">
        <v>25</v>
      </c>
      <c r="F2200" s="18" t="s">
        <v>187</v>
      </c>
      <c r="G2200" s="19">
        <v>1.7000000000000001E-2</v>
      </c>
      <c r="H2200" s="43">
        <v>5.33</v>
      </c>
      <c r="I2200" s="43">
        <f t="shared" si="243"/>
        <v>0.09</v>
      </c>
    </row>
    <row r="2201" spans="1:9">
      <c r="A2201" s="14" t="s">
        <v>12</v>
      </c>
      <c r="B2201" s="15">
        <v>5073</v>
      </c>
      <c r="C2201" s="14" t="s">
        <v>34</v>
      </c>
      <c r="D2201" s="14" t="s">
        <v>1277</v>
      </c>
      <c r="E2201" s="14" t="s">
        <v>25</v>
      </c>
      <c r="F2201" s="18" t="s">
        <v>147</v>
      </c>
      <c r="G2201" s="19">
        <v>9.5000000000000001E-2</v>
      </c>
      <c r="H2201" s="43">
        <v>18.71</v>
      </c>
      <c r="I2201" s="43">
        <f t="shared" si="243"/>
        <v>1.78</v>
      </c>
    </row>
    <row r="2202" spans="1:9">
      <c r="A2202" s="14" t="s">
        <v>12</v>
      </c>
      <c r="B2202" s="15">
        <v>4517</v>
      </c>
      <c r="C2202" s="14" t="s">
        <v>34</v>
      </c>
      <c r="D2202" s="42" t="s">
        <v>203</v>
      </c>
      <c r="E2202" s="14" t="s">
        <v>25</v>
      </c>
      <c r="F2202" s="18" t="s">
        <v>53</v>
      </c>
      <c r="G2202" s="19">
        <v>2.1040000000000001</v>
      </c>
      <c r="H2202" s="43">
        <v>2.72</v>
      </c>
      <c r="I2202" s="43">
        <f t="shared" si="243"/>
        <v>5.72</v>
      </c>
    </row>
    <row r="2203" spans="1:9">
      <c r="A2203" s="14" t="s">
        <v>12</v>
      </c>
      <c r="B2203" s="15">
        <v>40304</v>
      </c>
      <c r="C2203" s="14" t="s">
        <v>34</v>
      </c>
      <c r="D2203" s="14" t="s">
        <v>1278</v>
      </c>
      <c r="E2203" s="14" t="s">
        <v>25</v>
      </c>
      <c r="F2203" s="18" t="s">
        <v>147</v>
      </c>
      <c r="G2203" s="19">
        <v>3.4000000000000002E-2</v>
      </c>
      <c r="H2203" s="43">
        <v>22.65</v>
      </c>
      <c r="I2203" s="43">
        <f t="shared" si="243"/>
        <v>0.77</v>
      </c>
    </row>
    <row r="2204" spans="1:9" ht="12.75" customHeight="1">
      <c r="A2204" s="97"/>
      <c r="B2204" s="97"/>
      <c r="C2204" s="97"/>
      <c r="D2204" s="97"/>
      <c r="E2204" s="97"/>
      <c r="F2204" s="97"/>
      <c r="G2204" s="97"/>
      <c r="H2204" s="108" t="s">
        <v>1320</v>
      </c>
      <c r="I2204" s="108">
        <f>ROUND(I2193*(1+0.2607),2)</f>
        <v>290.41000000000003</v>
      </c>
    </row>
    <row r="2205" spans="1:9" ht="12.75" customHeight="1">
      <c r="A2205" s="107"/>
      <c r="B2205" s="107"/>
      <c r="C2205" s="107"/>
      <c r="D2205" s="107"/>
      <c r="E2205" s="107"/>
      <c r="F2205" s="109" t="s">
        <v>1321</v>
      </c>
      <c r="G2205" s="143">
        <f>Planilha!F278</f>
        <v>11.98</v>
      </c>
      <c r="H2205" s="109" t="s">
        <v>1319</v>
      </c>
      <c r="I2205" s="109">
        <f>ROUND(I2204*G2205,2)</f>
        <v>3479.11</v>
      </c>
    </row>
    <row r="2206" spans="1:9" ht="12.75" customHeight="1">
      <c r="A2206" s="145"/>
      <c r="B2206" s="145"/>
      <c r="C2206" s="145"/>
      <c r="D2206" s="145"/>
      <c r="E2206" s="145"/>
      <c r="F2206" s="145"/>
      <c r="G2206" s="145"/>
      <c r="H2206" s="145"/>
      <c r="I2206" s="145"/>
    </row>
    <row r="2207" spans="1:9">
      <c r="A2207" s="84"/>
      <c r="B2207" s="36" t="s">
        <v>0</v>
      </c>
      <c r="C2207" s="35" t="s">
        <v>1</v>
      </c>
      <c r="D2207" s="35" t="s">
        <v>2</v>
      </c>
      <c r="E2207" s="35" t="s">
        <v>3</v>
      </c>
      <c r="F2207" s="39" t="s">
        <v>4</v>
      </c>
      <c r="G2207" s="40" t="s">
        <v>5</v>
      </c>
      <c r="H2207" s="36" t="s">
        <v>6</v>
      </c>
      <c r="I2207" s="36" t="s">
        <v>7</v>
      </c>
    </row>
    <row r="2208" spans="1:9" ht="19.8">
      <c r="A2208" s="85" t="s">
        <v>12</v>
      </c>
      <c r="B2208" s="86" t="s">
        <v>1279</v>
      </c>
      <c r="C2208" s="85" t="s">
        <v>305</v>
      </c>
      <c r="D2208" s="87" t="s">
        <v>1280</v>
      </c>
      <c r="E2208" s="85" t="s">
        <v>25</v>
      </c>
      <c r="F2208" s="88" t="s">
        <v>147</v>
      </c>
      <c r="G2208" s="89">
        <v>1</v>
      </c>
      <c r="H2208" s="90">
        <v>8.52</v>
      </c>
      <c r="I2208" s="90">
        <f t="shared" ref="I2208" si="244">ROUND(G2208*H2208,2)</f>
        <v>8.52</v>
      </c>
    </row>
    <row r="2209" spans="1:9" ht="12.75" customHeight="1">
      <c r="A2209" s="97"/>
      <c r="B2209" s="97"/>
      <c r="C2209" s="97"/>
      <c r="D2209" s="97"/>
      <c r="E2209" s="97"/>
      <c r="F2209" s="97"/>
      <c r="G2209" s="97"/>
      <c r="H2209" s="108" t="s">
        <v>1320</v>
      </c>
      <c r="I2209" s="108">
        <f>ROUND(I2208*(1+0.2607),2)</f>
        <v>10.74</v>
      </c>
    </row>
    <row r="2210" spans="1:9" ht="12.75" customHeight="1">
      <c r="A2210" s="107"/>
      <c r="B2210" s="107"/>
      <c r="C2210" s="107"/>
      <c r="D2210" s="107"/>
      <c r="E2210" s="107"/>
      <c r="F2210" s="109" t="s">
        <v>1321</v>
      </c>
      <c r="G2210" s="143">
        <f>Planilha!F279</f>
        <v>64.42</v>
      </c>
      <c r="H2210" s="109" t="s">
        <v>1319</v>
      </c>
      <c r="I2210" s="109">
        <f>ROUND(I2209*G2210,2)</f>
        <v>691.87</v>
      </c>
    </row>
    <row r="2211" spans="1:9" ht="12.75" customHeight="1">
      <c r="A2211" s="145"/>
      <c r="B2211" s="145"/>
      <c r="C2211" s="145"/>
      <c r="D2211" s="145"/>
      <c r="E2211" s="145"/>
      <c r="F2211" s="145"/>
      <c r="G2211" s="145"/>
      <c r="H2211" s="145"/>
      <c r="I2211" s="145"/>
    </row>
    <row r="2212" spans="1:9">
      <c r="A2212" s="35" t="s">
        <v>1281</v>
      </c>
      <c r="B2212" s="36" t="s">
        <v>0</v>
      </c>
      <c r="C2212" s="35" t="s">
        <v>1</v>
      </c>
      <c r="D2212" s="35" t="s">
        <v>2</v>
      </c>
      <c r="E2212" s="35" t="s">
        <v>3</v>
      </c>
      <c r="F2212" s="39" t="s">
        <v>4</v>
      </c>
      <c r="G2212" s="40" t="s">
        <v>5</v>
      </c>
      <c r="H2212" s="36" t="s">
        <v>6</v>
      </c>
      <c r="I2212" s="36" t="s">
        <v>7</v>
      </c>
    </row>
    <row r="2213" spans="1:9">
      <c r="A2213" s="7" t="s">
        <v>8</v>
      </c>
      <c r="B2213" s="46">
        <v>89512</v>
      </c>
      <c r="C2213" s="7" t="s">
        <v>34</v>
      </c>
      <c r="D2213" s="7" t="s">
        <v>562</v>
      </c>
      <c r="E2213" s="7" t="s">
        <v>41</v>
      </c>
      <c r="F2213" s="11" t="s">
        <v>53</v>
      </c>
      <c r="G2213" s="12">
        <v>1</v>
      </c>
      <c r="H2213" s="13">
        <f>SUM(I2214:I2217)</f>
        <v>45.149999999999991</v>
      </c>
      <c r="I2213" s="13">
        <f>H2213*G2213</f>
        <v>45.149999999999991</v>
      </c>
    </row>
    <row r="2214" spans="1:9">
      <c r="A2214" s="34" t="s">
        <v>18</v>
      </c>
      <c r="B2214" s="45">
        <v>88267</v>
      </c>
      <c r="C2214" s="26" t="s">
        <v>34</v>
      </c>
      <c r="D2214" s="34" t="s">
        <v>480</v>
      </c>
      <c r="E2214" s="26" t="s">
        <v>36</v>
      </c>
      <c r="F2214" s="30" t="s">
        <v>37</v>
      </c>
      <c r="G2214" s="31">
        <v>0.40239999999999998</v>
      </c>
      <c r="H2214" s="32">
        <v>24.03</v>
      </c>
      <c r="I2214" s="32">
        <f t="shared" ref="I2214:I2217" si="245">ROUND(G2214*H2214,2)</f>
        <v>9.67</v>
      </c>
    </row>
    <row r="2215" spans="1:9">
      <c r="A2215" s="34" t="s">
        <v>18</v>
      </c>
      <c r="B2215" s="45">
        <v>88248</v>
      </c>
      <c r="C2215" s="26" t="s">
        <v>34</v>
      </c>
      <c r="D2215" s="34" t="s">
        <v>481</v>
      </c>
      <c r="E2215" s="26" t="s">
        <v>36</v>
      </c>
      <c r="F2215" s="30" t="s">
        <v>37</v>
      </c>
      <c r="G2215" s="31">
        <v>0.40239999999999998</v>
      </c>
      <c r="H2215" s="32">
        <v>19.21</v>
      </c>
      <c r="I2215" s="32">
        <f t="shared" si="245"/>
        <v>7.73</v>
      </c>
    </row>
    <row r="2216" spans="1:9">
      <c r="A2216" s="14" t="s">
        <v>12</v>
      </c>
      <c r="B2216" s="15">
        <v>9841</v>
      </c>
      <c r="C2216" s="14" t="s">
        <v>34</v>
      </c>
      <c r="D2216" s="42" t="s">
        <v>563</v>
      </c>
      <c r="E2216" s="14" t="s">
        <v>25</v>
      </c>
      <c r="F2216" s="18" t="s">
        <v>53</v>
      </c>
      <c r="G2216" s="19">
        <v>1.0353000000000001</v>
      </c>
      <c r="H2216" s="43">
        <v>26.76</v>
      </c>
      <c r="I2216" s="43">
        <f t="shared" si="245"/>
        <v>27.7</v>
      </c>
    </row>
    <row r="2217" spans="1:9">
      <c r="A2217" s="14" t="s">
        <v>12</v>
      </c>
      <c r="B2217" s="15">
        <v>38383</v>
      </c>
      <c r="C2217" s="14" t="s">
        <v>34</v>
      </c>
      <c r="D2217" s="14" t="s">
        <v>314</v>
      </c>
      <c r="E2217" s="14" t="s">
        <v>25</v>
      </c>
      <c r="F2217" s="18" t="s">
        <v>11</v>
      </c>
      <c r="G2217" s="19">
        <v>2.24E-2</v>
      </c>
      <c r="H2217" s="43">
        <v>2.17</v>
      </c>
      <c r="I2217" s="43">
        <f t="shared" si="245"/>
        <v>0.05</v>
      </c>
    </row>
    <row r="2218" spans="1:9" ht="12.75" customHeight="1">
      <c r="A2218" s="97"/>
      <c r="B2218" s="97"/>
      <c r="C2218" s="97"/>
      <c r="D2218" s="97"/>
      <c r="E2218" s="97"/>
      <c r="F2218" s="97"/>
      <c r="G2218" s="97"/>
      <c r="H2218" s="108" t="s">
        <v>1320</v>
      </c>
      <c r="I2218" s="108">
        <f>ROUND(I2213*(1+0.2607),2)</f>
        <v>56.92</v>
      </c>
    </row>
    <row r="2219" spans="1:9" ht="12.75" customHeight="1">
      <c r="A2219" s="107"/>
      <c r="B2219" s="107"/>
      <c r="C2219" s="107"/>
      <c r="D2219" s="107"/>
      <c r="E2219" s="107"/>
      <c r="F2219" s="109" t="s">
        <v>1321</v>
      </c>
      <c r="G2219" s="109">
        <f>Planilha!F280</f>
        <v>46.9</v>
      </c>
      <c r="H2219" s="109" t="s">
        <v>1319</v>
      </c>
      <c r="I2219" s="109">
        <f>ROUND(I2218*G2219,2)</f>
        <v>2669.55</v>
      </c>
    </row>
    <row r="2220" spans="1:9" ht="12.75" customHeight="1">
      <c r="A2220" s="145"/>
      <c r="B2220" s="145"/>
      <c r="C2220" s="145"/>
      <c r="D2220" s="145"/>
      <c r="E2220" s="145"/>
      <c r="F2220" s="145"/>
      <c r="G2220" s="145"/>
      <c r="H2220" s="145"/>
      <c r="I2220" s="145"/>
    </row>
    <row r="2221" spans="1:9">
      <c r="A2221" s="35" t="s">
        <v>1282</v>
      </c>
      <c r="B2221" s="36" t="s">
        <v>0</v>
      </c>
      <c r="C2221" s="35" t="s">
        <v>1</v>
      </c>
      <c r="D2221" s="35" t="s">
        <v>2</v>
      </c>
      <c r="E2221" s="35" t="s">
        <v>3</v>
      </c>
      <c r="F2221" s="39" t="s">
        <v>4</v>
      </c>
      <c r="G2221" s="40" t="s">
        <v>5</v>
      </c>
      <c r="H2221" s="36" t="s">
        <v>6</v>
      </c>
      <c r="I2221" s="36" t="s">
        <v>7</v>
      </c>
    </row>
    <row r="2222" spans="1:9" ht="19.8">
      <c r="A2222" s="7" t="s">
        <v>8</v>
      </c>
      <c r="B2222" s="8" t="s">
        <v>1283</v>
      </c>
      <c r="C2222" s="7" t="s">
        <v>13</v>
      </c>
      <c r="D2222" s="25" t="s">
        <v>1284</v>
      </c>
      <c r="E2222" s="7" t="s">
        <v>14</v>
      </c>
      <c r="F2222" s="11" t="s">
        <v>17</v>
      </c>
      <c r="G2222" s="12">
        <v>1</v>
      </c>
      <c r="H2222" s="13">
        <f>SUM(I2223:I2227)</f>
        <v>31.89</v>
      </c>
      <c r="I2222" s="13">
        <f>H2222*G2222</f>
        <v>31.89</v>
      </c>
    </row>
    <row r="2223" spans="1:9">
      <c r="A2223" s="34" t="s">
        <v>18</v>
      </c>
      <c r="B2223" s="45">
        <v>88316</v>
      </c>
      <c r="C2223" s="26" t="s">
        <v>34</v>
      </c>
      <c r="D2223" s="26" t="s">
        <v>35</v>
      </c>
      <c r="E2223" s="26" t="s">
        <v>36</v>
      </c>
      <c r="F2223" s="30" t="s">
        <v>37</v>
      </c>
      <c r="G2223" s="31">
        <v>0.36666660000000001</v>
      </c>
      <c r="H2223" s="32">
        <v>17.78</v>
      </c>
      <c r="I2223" s="32">
        <f t="shared" ref="I2223:I2227" si="246">ROUND(G2223*H2223,2)</f>
        <v>6.52</v>
      </c>
    </row>
    <row r="2224" spans="1:9">
      <c r="A2224" s="34" t="s">
        <v>18</v>
      </c>
      <c r="B2224" s="45">
        <v>88267</v>
      </c>
      <c r="C2224" s="26" t="s">
        <v>34</v>
      </c>
      <c r="D2224" s="34" t="s">
        <v>480</v>
      </c>
      <c r="E2224" s="26" t="s">
        <v>36</v>
      </c>
      <c r="F2224" s="30" t="s">
        <v>37</v>
      </c>
      <c r="G2224" s="31">
        <v>0.36666660000000001</v>
      </c>
      <c r="H2224" s="32">
        <v>24.03</v>
      </c>
      <c r="I2224" s="32">
        <f t="shared" si="246"/>
        <v>8.81</v>
      </c>
    </row>
    <row r="2225" spans="1:9">
      <c r="A2225" s="14" t="s">
        <v>12</v>
      </c>
      <c r="B2225" s="41" t="s">
        <v>1285</v>
      </c>
      <c r="C2225" s="14" t="s">
        <v>13</v>
      </c>
      <c r="D2225" s="42" t="s">
        <v>1286</v>
      </c>
      <c r="E2225" s="14" t="s">
        <v>25</v>
      </c>
      <c r="F2225" s="18" t="s">
        <v>17</v>
      </c>
      <c r="G2225" s="19">
        <v>1.1499999999999999</v>
      </c>
      <c r="H2225" s="43">
        <v>14.11</v>
      </c>
      <c r="I2225" s="43">
        <f t="shared" si="246"/>
        <v>16.23</v>
      </c>
    </row>
    <row r="2226" spans="1:9">
      <c r="A2226" s="14" t="s">
        <v>12</v>
      </c>
      <c r="B2226" s="41" t="s">
        <v>1287</v>
      </c>
      <c r="C2226" s="14" t="s">
        <v>13</v>
      </c>
      <c r="D2226" s="42" t="s">
        <v>1288</v>
      </c>
      <c r="E2226" s="14" t="s">
        <v>25</v>
      </c>
      <c r="F2226" s="18" t="s">
        <v>265</v>
      </c>
      <c r="G2226" s="19">
        <v>7.7000000000000002E-3</v>
      </c>
      <c r="H2226" s="43">
        <v>34.51</v>
      </c>
      <c r="I2226" s="43">
        <f t="shared" si="246"/>
        <v>0.27</v>
      </c>
    </row>
    <row r="2227" spans="1:9">
      <c r="A2227" s="14" t="s">
        <v>12</v>
      </c>
      <c r="B2227" s="41" t="s">
        <v>1289</v>
      </c>
      <c r="C2227" s="14" t="s">
        <v>13</v>
      </c>
      <c r="D2227" s="14" t="s">
        <v>1290</v>
      </c>
      <c r="E2227" s="14" t="s">
        <v>25</v>
      </c>
      <c r="F2227" s="18" t="s">
        <v>265</v>
      </c>
      <c r="G2227" s="19">
        <v>3.3333E-3</v>
      </c>
      <c r="H2227" s="43">
        <v>18.95</v>
      </c>
      <c r="I2227" s="43">
        <f t="shared" si="246"/>
        <v>0.06</v>
      </c>
    </row>
    <row r="2228" spans="1:9" ht="12.75" customHeight="1">
      <c r="A2228" s="97"/>
      <c r="B2228" s="97"/>
      <c r="C2228" s="97"/>
      <c r="D2228" s="97"/>
      <c r="E2228" s="97"/>
      <c r="F2228" s="97"/>
      <c r="G2228" s="97"/>
      <c r="H2228" s="108" t="s">
        <v>1320</v>
      </c>
      <c r="I2228" s="108">
        <f>ROUND(I2222*(1+0.2607),2)</f>
        <v>40.200000000000003</v>
      </c>
    </row>
    <row r="2229" spans="1:9" ht="12.75" customHeight="1">
      <c r="A2229" s="107"/>
      <c r="B2229" s="107"/>
      <c r="C2229" s="107"/>
      <c r="D2229" s="107"/>
      <c r="E2229" s="107"/>
      <c r="F2229" s="109" t="s">
        <v>1321</v>
      </c>
      <c r="G2229" s="143">
        <f>Planilha!F281</f>
        <v>68.67</v>
      </c>
      <c r="H2229" s="109" t="s">
        <v>1319</v>
      </c>
      <c r="I2229" s="109">
        <f>ROUND(I2228*G2229,2)</f>
        <v>2760.53</v>
      </c>
    </row>
    <row r="2230" spans="1:9" ht="12.75" customHeight="1">
      <c r="A2230" s="145"/>
      <c r="B2230" s="145"/>
      <c r="C2230" s="145"/>
      <c r="D2230" s="145"/>
      <c r="E2230" s="145"/>
      <c r="F2230" s="145"/>
      <c r="G2230" s="145"/>
      <c r="H2230" s="145"/>
      <c r="I2230" s="145"/>
    </row>
    <row r="2231" spans="1:9">
      <c r="A2231" s="35" t="s">
        <v>1291</v>
      </c>
      <c r="B2231" s="36" t="s">
        <v>0</v>
      </c>
      <c r="C2231" s="35" t="s">
        <v>1</v>
      </c>
      <c r="D2231" s="35" t="s">
        <v>2</v>
      </c>
      <c r="E2231" s="35" t="s">
        <v>3</v>
      </c>
      <c r="F2231" s="39" t="s">
        <v>4</v>
      </c>
      <c r="G2231" s="40" t="s">
        <v>5</v>
      </c>
      <c r="H2231" s="36" t="s">
        <v>6</v>
      </c>
      <c r="I2231" s="36" t="s">
        <v>7</v>
      </c>
    </row>
    <row r="2232" spans="1:9" ht="19.8">
      <c r="A2232" s="7" t="s">
        <v>8</v>
      </c>
      <c r="B2232" s="8" t="s">
        <v>1292</v>
      </c>
      <c r="C2232" s="7" t="s">
        <v>13</v>
      </c>
      <c r="D2232" s="25" t="s">
        <v>1293</v>
      </c>
      <c r="E2232" s="7" t="s">
        <v>14</v>
      </c>
      <c r="F2232" s="11" t="s">
        <v>17</v>
      </c>
      <c r="G2232" s="12">
        <v>1</v>
      </c>
      <c r="H2232" s="13">
        <f>SUM(I2233:I2237)</f>
        <v>60.93</v>
      </c>
      <c r="I2232" s="13">
        <f>H2232*G2232</f>
        <v>60.93</v>
      </c>
    </row>
    <row r="2233" spans="1:9">
      <c r="A2233" s="34" t="s">
        <v>18</v>
      </c>
      <c r="B2233" s="45">
        <v>88316</v>
      </c>
      <c r="C2233" s="26" t="s">
        <v>34</v>
      </c>
      <c r="D2233" s="26" t="s">
        <v>35</v>
      </c>
      <c r="E2233" s="26" t="s">
        <v>36</v>
      </c>
      <c r="F2233" s="30" t="s">
        <v>37</v>
      </c>
      <c r="G2233" s="31">
        <v>0.40740739999999998</v>
      </c>
      <c r="H2233" s="32">
        <v>17.78</v>
      </c>
      <c r="I2233" s="32">
        <f t="shared" ref="I2233:I2237" si="247">ROUND(G2233*H2233,2)</f>
        <v>7.24</v>
      </c>
    </row>
    <row r="2234" spans="1:9">
      <c r="A2234" s="34" t="s">
        <v>18</v>
      </c>
      <c r="B2234" s="45">
        <v>88267</v>
      </c>
      <c r="C2234" s="26" t="s">
        <v>34</v>
      </c>
      <c r="D2234" s="34" t="s">
        <v>480</v>
      </c>
      <c r="E2234" s="26" t="s">
        <v>36</v>
      </c>
      <c r="F2234" s="30" t="s">
        <v>37</v>
      </c>
      <c r="G2234" s="31">
        <v>0.40740739999999998</v>
      </c>
      <c r="H2234" s="32">
        <v>24.03</v>
      </c>
      <c r="I2234" s="32">
        <f t="shared" si="247"/>
        <v>9.7899999999999991</v>
      </c>
    </row>
    <row r="2235" spans="1:9">
      <c r="A2235" s="14" t="s">
        <v>12</v>
      </c>
      <c r="B2235" s="41" t="s">
        <v>1289</v>
      </c>
      <c r="C2235" s="14" t="s">
        <v>13</v>
      </c>
      <c r="D2235" s="14" t="s">
        <v>1290</v>
      </c>
      <c r="E2235" s="14" t="s">
        <v>25</v>
      </c>
      <c r="F2235" s="18" t="s">
        <v>265</v>
      </c>
      <c r="G2235" s="19">
        <v>3.3333E-3</v>
      </c>
      <c r="H2235" s="43">
        <v>18.95</v>
      </c>
      <c r="I2235" s="43">
        <f t="shared" si="247"/>
        <v>0.06</v>
      </c>
    </row>
    <row r="2236" spans="1:9">
      <c r="A2236" s="14" t="s">
        <v>12</v>
      </c>
      <c r="B2236" s="41" t="s">
        <v>1294</v>
      </c>
      <c r="C2236" s="14" t="s">
        <v>13</v>
      </c>
      <c r="D2236" s="42" t="s">
        <v>1295</v>
      </c>
      <c r="E2236" s="14" t="s">
        <v>25</v>
      </c>
      <c r="F2236" s="18" t="s">
        <v>17</v>
      </c>
      <c r="G2236" s="19">
        <v>1.1499999999999999</v>
      </c>
      <c r="H2236" s="43">
        <v>37.788786046511625</v>
      </c>
      <c r="I2236" s="43">
        <f t="shared" si="247"/>
        <v>43.46</v>
      </c>
    </row>
    <row r="2237" spans="1:9">
      <c r="A2237" s="14" t="s">
        <v>12</v>
      </c>
      <c r="B2237" s="41" t="s">
        <v>1287</v>
      </c>
      <c r="C2237" s="14" t="s">
        <v>13</v>
      </c>
      <c r="D2237" s="42" t="s">
        <v>1288</v>
      </c>
      <c r="E2237" s="14" t="s">
        <v>25</v>
      </c>
      <c r="F2237" s="18" t="s">
        <v>265</v>
      </c>
      <c r="G2237" s="19">
        <v>1.0999999999999999E-2</v>
      </c>
      <c r="H2237" s="43">
        <v>34.51</v>
      </c>
      <c r="I2237" s="43">
        <f t="shared" si="247"/>
        <v>0.38</v>
      </c>
    </row>
    <row r="2238" spans="1:9" ht="12.75" customHeight="1">
      <c r="A2238" s="97"/>
      <c r="B2238" s="97"/>
      <c r="C2238" s="97"/>
      <c r="D2238" s="97"/>
      <c r="E2238" s="97"/>
      <c r="F2238" s="97"/>
      <c r="G2238" s="97"/>
      <c r="H2238" s="108" t="s">
        <v>1320</v>
      </c>
      <c r="I2238" s="108">
        <f>ROUND(I2232*(1+0.2607),2)</f>
        <v>76.81</v>
      </c>
    </row>
    <row r="2239" spans="1:9" ht="12.75" customHeight="1">
      <c r="A2239" s="107"/>
      <c r="B2239" s="107"/>
      <c r="C2239" s="107"/>
      <c r="D2239" s="107"/>
      <c r="E2239" s="107"/>
      <c r="F2239" s="109" t="s">
        <v>1321</v>
      </c>
      <c r="G2239" s="143">
        <f>Planilha!F282</f>
        <v>16.350000000000001</v>
      </c>
      <c r="H2239" s="109" t="s">
        <v>1319</v>
      </c>
      <c r="I2239" s="109">
        <f>ROUND(I2238*G2239,2)</f>
        <v>1255.8399999999999</v>
      </c>
    </row>
    <row r="2240" spans="1:9" ht="12.75" customHeight="1">
      <c r="A2240" s="145"/>
      <c r="B2240" s="145"/>
      <c r="C2240" s="145"/>
      <c r="D2240" s="145"/>
      <c r="E2240" s="145"/>
      <c r="F2240" s="145"/>
      <c r="G2240" s="145"/>
      <c r="H2240" s="145"/>
      <c r="I2240" s="145"/>
    </row>
    <row r="2241" spans="1:9">
      <c r="A2241" s="35" t="s">
        <v>1296</v>
      </c>
      <c r="B2241" s="36" t="s">
        <v>0</v>
      </c>
      <c r="C2241" s="35" t="s">
        <v>1</v>
      </c>
      <c r="D2241" s="35" t="s">
        <v>2</v>
      </c>
      <c r="E2241" s="35" t="s">
        <v>3</v>
      </c>
      <c r="F2241" s="39" t="s">
        <v>4</v>
      </c>
      <c r="G2241" s="40" t="s">
        <v>5</v>
      </c>
      <c r="H2241" s="36" t="s">
        <v>6</v>
      </c>
      <c r="I2241" s="36" t="s">
        <v>7</v>
      </c>
    </row>
    <row r="2242" spans="1:9">
      <c r="A2242" s="7" t="s">
        <v>8</v>
      </c>
      <c r="B2242" s="46">
        <v>102990</v>
      </c>
      <c r="C2242" s="7" t="s">
        <v>34</v>
      </c>
      <c r="D2242" s="25" t="s">
        <v>1297</v>
      </c>
      <c r="E2242" s="25" t="s">
        <v>1298</v>
      </c>
      <c r="F2242" s="11" t="s">
        <v>53</v>
      </c>
      <c r="G2242" s="12">
        <v>1</v>
      </c>
      <c r="H2242" s="13">
        <f>SUM(I2243:I2246)</f>
        <v>48.22</v>
      </c>
      <c r="I2242" s="13">
        <f>H2242*G2242</f>
        <v>48.22</v>
      </c>
    </row>
    <row r="2243" spans="1:9">
      <c r="A2243" s="34" t="s">
        <v>18</v>
      </c>
      <c r="B2243" s="45">
        <v>88629</v>
      </c>
      <c r="C2243" s="26" t="s">
        <v>34</v>
      </c>
      <c r="D2243" s="34" t="s">
        <v>1299</v>
      </c>
      <c r="E2243" s="26" t="s">
        <v>36</v>
      </c>
      <c r="F2243" s="30" t="s">
        <v>74</v>
      </c>
      <c r="G2243" s="31">
        <v>2E-3</v>
      </c>
      <c r="H2243" s="32">
        <v>585.32000000000005</v>
      </c>
      <c r="I2243" s="32">
        <f t="shared" ref="I2243:I2246" si="248">ROUND(G2243*H2243,2)</f>
        <v>1.17</v>
      </c>
    </row>
    <row r="2244" spans="1:9">
      <c r="A2244" s="34" t="s">
        <v>18</v>
      </c>
      <c r="B2244" s="45">
        <v>88309</v>
      </c>
      <c r="C2244" s="26" t="s">
        <v>34</v>
      </c>
      <c r="D2244" s="26" t="s">
        <v>177</v>
      </c>
      <c r="E2244" s="26" t="s">
        <v>36</v>
      </c>
      <c r="F2244" s="30" t="s">
        <v>37</v>
      </c>
      <c r="G2244" s="31">
        <v>0.28120000000000001</v>
      </c>
      <c r="H2244" s="32">
        <v>24.71</v>
      </c>
      <c r="I2244" s="32">
        <f t="shared" si="248"/>
        <v>6.95</v>
      </c>
    </row>
    <row r="2245" spans="1:9">
      <c r="A2245" s="34" t="s">
        <v>18</v>
      </c>
      <c r="B2245" s="45">
        <v>88316</v>
      </c>
      <c r="C2245" s="26" t="s">
        <v>34</v>
      </c>
      <c r="D2245" s="26" t="s">
        <v>35</v>
      </c>
      <c r="E2245" s="26" t="s">
        <v>36</v>
      </c>
      <c r="F2245" s="30" t="s">
        <v>37</v>
      </c>
      <c r="G2245" s="31">
        <v>0.28120000000000001</v>
      </c>
      <c r="H2245" s="32">
        <v>17.78</v>
      </c>
      <c r="I2245" s="32">
        <f t="shared" si="248"/>
        <v>5</v>
      </c>
    </row>
    <row r="2246" spans="1:9">
      <c r="A2246" s="14" t="s">
        <v>12</v>
      </c>
      <c r="B2246" s="15">
        <v>10541</v>
      </c>
      <c r="C2246" s="14" t="s">
        <v>34</v>
      </c>
      <c r="D2246" s="42" t="s">
        <v>1300</v>
      </c>
      <c r="E2246" s="14" t="s">
        <v>25</v>
      </c>
      <c r="F2246" s="18" t="s">
        <v>53</v>
      </c>
      <c r="G2246" s="19">
        <v>1.03</v>
      </c>
      <c r="H2246" s="43">
        <v>34.08</v>
      </c>
      <c r="I2246" s="43">
        <f t="shared" si="248"/>
        <v>35.1</v>
      </c>
    </row>
    <row r="2247" spans="1:9" ht="12.75" customHeight="1">
      <c r="A2247" s="97"/>
      <c r="B2247" s="97"/>
      <c r="C2247" s="97"/>
      <c r="D2247" s="97"/>
      <c r="E2247" s="97"/>
      <c r="F2247" s="97"/>
      <c r="G2247" s="97"/>
      <c r="H2247" s="108" t="s">
        <v>1320</v>
      </c>
      <c r="I2247" s="108">
        <f>ROUND(I2242*(1+0.2607),2)</f>
        <v>60.79</v>
      </c>
    </row>
    <row r="2248" spans="1:9" ht="12.75" customHeight="1">
      <c r="A2248" s="107"/>
      <c r="B2248" s="107"/>
      <c r="C2248" s="107"/>
      <c r="D2248" s="107"/>
      <c r="E2248" s="107"/>
      <c r="F2248" s="109" t="s">
        <v>1321</v>
      </c>
      <c r="G2248" s="143">
        <f>Planilha!F283</f>
        <v>54.22</v>
      </c>
      <c r="H2248" s="109" t="s">
        <v>1319</v>
      </c>
      <c r="I2248" s="109">
        <f>ROUND(I2247*G2248,2)</f>
        <v>3296.03</v>
      </c>
    </row>
    <row r="2249" spans="1:9" ht="12.75" customHeight="1">
      <c r="A2249" s="145"/>
      <c r="B2249" s="145"/>
      <c r="C2249" s="145"/>
      <c r="D2249" s="145"/>
      <c r="E2249" s="145"/>
      <c r="F2249" s="145"/>
      <c r="G2249" s="145"/>
      <c r="H2249" s="145"/>
      <c r="I2249" s="145"/>
    </row>
    <row r="2250" spans="1:9">
      <c r="A2250" s="35" t="s">
        <v>1301</v>
      </c>
      <c r="B2250" s="72" t="s">
        <v>0</v>
      </c>
      <c r="C2250" s="35" t="s">
        <v>1</v>
      </c>
      <c r="D2250" s="35" t="s">
        <v>2</v>
      </c>
      <c r="E2250" s="35" t="s">
        <v>3</v>
      </c>
      <c r="F2250" s="39" t="s">
        <v>4</v>
      </c>
      <c r="G2250" s="73" t="s">
        <v>5</v>
      </c>
      <c r="H2250" s="74" t="s">
        <v>6</v>
      </c>
      <c r="I2250" s="74" t="s">
        <v>7</v>
      </c>
    </row>
    <row r="2251" spans="1:9">
      <c r="A2251" s="7" t="s">
        <v>8</v>
      </c>
      <c r="B2251" s="46">
        <v>102989</v>
      </c>
      <c r="C2251" s="7" t="s">
        <v>34</v>
      </c>
      <c r="D2251" s="25" t="s">
        <v>1302</v>
      </c>
      <c r="E2251" s="25" t="s">
        <v>1298</v>
      </c>
      <c r="F2251" s="91" t="s">
        <v>53</v>
      </c>
      <c r="G2251" s="12">
        <v>1</v>
      </c>
      <c r="H2251" s="13">
        <f>SUM(I2252:I2255)</f>
        <v>39.67</v>
      </c>
      <c r="I2251" s="13">
        <f>H2251*G2251</f>
        <v>39.67</v>
      </c>
    </row>
    <row r="2252" spans="1:9">
      <c r="A2252" s="34" t="s">
        <v>18</v>
      </c>
      <c r="B2252" s="45">
        <v>88309</v>
      </c>
      <c r="C2252" s="26" t="s">
        <v>34</v>
      </c>
      <c r="D2252" s="26" t="s">
        <v>177</v>
      </c>
      <c r="E2252" s="26" t="s">
        <v>36</v>
      </c>
      <c r="F2252" s="48" t="s">
        <v>37</v>
      </c>
      <c r="G2252" s="31">
        <v>0.23930000000000001</v>
      </c>
      <c r="H2252" s="32">
        <v>24.71</v>
      </c>
      <c r="I2252" s="32">
        <f t="shared" ref="I2252:I2255" si="249">ROUND(G2252*H2252,2)</f>
        <v>5.91</v>
      </c>
    </row>
    <row r="2253" spans="1:9">
      <c r="A2253" s="34" t="s">
        <v>18</v>
      </c>
      <c r="B2253" s="45">
        <v>88629</v>
      </c>
      <c r="C2253" s="26" t="s">
        <v>34</v>
      </c>
      <c r="D2253" s="34" t="s">
        <v>1299</v>
      </c>
      <c r="E2253" s="26" t="s">
        <v>36</v>
      </c>
      <c r="F2253" s="48" t="s">
        <v>74</v>
      </c>
      <c r="G2253" s="31">
        <v>1.2999999999999999E-3</v>
      </c>
      <c r="H2253" s="32">
        <v>585.32000000000005</v>
      </c>
      <c r="I2253" s="32">
        <f t="shared" si="249"/>
        <v>0.76</v>
      </c>
    </row>
    <row r="2254" spans="1:9">
      <c r="A2254" s="34" t="s">
        <v>18</v>
      </c>
      <c r="B2254" s="45">
        <v>88316</v>
      </c>
      <c r="C2254" s="26" t="s">
        <v>34</v>
      </c>
      <c r="D2254" s="26" t="s">
        <v>35</v>
      </c>
      <c r="E2254" s="26" t="s">
        <v>36</v>
      </c>
      <c r="F2254" s="48" t="s">
        <v>37</v>
      </c>
      <c r="G2254" s="31">
        <v>0.23930000000000001</v>
      </c>
      <c r="H2254" s="32">
        <v>17.78</v>
      </c>
      <c r="I2254" s="32">
        <f t="shared" si="249"/>
        <v>4.25</v>
      </c>
    </row>
    <row r="2255" spans="1:9">
      <c r="A2255" s="14" t="s">
        <v>12</v>
      </c>
      <c r="B2255" s="15">
        <v>13115</v>
      </c>
      <c r="C2255" s="14" t="s">
        <v>34</v>
      </c>
      <c r="D2255" s="42" t="s">
        <v>1303</v>
      </c>
      <c r="E2255" s="14" t="s">
        <v>25</v>
      </c>
      <c r="F2255" s="49" t="s">
        <v>53</v>
      </c>
      <c r="G2255" s="19">
        <v>1.03</v>
      </c>
      <c r="H2255" s="43">
        <v>27.91</v>
      </c>
      <c r="I2255" s="43">
        <f t="shared" si="249"/>
        <v>28.75</v>
      </c>
    </row>
    <row r="2256" spans="1:9" ht="12.75" customHeight="1">
      <c r="A2256" s="97"/>
      <c r="B2256" s="97"/>
      <c r="C2256" s="97"/>
      <c r="D2256" s="97"/>
      <c r="E2256" s="97"/>
      <c r="F2256" s="97"/>
      <c r="G2256" s="97"/>
      <c r="H2256" s="108" t="s">
        <v>1320</v>
      </c>
      <c r="I2256" s="108">
        <f>ROUND(I2251*(1+0.2607),2)</f>
        <v>50.01</v>
      </c>
    </row>
    <row r="2257" spans="1:9" ht="12.75" customHeight="1">
      <c r="A2257" s="107"/>
      <c r="B2257" s="107"/>
      <c r="C2257" s="107"/>
      <c r="D2257" s="107"/>
      <c r="E2257" s="107"/>
      <c r="F2257" s="109" t="s">
        <v>1321</v>
      </c>
      <c r="G2257" s="143">
        <f>Planilha!F284</f>
        <v>9.58</v>
      </c>
      <c r="H2257" s="109" t="s">
        <v>1319</v>
      </c>
      <c r="I2257" s="109">
        <f>ROUND(I2256*G2257,2)</f>
        <v>479.1</v>
      </c>
    </row>
    <row r="2258" spans="1:9" ht="12.75" customHeight="1">
      <c r="A2258" s="145"/>
      <c r="B2258" s="145"/>
      <c r="C2258" s="145"/>
      <c r="D2258" s="145"/>
      <c r="E2258" s="145"/>
      <c r="F2258" s="145"/>
      <c r="G2258" s="145"/>
      <c r="H2258" s="145"/>
      <c r="I2258" s="145"/>
    </row>
    <row r="2259" spans="1:9">
      <c r="A2259" s="35" t="s">
        <v>1304</v>
      </c>
      <c r="B2259" s="36" t="s">
        <v>0</v>
      </c>
      <c r="C2259" s="35" t="s">
        <v>1</v>
      </c>
      <c r="D2259" s="35" t="s">
        <v>2</v>
      </c>
      <c r="E2259" s="35" t="s">
        <v>3</v>
      </c>
      <c r="F2259" s="38" t="s">
        <v>4</v>
      </c>
      <c r="G2259" s="40" t="s">
        <v>5</v>
      </c>
      <c r="H2259" s="36" t="s">
        <v>6</v>
      </c>
      <c r="I2259" s="36" t="s">
        <v>7</v>
      </c>
    </row>
    <row r="2260" spans="1:9" ht="19.8">
      <c r="A2260" s="7" t="s">
        <v>8</v>
      </c>
      <c r="B2260" s="46">
        <v>94964</v>
      </c>
      <c r="C2260" s="7" t="s">
        <v>34</v>
      </c>
      <c r="D2260" s="25" t="s">
        <v>1305</v>
      </c>
      <c r="E2260" s="7" t="s">
        <v>72</v>
      </c>
      <c r="F2260" s="10" t="s">
        <v>74</v>
      </c>
      <c r="G2260" s="12">
        <v>1</v>
      </c>
      <c r="H2260" s="13">
        <f>SUM(I2261:I2267)</f>
        <v>430.88</v>
      </c>
      <c r="I2260" s="13">
        <f>H2260*G2260</f>
        <v>430.88</v>
      </c>
    </row>
    <row r="2261" spans="1:9">
      <c r="A2261" s="34" t="s">
        <v>18</v>
      </c>
      <c r="B2261" s="45">
        <v>88377</v>
      </c>
      <c r="C2261" s="26" t="s">
        <v>34</v>
      </c>
      <c r="D2261" s="34" t="s">
        <v>1272</v>
      </c>
      <c r="E2261" s="26" t="s">
        <v>36</v>
      </c>
      <c r="F2261" s="29" t="s">
        <v>37</v>
      </c>
      <c r="G2261" s="31">
        <v>1.6046</v>
      </c>
      <c r="H2261" s="32">
        <v>20.74</v>
      </c>
      <c r="I2261" s="32">
        <f t="shared" ref="I2261:I2267" si="250">ROUND(G2261*H2261,2)</f>
        <v>33.28</v>
      </c>
    </row>
    <row r="2262" spans="1:9">
      <c r="A2262" s="26" t="s">
        <v>16</v>
      </c>
      <c r="B2262" s="45">
        <v>88831</v>
      </c>
      <c r="C2262" s="26" t="s">
        <v>34</v>
      </c>
      <c r="D2262" s="26" t="s">
        <v>1270</v>
      </c>
      <c r="E2262" s="26" t="s">
        <v>197</v>
      </c>
      <c r="F2262" s="29" t="s">
        <v>201</v>
      </c>
      <c r="G2262" s="31">
        <v>0.77869999999999995</v>
      </c>
      <c r="H2262" s="32">
        <v>0.38</v>
      </c>
      <c r="I2262" s="32">
        <f t="shared" si="250"/>
        <v>0.3</v>
      </c>
    </row>
    <row r="2263" spans="1:9">
      <c r="A2263" s="34" t="s">
        <v>18</v>
      </c>
      <c r="B2263" s="45">
        <v>88316</v>
      </c>
      <c r="C2263" s="26" t="s">
        <v>34</v>
      </c>
      <c r="D2263" s="26" t="s">
        <v>35</v>
      </c>
      <c r="E2263" s="26" t="s">
        <v>36</v>
      </c>
      <c r="F2263" s="29" t="s">
        <v>37</v>
      </c>
      <c r="G2263" s="31">
        <v>2.5333000000000001</v>
      </c>
      <c r="H2263" s="32">
        <v>17.78</v>
      </c>
      <c r="I2263" s="32">
        <f t="shared" si="250"/>
        <v>45.04</v>
      </c>
    </row>
    <row r="2264" spans="1:9">
      <c r="A2264" s="26" t="s">
        <v>16</v>
      </c>
      <c r="B2264" s="45">
        <v>88830</v>
      </c>
      <c r="C2264" s="26" t="s">
        <v>34</v>
      </c>
      <c r="D2264" s="26" t="s">
        <v>1271</v>
      </c>
      <c r="E2264" s="26" t="s">
        <v>197</v>
      </c>
      <c r="F2264" s="29" t="s">
        <v>198</v>
      </c>
      <c r="G2264" s="31">
        <v>0.82589999999999997</v>
      </c>
      <c r="H2264" s="32">
        <v>1.7</v>
      </c>
      <c r="I2264" s="32">
        <f t="shared" si="250"/>
        <v>1.4</v>
      </c>
    </row>
    <row r="2265" spans="1:9">
      <c r="A2265" s="14" t="s">
        <v>12</v>
      </c>
      <c r="B2265" s="15">
        <v>1379</v>
      </c>
      <c r="C2265" s="14" t="s">
        <v>34</v>
      </c>
      <c r="D2265" s="14" t="s">
        <v>251</v>
      </c>
      <c r="E2265" s="14" t="s">
        <v>25</v>
      </c>
      <c r="F2265" s="17" t="s">
        <v>147</v>
      </c>
      <c r="G2265" s="19">
        <v>322.97770000000003</v>
      </c>
      <c r="H2265" s="43">
        <v>0.7</v>
      </c>
      <c r="I2265" s="43">
        <f t="shared" si="250"/>
        <v>226.08</v>
      </c>
    </row>
    <row r="2266" spans="1:9">
      <c r="A2266" s="14" t="s">
        <v>12</v>
      </c>
      <c r="B2266" s="15">
        <v>370</v>
      </c>
      <c r="C2266" s="14" t="s">
        <v>34</v>
      </c>
      <c r="D2266" s="42" t="s">
        <v>1190</v>
      </c>
      <c r="E2266" s="14" t="s">
        <v>25</v>
      </c>
      <c r="F2266" s="17" t="s">
        <v>74</v>
      </c>
      <c r="G2266" s="19">
        <v>0.75580000000000003</v>
      </c>
      <c r="H2266" s="43">
        <v>87.75</v>
      </c>
      <c r="I2266" s="43">
        <f t="shared" si="250"/>
        <v>66.319999999999993</v>
      </c>
    </row>
    <row r="2267" spans="1:9">
      <c r="A2267" s="14" t="s">
        <v>12</v>
      </c>
      <c r="B2267" s="15">
        <v>4721</v>
      </c>
      <c r="C2267" s="14" t="s">
        <v>34</v>
      </c>
      <c r="D2267" s="42" t="s">
        <v>1273</v>
      </c>
      <c r="E2267" s="14" t="s">
        <v>25</v>
      </c>
      <c r="F2267" s="17" t="s">
        <v>74</v>
      </c>
      <c r="G2267" s="19">
        <v>0.58720000000000006</v>
      </c>
      <c r="H2267" s="43">
        <v>99.55</v>
      </c>
      <c r="I2267" s="43">
        <f t="shared" si="250"/>
        <v>58.46</v>
      </c>
    </row>
    <row r="2268" spans="1:9" ht="12.75" customHeight="1">
      <c r="A2268" s="97"/>
      <c r="B2268" s="97"/>
      <c r="C2268" s="97"/>
      <c r="D2268" s="97"/>
      <c r="E2268" s="97"/>
      <c r="F2268" s="97"/>
      <c r="G2268" s="97"/>
      <c r="H2268" s="108" t="s">
        <v>1320</v>
      </c>
      <c r="I2268" s="108">
        <f>ROUND(I2260*(1+0.2607),2)</f>
        <v>543.21</v>
      </c>
    </row>
    <row r="2269" spans="1:9" ht="12.75" customHeight="1">
      <c r="A2269" s="107"/>
      <c r="B2269" s="107"/>
      <c r="C2269" s="107"/>
      <c r="D2269" s="107"/>
      <c r="E2269" s="107"/>
      <c r="F2269" s="109" t="s">
        <v>1321</v>
      </c>
      <c r="G2269" s="109">
        <f>Planilha!F285</f>
        <v>0.8</v>
      </c>
      <c r="H2269" s="109" t="s">
        <v>1319</v>
      </c>
      <c r="I2269" s="109">
        <f>ROUND(I2268*G2269,2)</f>
        <v>434.57</v>
      </c>
    </row>
    <row r="2270" spans="1:9">
      <c r="A2270" s="145"/>
      <c r="B2270" s="145"/>
      <c r="C2270" s="145"/>
      <c r="D2270" s="145"/>
      <c r="E2270" s="145"/>
      <c r="F2270" s="145"/>
      <c r="G2270" s="145"/>
      <c r="H2270" s="145"/>
      <c r="I2270" s="145"/>
    </row>
    <row r="2271" spans="1:9">
      <c r="A2271" s="35" t="s">
        <v>1306</v>
      </c>
      <c r="B2271" s="36" t="s">
        <v>0</v>
      </c>
      <c r="C2271" s="35" t="s">
        <v>1</v>
      </c>
      <c r="D2271" s="35" t="s">
        <v>2</v>
      </c>
      <c r="E2271" s="37" t="s">
        <v>3</v>
      </c>
      <c r="F2271" s="39" t="s">
        <v>4</v>
      </c>
      <c r="G2271" s="40" t="s">
        <v>5</v>
      </c>
      <c r="H2271" s="40" t="s">
        <v>6</v>
      </c>
      <c r="I2271" s="40" t="s">
        <v>7</v>
      </c>
    </row>
    <row r="2272" spans="1:9">
      <c r="A2272" s="7" t="s">
        <v>8</v>
      </c>
      <c r="B2272" s="46">
        <v>93358</v>
      </c>
      <c r="C2272" s="7" t="s">
        <v>34</v>
      </c>
      <c r="D2272" s="25" t="s">
        <v>98</v>
      </c>
      <c r="E2272" s="9" t="s">
        <v>99</v>
      </c>
      <c r="F2272" s="11" t="s">
        <v>74</v>
      </c>
      <c r="G2272" s="12">
        <v>1</v>
      </c>
      <c r="H2272" s="13">
        <f>SUM(I2273)</f>
        <v>70.349999999999994</v>
      </c>
      <c r="I2272" s="13">
        <f>H2272*G2272</f>
        <v>70.349999999999994</v>
      </c>
    </row>
    <row r="2273" spans="1:9">
      <c r="A2273" s="34" t="s">
        <v>18</v>
      </c>
      <c r="B2273" s="45">
        <v>88316</v>
      </c>
      <c r="C2273" s="26" t="s">
        <v>34</v>
      </c>
      <c r="D2273" s="26" t="s">
        <v>35</v>
      </c>
      <c r="E2273" s="28" t="s">
        <v>36</v>
      </c>
      <c r="F2273" s="30" t="s">
        <v>37</v>
      </c>
      <c r="G2273" s="31">
        <v>3.9565651428571424</v>
      </c>
      <c r="H2273" s="33">
        <v>17.78</v>
      </c>
      <c r="I2273" s="33">
        <f t="shared" ref="I2273" si="251">ROUND(G2273*H2273,2)</f>
        <v>70.349999999999994</v>
      </c>
    </row>
    <row r="2274" spans="1:9" ht="12.75" customHeight="1">
      <c r="A2274" s="97"/>
      <c r="B2274" s="97"/>
      <c r="C2274" s="97"/>
      <c r="D2274" s="97"/>
      <c r="E2274" s="97"/>
      <c r="F2274" s="97"/>
      <c r="G2274" s="97"/>
      <c r="H2274" s="108" t="s">
        <v>1320</v>
      </c>
      <c r="I2274" s="108">
        <f>ROUND(I2272*(1+0.2607),2)</f>
        <v>88.69</v>
      </c>
    </row>
    <row r="2275" spans="1:9" ht="12.75" customHeight="1">
      <c r="A2275" s="107"/>
      <c r="B2275" s="107"/>
      <c r="C2275" s="107"/>
      <c r="D2275" s="107"/>
      <c r="E2275" s="107"/>
      <c r="F2275" s="109" t="s">
        <v>1321</v>
      </c>
      <c r="G2275" s="143">
        <f>Planilha!F286</f>
        <v>9.2899999999999991</v>
      </c>
      <c r="H2275" s="109" t="s">
        <v>1319</v>
      </c>
      <c r="I2275" s="109">
        <f>ROUND(I2274*G2275,2)</f>
        <v>823.93</v>
      </c>
    </row>
    <row r="2276" spans="1:9" ht="12.75" customHeight="1">
      <c r="A2276" s="145"/>
      <c r="B2276" s="145"/>
      <c r="C2276" s="145"/>
      <c r="D2276" s="145"/>
      <c r="E2276" s="145"/>
      <c r="F2276" s="145"/>
      <c r="G2276" s="145"/>
      <c r="H2276" s="145"/>
      <c r="I2276" s="145"/>
    </row>
    <row r="2277" spans="1:9">
      <c r="A2277" s="35" t="s">
        <v>1307</v>
      </c>
      <c r="B2277" s="36" t="s">
        <v>0</v>
      </c>
      <c r="C2277" s="35" t="s">
        <v>1</v>
      </c>
      <c r="D2277" s="35" t="s">
        <v>2</v>
      </c>
      <c r="E2277" s="37" t="s">
        <v>3</v>
      </c>
      <c r="F2277" s="39" t="s">
        <v>4</v>
      </c>
      <c r="G2277" s="40" t="s">
        <v>5</v>
      </c>
      <c r="H2277" s="40" t="s">
        <v>6</v>
      </c>
      <c r="I2277" s="40" t="s">
        <v>7</v>
      </c>
    </row>
    <row r="2278" spans="1:9">
      <c r="A2278" s="7" t="s">
        <v>8</v>
      </c>
      <c r="B2278" s="46">
        <v>96995</v>
      </c>
      <c r="C2278" s="7" t="s">
        <v>34</v>
      </c>
      <c r="D2278" s="7" t="s">
        <v>112</v>
      </c>
      <c r="E2278" s="9" t="s">
        <v>99</v>
      </c>
      <c r="F2278" s="11" t="s">
        <v>74</v>
      </c>
      <c r="G2278" s="12">
        <v>1</v>
      </c>
      <c r="H2278" s="13">
        <f>SUM(I2279)</f>
        <v>42.65</v>
      </c>
      <c r="I2278" s="13">
        <f>H2278*G2278</f>
        <v>42.65</v>
      </c>
    </row>
    <row r="2279" spans="1:9">
      <c r="A2279" s="34" t="s">
        <v>18</v>
      </c>
      <c r="B2279" s="45">
        <v>88316</v>
      </c>
      <c r="C2279" s="26" t="s">
        <v>34</v>
      </c>
      <c r="D2279" s="26" t="s">
        <v>35</v>
      </c>
      <c r="E2279" s="28" t="s">
        <v>36</v>
      </c>
      <c r="F2279" s="30" t="s">
        <v>37</v>
      </c>
      <c r="G2279" s="31">
        <v>2.3986000000000001</v>
      </c>
      <c r="H2279" s="33">
        <v>17.78</v>
      </c>
      <c r="I2279" s="33">
        <f t="shared" ref="I2279" si="252">ROUND(G2279*H2279,2)</f>
        <v>42.65</v>
      </c>
    </row>
    <row r="2280" spans="1:9" ht="12.75" customHeight="1">
      <c r="A2280" s="97"/>
      <c r="B2280" s="97"/>
      <c r="C2280" s="97"/>
      <c r="D2280" s="97"/>
      <c r="E2280" s="97"/>
      <c r="F2280" s="97"/>
      <c r="G2280" s="97"/>
      <c r="H2280" s="108" t="s">
        <v>1320</v>
      </c>
      <c r="I2280" s="108">
        <f>ROUND(I2278*(1+0.2607),2)</f>
        <v>53.77</v>
      </c>
    </row>
    <row r="2281" spans="1:9" ht="12.75" customHeight="1">
      <c r="A2281" s="107"/>
      <c r="B2281" s="107"/>
      <c r="C2281" s="107"/>
      <c r="D2281" s="107"/>
      <c r="E2281" s="107"/>
      <c r="F2281" s="109" t="s">
        <v>1321</v>
      </c>
      <c r="G2281" s="143">
        <f>Planilha!F287</f>
        <v>4.4800000000000004</v>
      </c>
      <c r="H2281" s="109" t="s">
        <v>1319</v>
      </c>
      <c r="I2281" s="109">
        <f>ROUND(I2280*G2281,2)</f>
        <v>240.89</v>
      </c>
    </row>
    <row r="2282" spans="1:9" ht="12.75" customHeight="1">
      <c r="A2282" s="145"/>
      <c r="B2282" s="145"/>
      <c r="C2282" s="145"/>
      <c r="D2282" s="145"/>
      <c r="E2282" s="145"/>
      <c r="F2282" s="145"/>
      <c r="G2282" s="145"/>
      <c r="H2282" s="145"/>
      <c r="I2282" s="145"/>
    </row>
    <row r="2283" spans="1:9">
      <c r="A2283" s="21">
        <v>17</v>
      </c>
      <c r="B2283" s="22"/>
      <c r="C2283" s="22"/>
      <c r="D2283" s="23" t="s">
        <v>1308</v>
      </c>
      <c r="E2283" s="22"/>
      <c r="F2283" s="24"/>
      <c r="G2283" s="110"/>
      <c r="H2283" s="110"/>
      <c r="I2283" s="110"/>
    </row>
    <row r="2284" spans="1:9">
      <c r="A2284" s="1" t="s">
        <v>1309</v>
      </c>
      <c r="B2284" s="2" t="s">
        <v>0</v>
      </c>
      <c r="C2284" s="1" t="s">
        <v>1</v>
      </c>
      <c r="D2284" s="1" t="s">
        <v>2</v>
      </c>
      <c r="E2284" s="3" t="s">
        <v>3</v>
      </c>
      <c r="F2284" s="5" t="s">
        <v>4</v>
      </c>
      <c r="G2284" s="6" t="s">
        <v>5</v>
      </c>
      <c r="H2284" s="6" t="s">
        <v>6</v>
      </c>
      <c r="I2284" s="6" t="s">
        <v>7</v>
      </c>
    </row>
    <row r="2285" spans="1:9">
      <c r="A2285" s="7" t="s">
        <v>8</v>
      </c>
      <c r="B2285" s="8" t="s">
        <v>1310</v>
      </c>
      <c r="C2285" s="7" t="s">
        <v>13</v>
      </c>
      <c r="D2285" s="7" t="s">
        <v>1311</v>
      </c>
      <c r="E2285" s="9" t="s">
        <v>14</v>
      </c>
      <c r="F2285" s="11" t="s">
        <v>30</v>
      </c>
      <c r="G2285" s="12">
        <v>1</v>
      </c>
      <c r="H2285" s="13">
        <f>SUM(I2286:I2290)</f>
        <v>6.42</v>
      </c>
      <c r="I2285" s="13">
        <f>H2285*G2285</f>
        <v>6.42</v>
      </c>
    </row>
    <row r="2286" spans="1:9">
      <c r="A2286" s="34" t="s">
        <v>18</v>
      </c>
      <c r="B2286" s="45">
        <v>88316</v>
      </c>
      <c r="C2286" s="26" t="s">
        <v>34</v>
      </c>
      <c r="D2286" s="26" t="s">
        <v>35</v>
      </c>
      <c r="E2286" s="28" t="s">
        <v>36</v>
      </c>
      <c r="F2286" s="30" t="s">
        <v>37</v>
      </c>
      <c r="G2286" s="31">
        <v>0.3125</v>
      </c>
      <c r="H2286" s="33">
        <v>17.78</v>
      </c>
      <c r="I2286" s="33">
        <f t="shared" ref="I2286:I2290" si="253">ROUND(G2286*H2286,2)</f>
        <v>5.56</v>
      </c>
    </row>
    <row r="2287" spans="1:9">
      <c r="A2287" s="14" t="s">
        <v>12</v>
      </c>
      <c r="B2287" s="41" t="s">
        <v>1312</v>
      </c>
      <c r="C2287" s="14" t="s">
        <v>13</v>
      </c>
      <c r="D2287" s="14" t="s">
        <v>1313</v>
      </c>
      <c r="E2287" s="16" t="s">
        <v>25</v>
      </c>
      <c r="F2287" s="18" t="s">
        <v>15</v>
      </c>
      <c r="G2287" s="19">
        <v>0.02</v>
      </c>
      <c r="H2287" s="44">
        <v>4.76</v>
      </c>
      <c r="I2287" s="44">
        <f t="shared" si="253"/>
        <v>0.1</v>
      </c>
    </row>
    <row r="2288" spans="1:9">
      <c r="A2288" s="14" t="s">
        <v>12</v>
      </c>
      <c r="B2288" s="41" t="s">
        <v>1314</v>
      </c>
      <c r="C2288" s="14" t="s">
        <v>13</v>
      </c>
      <c r="D2288" s="14" t="s">
        <v>1315</v>
      </c>
      <c r="E2288" s="16" t="s">
        <v>25</v>
      </c>
      <c r="F2288" s="18" t="s">
        <v>15</v>
      </c>
      <c r="G2288" s="19">
        <v>1.1904700000000001E-2</v>
      </c>
      <c r="H2288" s="44">
        <v>12.8</v>
      </c>
      <c r="I2288" s="44">
        <f t="shared" si="253"/>
        <v>0.15</v>
      </c>
    </row>
    <row r="2289" spans="1:9">
      <c r="A2289" s="14" t="s">
        <v>12</v>
      </c>
      <c r="B2289" s="41" t="s">
        <v>1289</v>
      </c>
      <c r="C2289" s="14" t="s">
        <v>13</v>
      </c>
      <c r="D2289" s="14" t="s">
        <v>1290</v>
      </c>
      <c r="E2289" s="16" t="s">
        <v>25</v>
      </c>
      <c r="F2289" s="18" t="s">
        <v>265</v>
      </c>
      <c r="G2289" s="19">
        <v>8.0000000000000002E-3</v>
      </c>
      <c r="H2289" s="44">
        <v>18.95</v>
      </c>
      <c r="I2289" s="44">
        <f t="shared" si="253"/>
        <v>0.15</v>
      </c>
    </row>
    <row r="2290" spans="1:9">
      <c r="A2290" s="14" t="s">
        <v>12</v>
      </c>
      <c r="B2290" s="41" t="s">
        <v>1316</v>
      </c>
      <c r="C2290" s="14" t="s">
        <v>13</v>
      </c>
      <c r="D2290" s="14" t="s">
        <v>1317</v>
      </c>
      <c r="E2290" s="16" t="s">
        <v>25</v>
      </c>
      <c r="F2290" s="18" t="s">
        <v>15</v>
      </c>
      <c r="G2290" s="19">
        <v>0.05</v>
      </c>
      <c r="H2290" s="44">
        <v>9.1300000000000008</v>
      </c>
      <c r="I2290" s="44">
        <f t="shared" si="253"/>
        <v>0.46</v>
      </c>
    </row>
    <row r="2291" spans="1:9" ht="12.75" customHeight="1">
      <c r="A2291" s="97"/>
      <c r="B2291" s="97"/>
      <c r="C2291" s="97"/>
      <c r="D2291" s="97"/>
      <c r="E2291" s="97"/>
      <c r="F2291" s="97"/>
      <c r="G2291" s="97"/>
      <c r="H2291" s="108" t="s">
        <v>1320</v>
      </c>
      <c r="I2291" s="108">
        <f>ROUND(I2285*(1+0.2607),2)</f>
        <v>8.09</v>
      </c>
    </row>
    <row r="2292" spans="1:9" ht="12.75" customHeight="1">
      <c r="A2292" s="107"/>
      <c r="B2292" s="107"/>
      <c r="C2292" s="107"/>
      <c r="D2292" s="107"/>
      <c r="E2292" s="107"/>
      <c r="F2292" s="109" t="s">
        <v>1321</v>
      </c>
      <c r="G2292" s="143">
        <f>Planilha!F289</f>
        <v>380</v>
      </c>
      <c r="H2292" s="109" t="s">
        <v>1319</v>
      </c>
      <c r="I2292" s="109">
        <f>ROUND(I2291*G2292,2)</f>
        <v>3074.2</v>
      </c>
    </row>
    <row r="2293" spans="1:9">
      <c r="A2293" s="145"/>
      <c r="B2293" s="145"/>
      <c r="C2293" s="145"/>
      <c r="D2293" s="145"/>
      <c r="E2293" s="145"/>
      <c r="F2293" s="145"/>
      <c r="G2293" s="145"/>
      <c r="H2293" s="145"/>
      <c r="I2293" s="145"/>
    </row>
    <row r="2294" spans="1:9" ht="52.5" customHeight="1">
      <c r="A2294" s="191" t="s">
        <v>1997</v>
      </c>
      <c r="B2294" s="191"/>
      <c r="C2294" s="191"/>
      <c r="D2294" s="191"/>
      <c r="E2294" s="191"/>
      <c r="F2294" s="191"/>
      <c r="G2294" s="191"/>
      <c r="H2294" s="191"/>
      <c r="I2294" s="191"/>
    </row>
    <row r="2295" spans="1:9" ht="15">
      <c r="A2295" s="185" t="s">
        <v>2041</v>
      </c>
      <c r="B2295" s="185"/>
      <c r="C2295" s="185"/>
      <c r="D2295" s="186"/>
      <c r="E2295" s="187"/>
      <c r="F2295" s="187"/>
      <c r="G2295" s="187"/>
      <c r="H2295" s="142"/>
    </row>
    <row r="2296" spans="1:9" ht="15">
      <c r="A2296" s="185" t="s">
        <v>2042</v>
      </c>
      <c r="B2296" s="185"/>
      <c r="C2296" s="185"/>
      <c r="D2296" s="186"/>
      <c r="E2296" s="187"/>
      <c r="F2296" s="187"/>
      <c r="G2296" s="187"/>
      <c r="H2296" s="142"/>
    </row>
    <row r="2297" spans="1:9" ht="15">
      <c r="A2297" s="185" t="s">
        <v>2043</v>
      </c>
      <c r="B2297" s="185"/>
      <c r="C2297" s="185"/>
      <c r="D2297" s="186"/>
      <c r="E2297" s="187"/>
      <c r="F2297" s="187"/>
      <c r="G2297" s="187"/>
      <c r="H2297" s="142"/>
    </row>
    <row r="2298" spans="1:9" ht="15">
      <c r="A2298" s="185" t="s">
        <v>2044</v>
      </c>
      <c r="B2298" s="185"/>
      <c r="C2298" s="185"/>
      <c r="D2298" s="186"/>
      <c r="E2298" s="187"/>
      <c r="F2298" s="187"/>
      <c r="G2298" s="187"/>
      <c r="H2298" s="142"/>
    </row>
    <row r="2299" spans="1:9" ht="15">
      <c r="A2299" s="185" t="s">
        <v>2045</v>
      </c>
      <c r="B2299" s="185"/>
      <c r="C2299" s="185"/>
      <c r="D2299" s="186"/>
      <c r="E2299" s="187"/>
      <c r="F2299" s="187"/>
      <c r="G2299" s="187"/>
      <c r="H2299" s="142"/>
    </row>
    <row r="2300" spans="1:9" ht="15">
      <c r="A2300" s="185" t="s">
        <v>2046</v>
      </c>
      <c r="B2300" s="185"/>
      <c r="C2300" s="185"/>
      <c r="D2300" s="186"/>
      <c r="E2300" s="187"/>
      <c r="F2300" s="187"/>
      <c r="G2300" s="187"/>
      <c r="H2300" s="142"/>
    </row>
  </sheetData>
  <autoFilter ref="A10:I21"/>
  <mergeCells count="12">
    <mergeCell ref="A2294:I2294"/>
    <mergeCell ref="A1:B4"/>
    <mergeCell ref="C1:I2"/>
    <mergeCell ref="C3:I4"/>
    <mergeCell ref="A5:B5"/>
    <mergeCell ref="C5:I5"/>
    <mergeCell ref="A6:B6"/>
    <mergeCell ref="A7:B7"/>
    <mergeCell ref="C7:I7"/>
    <mergeCell ref="H6:I6"/>
    <mergeCell ref="F6:G6"/>
    <mergeCell ref="C6:E6"/>
  </mergeCells>
  <pageMargins left="0.7" right="0.7" top="0.75" bottom="0.75" header="0.3" footer="0.3"/>
  <pageSetup paperSize="9" scale="7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</vt:lpstr>
      <vt:lpstr>CPU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COMPOSIÇOES DE PREÇOS.xlsx</dc:title>
  <dc:creator>carlosxavier</dc:creator>
  <cp:lastModifiedBy>felipebarreto</cp:lastModifiedBy>
  <cp:lastPrinted>2023-10-27T14:10:22Z</cp:lastPrinted>
  <dcterms:created xsi:type="dcterms:W3CDTF">2023-10-05T12:59:38Z</dcterms:created>
  <dcterms:modified xsi:type="dcterms:W3CDTF">2023-11-21T13:04:07Z</dcterms:modified>
</cp:coreProperties>
</file>