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see\Dropbox\SGE-CF\3 -Comercial\5 - Licitaçoes\2024\Em Aberto\UBS Coqueiros\Enviar\Envelope 2 - REv 1\"/>
    </mc:Choice>
  </mc:AlternateContent>
  <xr:revisionPtr revIDLastSave="0" documentId="13_ncr:1_{E5272549-DD32-4379-B9E8-31A719A57BED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Orçamento Sintético" sheetId="1" r:id="rId1"/>
    <sheet name="CRONOGRAMA" sheetId="2" r:id="rId2"/>
    <sheet name="MODELO DE BDI" sheetId="3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</externalReferences>
  <definedNames>
    <definedName name="\0">#REF!</definedName>
    <definedName name="_________________________esc15">"#ref!"</definedName>
    <definedName name="_________________________esc4">"#ref!"</definedName>
    <definedName name="_________________________esc6">"#ref!"</definedName>
    <definedName name="________________________esc15">"#ref!"</definedName>
    <definedName name="________________________esc4">"#ref!"</definedName>
    <definedName name="________________________esc6">"#ref!"</definedName>
    <definedName name="_______________________esc15">"#ref!"</definedName>
    <definedName name="_______________________esc4">"#ref!"</definedName>
    <definedName name="_______________________esc6">"#ref!"</definedName>
    <definedName name="______________________esc15">"#ref!"</definedName>
    <definedName name="______________________esc4">"#ref!"</definedName>
    <definedName name="______________________esc6">"#ref!"</definedName>
    <definedName name="____________________esc15">"#ref!"</definedName>
    <definedName name="____________________esc4">"#ref!"</definedName>
    <definedName name="____________________esc6">"#ref!"</definedName>
    <definedName name="___________________esc15">"#ref!"</definedName>
    <definedName name="___________________esc4">"#ref!"</definedName>
    <definedName name="___________________esc6">"#ref!"</definedName>
    <definedName name="__________________esc15">"#ref!"</definedName>
    <definedName name="__________________esc4">"#ref!"</definedName>
    <definedName name="__________________esc6">"#ref!"</definedName>
    <definedName name="_________________esc15">"#ref!"</definedName>
    <definedName name="_________________esc4">"#ref!"</definedName>
    <definedName name="_________________esc6">"#ref!"</definedName>
    <definedName name="_______________esc15">"#ref!"</definedName>
    <definedName name="_______________esc4">"#ref!"</definedName>
    <definedName name="_______________esc6">"#ref!"</definedName>
    <definedName name="______________esc15">"#ref!"</definedName>
    <definedName name="______________esc4">"#ref!"</definedName>
    <definedName name="______________esc6">"#ref!"</definedName>
    <definedName name="_____________esc15">"#ref!"</definedName>
    <definedName name="_____________esc4">"#ref!"</definedName>
    <definedName name="_____________esc6">"#ref!"</definedName>
    <definedName name="____________esc15">"#ref!"</definedName>
    <definedName name="____________esc4">"#ref!"</definedName>
    <definedName name="____________esc6">"#ref!"</definedName>
    <definedName name="___________esc15">"#ref!"</definedName>
    <definedName name="___________esc4">"#ref!"</definedName>
    <definedName name="___________esc6">"#ref!"</definedName>
    <definedName name="__________esc15">"#ref!"</definedName>
    <definedName name="__________esc4">"#ref!"</definedName>
    <definedName name="__________esc6">"#ref!"</definedName>
    <definedName name="_________esc15">"#ref!"</definedName>
    <definedName name="_________esc4">"#ref!"</definedName>
    <definedName name="_________esc6">"#ref!"</definedName>
    <definedName name="________esc15">"#ref!"</definedName>
    <definedName name="________esc4">"#ref!"</definedName>
    <definedName name="________esc6">"#ref!"</definedName>
    <definedName name="_______esc15">"#ref!"</definedName>
    <definedName name="_______esc4">"#ref!"</definedName>
    <definedName name="_______esc6">"#ref!"</definedName>
    <definedName name="__esc15">#REF!</definedName>
    <definedName name="__esc4">#REF!</definedName>
    <definedName name="__esc6">#REF!</definedName>
    <definedName name="__xlnm_Database">"#ref!"</definedName>
    <definedName name="__xlnm_Recorder">"#ref!"</definedName>
    <definedName name="_esc15">"#ref!"</definedName>
    <definedName name="_esc4">"#ref!"</definedName>
    <definedName name="_esc6">"#ref!"</definedName>
    <definedName name="_xlnm._FilterDatabase" localSheetId="2" hidden="1">'MODELO DE BDI'!$A$6:$C$19</definedName>
    <definedName name="_xlnm._FilterDatabase" localSheetId="0" hidden="1">'Orçamento Sintético'!$A$8:$J$320</definedName>
    <definedName name="a" localSheetId="2">#REF!</definedName>
    <definedName name="A">#REF!</definedName>
    <definedName name="aaaa">#REF!</definedName>
    <definedName name="AB">#REF!</definedName>
    <definedName name="ABER">#REF!</definedName>
    <definedName name="ACOMPANHAMENTO" hidden="1">IF(VALUE([5]MENU!$O$4)=2,"BM","PLE")</definedName>
    <definedName name="ADM">#REF!</definedName>
    <definedName name="ADMONERADAFINAL">#REF!</definedName>
    <definedName name="_xlnm.Print_Area" localSheetId="1">CRONOGRAMA!$A$2:$I$49</definedName>
    <definedName name="_xlnm.Print_Area" localSheetId="2">'MODELO DE BDI'!$A$1:$C$32</definedName>
    <definedName name="_xlnm.Print_Area" localSheetId="0">'Orçamento Sintético'!$A$1:$I$328</definedName>
    <definedName name="_xlnm.Print_Area">[6]Plan1!$A$1:$F$322</definedName>
    <definedName name="Área_impressão_IM">#REF!</definedName>
    <definedName name="Área_impressão_IM_5">#REF!</definedName>
    <definedName name="Área_impressão_IM_6">#REF!</definedName>
    <definedName name="Asf">"#ref!"</definedName>
    <definedName name="Asf_1">NA()</definedName>
    <definedName name="Asf_2">NA()</definedName>
    <definedName name="AUTOEVENTO" hidden="1">[5]CÁLCULO!$A$12</definedName>
    <definedName name="b">#REF!</definedName>
    <definedName name="_xlnm.Database" localSheetId="2">#REF!</definedName>
    <definedName name="_xlnm.Database">#REF!</definedName>
    <definedName name="BDI">#REF!</definedName>
    <definedName name="BDI.Filtro" hidden="1">#REF!</definedName>
    <definedName name="BDI.Opcao" hidden="1">[5]DADOS!$F$18</definedName>
    <definedName name="BDI.TipoObra" hidden="1">[5]BDI!$A$138:$A$146</definedName>
    <definedName name="BDI_DIF.">#REF!</definedName>
    <definedName name="BM.AFAcumulado" hidden="1">[5]BM!$R1</definedName>
    <definedName name="BM.AFAnterior" hidden="1">[5]BM!$Q1</definedName>
    <definedName name="BM.MaxMed" localSheetId="1" hidden="1">IF(CRONOGRAMA!RegimeExecucao="Global",1,[5]BM!$G1)</definedName>
    <definedName name="BM.MaxMed" localSheetId="2" hidden="1">IF('MODELO DE BDI'!RegimeExecucao="Global",1,[5]BM!$G1)</definedName>
    <definedName name="BM.MaxMed" hidden="1">IF(RegimeExecucao="Global",1,[5]BM!$G1)</definedName>
    <definedName name="BM.MEDAcumulado" localSheetId="1" hidden="1">IF(COUNTIF([5]BM!$AB$13:$AM$13,BM.medicao)&gt;0,SUM(OFFSET([5]BM!$AB1,0,0,1,MATCH(BM.medicao,[5]BM!$AB$13:$AM$13,0))),0)</definedName>
    <definedName name="BM.MEDAcumulado" localSheetId="2" hidden="1">IF(COUNTIF([5]BM!$AB$13:$AM$13,BM.medicao)&gt;0,SUM(OFFSET([5]BM!$AB1,0,0,1,MATCH(BM.medicao,[5]BM!$AB$13:$AM$13,0))),0)</definedName>
    <definedName name="BM.MEDAcumulado" hidden="1">IF(COUNTIF([5]BM!$AB$13:$AM$13,BM.medicao)&gt;0,SUM(OFFSET([5]BM!$AB1,0,0,1,MATCH(BM.medicao,[5]BM!$AB$13:$AM$13,0))),0)</definedName>
    <definedName name="BM.MEDAnterior" localSheetId="1" hidden="1">IF(COUNTIF([5]BM!$AB$13:$AM$13,BM.medicao-1)&gt;0,SUM(OFFSET([5]BM!$AB1,0,0,1,MATCH(BM.medicao-1,[5]BM!$AB$13:$AM$13,0))),0)</definedName>
    <definedName name="BM.MEDAnterior" localSheetId="2" hidden="1">IF(COUNTIF([5]BM!$AB$13:$AM$13,BM.medicao-1)&gt;0,SUM(OFFSET([5]BM!$AB1,0,0,1,MATCH(BM.medicao-1,[5]BM!$AB$13:$AM$13,0))),0)</definedName>
    <definedName name="BM.MEDAnterior" hidden="1">IF(COUNTIF([5]BM!$AB$13:$AM$13,BM.medicao-1)&gt;0,SUM(OFFSET([5]BM!$AB1,0,0,1,MATCH(BM.medicao-1,[5]BM!$AB$13:$AM$13,0))),0)</definedName>
    <definedName name="BM.medicao" hidden="1">OFFSET([5]BM!$O$7,1,0)</definedName>
    <definedName name="BM.MinMed" localSheetId="1" hidden="1">IF(CRONOGRAMA!RegimeExecucao="Global",-1,-[5]BM!$G1)</definedName>
    <definedName name="BM.MinMed" localSheetId="2" hidden="1">IF('MODELO DE BDI'!RegimeExecucao="Global",-1,-[5]BM!$G1)</definedName>
    <definedName name="BM.MinMed" hidden="1">IF(RegimeExecucao="Global",-1,-[5]BM!$G1)</definedName>
    <definedName name="CAIXA.Modo" hidden="1">[5]BM!$A$3</definedName>
    <definedName name="CÁLCULO.NúmeroDeEventos" localSheetId="1" hidden="1">IF(AUTOEVENTO&lt;&gt;"manual",MAX([5]CÁLCULO!$M$15:$M$179),MAX(OFFSET([5]EVENTOS!$C$14:$C$100,1,0)))</definedName>
    <definedName name="CÁLCULO.NúmeroDeEventos" localSheetId="2" hidden="1">IF(AUTOEVENTO&lt;&gt;"manual",MAX([5]CÁLCULO!$M$15:$M$179),MAX(OFFSET([5]EVENTOS!$C$14:$C$100,1,0)))</definedName>
    <definedName name="CÁLCULO.NúmeroDeEventos" hidden="1">IF(AUTOEVENTO&lt;&gt;"manual",MAX([5]CÁLCULO!$M$15:$M$179),MAX(OFFSET([5]EVENTOS!$C$14:$C$100,1,0)))</definedName>
    <definedName name="CÁLCULO.NúmeroDeFrentes" hidden="1">COLUMN([5]CÁLCULO!$AY$15)-COLUMN([5]CÁLCULO!$Q$15)</definedName>
    <definedName name="CÁLCULO.TotalAdmLocal" localSheetId="1" hidden="1">IF(AUTOEVENTO="manual",SUMIF([5]CÁLCULO!$M$15:$M$179,1,#REF!),0)</definedName>
    <definedName name="CÁLCULO.TotalAdmLocal" localSheetId="2" hidden="1">IF(AUTOEVENTO="manual",SUMIF([5]CÁLCULO!$M$15:$M$179,1,#REF!),0)</definedName>
    <definedName name="CÁLCULO.TotalAdmLocal" hidden="1">IF(AUTOEVENTO="manual",SUMIF([5]CÁLCULO!$M$15:$M$179,1,#REF!),0)</definedName>
    <definedName name="Cim">"#ref!"</definedName>
    <definedName name="Cim_1">NA()</definedName>
    <definedName name="Cim_2">NA()</definedName>
    <definedName name="CONCATENAR">CONCATENATE(#REF!," ",#REF!)</definedName>
    <definedName name="CPU">#REF!</definedName>
    <definedName name="CPU0001_">#REF!</definedName>
    <definedName name="CPU0002_">#REF!</definedName>
    <definedName name="CPU0003_">#REF!</definedName>
    <definedName name="CPU0004_">#REF!</definedName>
    <definedName name="CPU0005_">#REF!</definedName>
    <definedName name="CPU0006_">#REF!</definedName>
    <definedName name="CPU0007_">#REF!</definedName>
    <definedName name="CPU0008_">#REF!</definedName>
    <definedName name="CPU0009_">#REF!</definedName>
    <definedName name="CPU0010_">#REF!</definedName>
    <definedName name="CPU0011_">#REF!</definedName>
    <definedName name="CPU0012_">#REF!</definedName>
    <definedName name="CPU0013_">#REF!</definedName>
    <definedName name="CPU0014_">#REF!</definedName>
    <definedName name="CPU0015_">#REF!</definedName>
    <definedName name="CPU0016_">#REF!</definedName>
    <definedName name="CPU0017_">#REF!</definedName>
    <definedName name="CPU0018_">#REF!</definedName>
    <definedName name="CPU0019_">#REF!</definedName>
    <definedName name="CPU0020_">#REF!</definedName>
    <definedName name="CPU0021_">#REF!</definedName>
    <definedName name="CPU0022_">#REF!</definedName>
    <definedName name="CPU0023_">#REF!</definedName>
    <definedName name="CPU0024_">#REF!</definedName>
    <definedName name="CPU0025_">#REF!</definedName>
    <definedName name="CPU0026_">#REF!</definedName>
    <definedName name="CPU0027_">#REF!</definedName>
    <definedName name="CPU0028_">#REF!</definedName>
    <definedName name="CPU0029_">#REF!</definedName>
    <definedName name="CPU0030_">#REF!</definedName>
    <definedName name="CPU0031_">#REF!</definedName>
    <definedName name="CPU0032_">#REF!</definedName>
    <definedName name="CPU0033_">#REF!</definedName>
    <definedName name="CPU0034_">#REF!</definedName>
    <definedName name="CPU0035_">#REF!</definedName>
    <definedName name="CPU0036_">#REF!</definedName>
    <definedName name="CPU0037_">#REF!</definedName>
    <definedName name="CPU0038_">#REF!</definedName>
    <definedName name="CPU0039_">#REF!</definedName>
    <definedName name="CPU0040_">#REF!</definedName>
    <definedName name="CPU0041_">#REF!</definedName>
    <definedName name="CPU0042_">#REF!</definedName>
    <definedName name="CPU0043_">#REF!</definedName>
    <definedName name="CPU0044_">#REF!</definedName>
    <definedName name="CPU0045_">#REF!</definedName>
    <definedName name="CPU0046_">#REF!</definedName>
    <definedName name="CPU0047_">#REF!</definedName>
    <definedName name="CPU0048_">#REF!</definedName>
    <definedName name="CPU0049_">#REF!</definedName>
    <definedName name="CPU0050_">#REF!</definedName>
    <definedName name="CPU0051_">#REF!</definedName>
    <definedName name="CPU0052_">#REF!</definedName>
    <definedName name="CPU0053_">#REF!</definedName>
    <definedName name="CPU0054_">#REF!</definedName>
    <definedName name="CPU0055_">#REF!</definedName>
    <definedName name="CPU0056_">#REF!</definedName>
    <definedName name="CPU0057_">#REF!</definedName>
    <definedName name="CPU0058_">#REF!</definedName>
    <definedName name="CPU0059_">#REF!</definedName>
    <definedName name="CPU0060_">#REF!</definedName>
    <definedName name="CPU0061_">#REF!</definedName>
    <definedName name="CPU0062_">#REF!</definedName>
    <definedName name="CPU0063_">#REF!</definedName>
    <definedName name="CPU0064_">#REF!</definedName>
    <definedName name="CPU0065_">#REF!</definedName>
    <definedName name="CPU0066_">#REF!</definedName>
    <definedName name="CPU0067_">#REF!</definedName>
    <definedName name="CPU0068_">#REF!</definedName>
    <definedName name="CPU0069_">#REF!</definedName>
    <definedName name="CPU0070_">#REF!</definedName>
    <definedName name="CPU0071_">#REF!</definedName>
    <definedName name="CPU0072_">#REF!</definedName>
    <definedName name="CPU0073_">#REF!</definedName>
    <definedName name="CPU0074_">#REF!</definedName>
    <definedName name="CPU0075_">#REF!</definedName>
    <definedName name="CPU0076_">#REF!</definedName>
    <definedName name="CPU0077_">#REF!</definedName>
    <definedName name="CPU0078_">#REF!</definedName>
    <definedName name="CPU0079_">#REF!</definedName>
    <definedName name="CPU0080_">#REF!</definedName>
    <definedName name="CPU0081_">#REF!</definedName>
    <definedName name="CPU0082_">#REF!</definedName>
    <definedName name="CPU0083_">#REF!</definedName>
    <definedName name="CPU0084_">#REF!</definedName>
    <definedName name="CPU0085_">#REF!</definedName>
    <definedName name="CPU0086_">#REF!</definedName>
    <definedName name="CPU0087_">#REF!</definedName>
    <definedName name="CPU0088_">#REF!</definedName>
    <definedName name="CPU0089_">#REF!</definedName>
    <definedName name="CPU0090_">#REF!</definedName>
    <definedName name="CPU0091_">#REF!</definedName>
    <definedName name="CPU0092_">#REF!</definedName>
    <definedName name="CPU0093_">#REF!</definedName>
    <definedName name="CPU0094_">#REF!</definedName>
    <definedName name="CPU0095_">#REF!</definedName>
    <definedName name="CPU0096_">#REF!</definedName>
    <definedName name="CPU0097_">#REF!</definedName>
    <definedName name="CPU0098_">#REF!</definedName>
    <definedName name="CPU0099_">#REF!</definedName>
    <definedName name="CPU0100_">#REF!</definedName>
    <definedName name="CRONO.ColunaPadrão" hidden="1">#REF!</definedName>
    <definedName name="CRONO.Filtro" hidden="1">#REF!</definedName>
    <definedName name="CRONO.FirstCol" hidden="1">#REF!</definedName>
    <definedName name="CRONO.firstrow" hidden="1">#REF!</definedName>
    <definedName name="CRONO.Frenterow" hidden="1">#REF!</definedName>
    <definedName name="CRONO.LastCol" hidden="1">#REF!</definedName>
    <definedName name="CRONO.lastrow" hidden="1">#REF!</definedName>
    <definedName name="CRONO.LinhaPadrão" hidden="1">#REF!</definedName>
    <definedName name="CRONO.LinhasNecessarias" localSheetId="1" hidden="1">COUNTIF([5]QCI!$B$13:$B$19,"Manual")+COUNTIF([5]QCI!$B$13:$B$19,"SemiAuto")+COUNT(ORÇAMENTO.ListaCrono)</definedName>
    <definedName name="CRONO.LinhasNecessarias" localSheetId="2" hidden="1">COUNTIF([5]QCI!$B$13:$B$19,"Manual")+COUNTIF([5]QCI!$B$13:$B$19,"SemiAuto")+COUNT(ORÇAMENTO.ListaCrono)</definedName>
    <definedName name="CRONO.LinhasNecessarias" hidden="1">COUNTIF([5]QCI!$B$13:$B$19,"Manual")+COUNTIF([5]QCI!$B$13:$B$19,"SemiAuto")+COUNT(ORÇAMENTO.ListaCrono)</definedName>
    <definedName name="CRONO.margemrow" hidden="1">#REF!</definedName>
    <definedName name="CRONO.MaxParc" hidden="1">[5]CRONO!$G1048576+[5]CRONO!A1</definedName>
    <definedName name="CRONO.NivelExibicao" hidden="1">[5]CRONO!$G$10</definedName>
    <definedName name="CRONO.Parcela1" hidden="1">#REF!</definedName>
    <definedName name="CRONOPLE.ValorDoEvento" hidden="1">SUMIF([5]CÁLCULO!$M$15:$M$179,[5]CRONOPLE!$B1,OFFSET([5]CÁLCULO!$AY$15:$AY$179,0,[5]CRONOPLE!A$12))</definedName>
    <definedName name="d" localSheetId="2">#REF!</definedName>
    <definedName name="D">#REF!</definedName>
    <definedName name="DADAD">#REF!</definedName>
    <definedName name="DASDS">#REF!</definedName>
    <definedName name="DATABASE">#REF!</definedName>
    <definedName name="DATAEMISSAO">#REF!</definedName>
    <definedName name="DATART">#REF!</definedName>
    <definedName name="DDD">#REF!</definedName>
    <definedName name="DDEE">#REF!</definedName>
    <definedName name="deactivatedados.form1">IF('[7]CRONOGRAMA Onerada'!B1="","",VALUE(LEFT('[7]CRONOGRAMA Onerada'!B1,(FIND("-",'[7]CRONOGRAMA Onerada'!B1,1))-1)))</definedName>
    <definedName name="DESONERACAO" localSheetId="1" hidden="1">IF(OR(Import.Desoneracao="DESONERADO",Import.Desoneracao="SIM"),"SIM","NÃO")</definedName>
    <definedName name="DESONERACAO" localSheetId="2" hidden="1">IF(OR(Import.Desoneracao="DESONERADO",Import.Desoneracao="SIM"),"SIM","NÃO")</definedName>
    <definedName name="DESONERACAO" hidden="1">IF(OR(Import.Desoneracao="DESONERADO",Import.Desoneracao="SIM"),"SIM","NÃO")</definedName>
    <definedName name="e">#REF!</definedName>
    <definedName name="EEEE">#REF!</definedName>
    <definedName name="EMPRESAS">OFFSET([8]Cotações!$B$25,0,0):OFFSET([8]Cotações!$H$29,-1,0)</definedName>
    <definedName name="esc">#REF!</definedName>
    <definedName name="esc15_1">NA()</definedName>
    <definedName name="esc15_2">NA()</definedName>
    <definedName name="esc4_1">NA()</definedName>
    <definedName name="esc4_2">NA()</definedName>
    <definedName name="esc6_1">NA()</definedName>
    <definedName name="esc6_2">NA()</definedName>
    <definedName name="esca">#REF!</definedName>
    <definedName name="escb">#REF!</definedName>
    <definedName name="escc">#REF!</definedName>
    <definedName name="escd">#REF!</definedName>
    <definedName name="esce">#REF!</definedName>
    <definedName name="escf">#REF!</definedName>
    <definedName name="ESPERANCA">#REF!</definedName>
    <definedName name="ESPERANCAA">#REF!</definedName>
    <definedName name="EVENTOS.Lista" hidden="1">[5]EVENTOS!$C$15:OFFSET([5]EVENTOS!$C$100,-1,0)</definedName>
    <definedName name="EVENTOS.ListaValidacao" hidden="1">[5]EVENTOS!$B$15:OFFSET([5]EVENTOS!$B$100,-1,0)</definedName>
    <definedName name="Excel_BuiltIn_Database" localSheetId="1" hidden="1">TEXT(Import.DataBase,"mm-aaaa")</definedName>
    <definedName name="Excel_BuiltIn_Database" localSheetId="2" hidden="1">TEXT(Import.DataBase,"mm-aaaa")</definedName>
    <definedName name="Excel_BuiltIn_Database" hidden="1">TEXT(Import.DataBase,"mm-aaaa")</definedName>
    <definedName name="Excel_BuiltIn_Recorder">#REF!</definedName>
    <definedName name="f">#REF!</definedName>
    <definedName name="FDSAFDSF">#REF!</definedName>
    <definedName name="FFF">#REF!</definedName>
    <definedName name="FoFo">"#ref!"</definedName>
    <definedName name="FoFo_1">NA()</definedName>
    <definedName name="FoFo_2">NA()</definedName>
    <definedName name="Fonte">#REF!</definedName>
    <definedName name="g">#REF!</definedName>
    <definedName name="_xlnm.Recorder">#REF!</definedName>
    <definedName name="h">#REF!</definedName>
    <definedName name="Import.Apelido" hidden="1">[5]DADOS!$F$16</definedName>
    <definedName name="Import.BDI.Det1" hidden="1">#REF!</definedName>
    <definedName name="Import.BDI.Det2" hidden="1">#REF!</definedName>
    <definedName name="Import.BDI.Det3" hidden="1">#REF!</definedName>
    <definedName name="Import.BDI.ISS" hidden="1">#REF!</definedName>
    <definedName name="Import.BDI.Obs1" hidden="1">#REF!</definedName>
    <definedName name="Import.BDI.Obs2" hidden="1">#REF!</definedName>
    <definedName name="Import.BDI.Obs3" hidden="1">#REF!</definedName>
    <definedName name="Import.BDI.Tipo1" hidden="1">#REF!</definedName>
    <definedName name="Import.BDI.Tipo2" hidden="1">#REF!</definedName>
    <definedName name="Import.BDI.Tipo3" hidden="1">#REF!</definedName>
    <definedName name="Import.BMAFAcumulado" hidden="1">OFFSET([5]BM!$R$15,1,0):OFFSET([5]BM!$R$179,-1,0)</definedName>
    <definedName name="Import.CNPJ" hidden="1">[5]DADOS!$F$38</definedName>
    <definedName name="Import.Código" hidden="1">OFFSET(#REF!,1,0):OFFSET(#REF!,-1,0)</definedName>
    <definedName name="Import.Contrapartida" hidden="1">[5]DADOS!$F$10</definedName>
    <definedName name="Import.CPMaxPerc" hidden="1">[5]DADOS!$F$13</definedName>
    <definedName name="Import.CPMinAbsoluta" hidden="1">[5]DADOS!$F$12</definedName>
    <definedName name="Import.CPMinPerc" hidden="1">[5]DADOS!$F$11</definedName>
    <definedName name="Import.CR" hidden="1">[5]DADOS!$F$7</definedName>
    <definedName name="Import.CRONOPLE" hidden="1">OFFSET([5]CRONOPLE!$F$15,1,1):OFFSET([5]CRONOPLE!$BE$100,-1,-1)</definedName>
    <definedName name="Import.CTEF" hidden="1">[5]DADOS!$F$36</definedName>
    <definedName name="Import.CustoUnitário" hidden="1">OFFSET(#REF!,1,0):OFFSET(#REF!,-1,0)</definedName>
    <definedName name="Import.DataBase" hidden="1">OFFSET([5]DADOS!$G$19,0,-1)</definedName>
    <definedName name="Import.DataBaseLicit" hidden="1">OFFSET([5]DADOS!$G$40,0,-1)</definedName>
    <definedName name="Import.DataInicioObra" hidden="1">[5]DADOS!$F$46</definedName>
    <definedName name="Import.DescLote" hidden="1">[5]DADOS!$F$17</definedName>
    <definedName name="Import.Descrição" hidden="1">OFFSET(#REF!,1,0):OFFSET(#REF!,-1,0)</definedName>
    <definedName name="Import.Desoneracao" hidden="1">OFFSET([5]DADOS!$G$18,0,-1)</definedName>
    <definedName name="Import.empresa" hidden="1">[5]DADOS!$F$37</definedName>
    <definedName name="Import.Eventos.Nomes" hidden="1">OFFSET([5]EVENTOS!$D$15,1,0):OFFSET([5]EVENTOS!$D$100,-1,0)</definedName>
    <definedName name="Import.Fonte" hidden="1">OFFSET(#REF!,1,0):OFFSET(#REF!,-1,0)</definedName>
    <definedName name="Import.FrenteDeObra" hidden="1">[5]CÁLCULO!$Q$12:OFFSET([5]CÁLCULO!$AY$12,0,-1)</definedName>
    <definedName name="Import.Município" hidden="1">[5]DADOS!$F$6</definedName>
    <definedName name="Import.Nível" hidden="1">OFFSET(#REF!,1,0):OFFSET(#REF!,-1,0)</definedName>
    <definedName name="Import.OpcaoBDI" hidden="1">OFFSET(#REF!,1,0):OFFSET(#REF!,-1,0)</definedName>
    <definedName name="Import.ORÇAMENTO.DivRecurso" hidden="1">OFFSET(#REF!,1,0):OFFSET(#REF!,-1,0)</definedName>
    <definedName name="Import.ORÇAMENTO.Obs" hidden="1">#REF!</definedName>
    <definedName name="Import.PLE" hidden="1">OFFSET([5]PLE!$G$15,1,1):OFFSET([5]PLE!$BF$100,-1,-1)</definedName>
    <definedName name="Import.PLQ" hidden="1">OFFSET([5]CÁLCULO!$P$15,1,1):OFFSET([5]CÁLCULO!$AY$179,-1,-1)</definedName>
    <definedName name="Import.PLQ.MemCalc" hidden="1">OFFSET([5]CÁLCULO!$I$15,1,0):OFFSET([5]CÁLCULO!$I$179,-1,0)</definedName>
    <definedName name="Import.POArred" hidden="1">#REF!</definedName>
    <definedName name="Import.Proponente" hidden="1">[5]DADOS!$F$5</definedName>
    <definedName name="Import.QCI.Divisao" hidden="1">OFFSET([5]QCI!$V$13,1,0):OFFSET([5]QCI!$V$19,-1,0)</definedName>
    <definedName name="Import.QCI.ItemInv" hidden="1">OFFSET([5]QCI!$E$13,1,0):OFFSET([5]QCI!$E$19,-1,0)</definedName>
    <definedName name="Import.QCI.Qtde" hidden="1">OFFSET([5]QCI!$I$13,1,0):OFFSET([5]QCI!$I$19,-1,0)</definedName>
    <definedName name="Import.QCI.Situacao" hidden="1">OFFSET([5]QCI!$H$13,1,0):OFFSET([5]QCI!$H$19,-1,0)</definedName>
    <definedName name="Import.QCI.SubItemInv" hidden="1">OFFSET([5]QCI!$F$13,1,0):OFFSET([5]QCI!$F$19,-1,0)</definedName>
    <definedName name="Import.QCICP" hidden="1">OFFSET([5]QCI!$W$13,1,0):OFFSET([5]QCI!$W$19,-1,0)</definedName>
    <definedName name="Import.QCIDesc" hidden="1">OFFSET([5]QCI!$R$13,1,0):OFFSET([5]QCI!$R$19,-1,0)</definedName>
    <definedName name="Import.QCIInv" hidden="1">OFFSET([5]QCI!$U$13,1,0):OFFSET([5]QCI!$U$19,-1,0)</definedName>
    <definedName name="Import.QCILote" hidden="1">OFFSET([5]QCI!$T$13,1,0):OFFSET([5]QCI!$T$19,-1,0)</definedName>
    <definedName name="Import.QCIOutros" hidden="1">OFFSET([5]QCI!$X$13,1,0):OFFSET([5]QCI!$X$19,-1,0)</definedName>
    <definedName name="Import.Quantidade" hidden="1">OFFSET(#REF!,1,0):OFFSET(#REF!,-1,0)</definedName>
    <definedName name="import.recurso" hidden="1">[5]DADOS!$F$4</definedName>
    <definedName name="Import.RegimeExecução" hidden="1">OFFSET([5]DADOS!$G$39,0,-1)</definedName>
    <definedName name="Import.Repasse" hidden="1">[5]DADOS!$F$9</definedName>
    <definedName name="Import.RespFiscalização" hidden="1">[5]DADOS!$F$50:$F$53</definedName>
    <definedName name="Import.RespOrçamento" hidden="1">[5]DADOS!$F$22:$F$24</definedName>
    <definedName name="Import.SICONV" hidden="1">[5]DADOS!$F$8</definedName>
    <definedName name="Import.Unidade" hidden="1">OFFSET(#REF!,1,0):OFFSET(#REF!,-1,0)</definedName>
    <definedName name="Import.UnitarioLicitado" hidden="1">OFFSET(#REF!,1,0):OFFSET(#REF!,-1,0)</definedName>
    <definedName name="INDICES">[8]Cotações!$B$22:OFFSET([8]Cotações!$I$24,-1,0)</definedName>
    <definedName name="LOCALIDADE">#REF!</definedName>
    <definedName name="Macro1">#REF!</definedName>
    <definedName name="MBV">"#ref!"</definedName>
    <definedName name="MBV_1">NA()</definedName>
    <definedName name="MBV_2">NA()</definedName>
    <definedName name="MENU.CRONO" hidden="1">OFFSET([5]CRONO!$T$11,1,0)</definedName>
    <definedName name="NCOMPOSICOES">0</definedName>
    <definedName name="NCOTACOES">0</definedName>
    <definedName name="NEMPRESAS">3</definedName>
    <definedName name="NINDICES">1</definedName>
    <definedName name="nommmm">#REF!</definedName>
    <definedName name="NRELATORIOS">COUNTA([8]Relatórios!$A$1:$A$65536)-2</definedName>
    <definedName name="NumerEmpresa">3</definedName>
    <definedName name="NumerIndice">1</definedName>
    <definedName name="Objeto" hidden="1">[5]MENU!$J$1</definedName>
    <definedName name="Obra">#REF!</definedName>
    <definedName name="Obra1">[9]BDI!$Q$3:$Q$8</definedName>
    <definedName name="ORÇAMENTO.BancoRef" localSheetId="2" hidden="1">#REF!</definedName>
    <definedName name="ORÇAMENTO.BancoRef" hidden="1">[10]PLANILHA!$I$9</definedName>
    <definedName name="ORÇAMENTO.CodBarra" localSheetId="1" hidden="1">IF(ORÇAMENTO.Fonte="Sinapi",SUBSTITUTE(SUBSTITUTE(ORÇAMENTO.Codigo,"/00","/"),"/0","/"),ORÇAMENTO.Codigo)</definedName>
    <definedName name="ORÇAMENTO.CodBarra" localSheetId="2" hidden="1">IF(ORÇAMENTO.Fonte="Sinapi",SUBSTITUTE(SUBSTITUTE(ORÇAMENTO.Codigo,"/00","/"),"/0","/"),ORÇAMENTO.Codigo)</definedName>
    <definedName name="ORÇAMENTO.CodBarra" hidden="1">IF(ORÇAMENTO.Fonte="Sinapi",SUBSTITUTE(SUBSTITUTE(ORÇAMENTO.Codigo,"/00","/"),"/0","/"),ORÇAMENTO.Codigo)</definedName>
    <definedName name="ORÇAMENTO.Codigo" hidden="1">#REF!</definedName>
    <definedName name="ORÇAMENTO.ColunaLicit" hidden="1">#REF!</definedName>
    <definedName name="ORÇAMENTO.CopyFormat1" hidden="1">#REF!</definedName>
    <definedName name="ORÇAMENTO.CopyFormat2" hidden="1">#REF!</definedName>
    <definedName name="ORÇAMENTO.CustoUnitario" localSheetId="2" hidden="1">ROUND(#REF!,15-13*#REF!)</definedName>
    <definedName name="ORÇAMENTO.CustoUnitario" hidden="1">ROUND([10]PLANILHA!$J1,15-13*[10]PLANILHA!$U$9)</definedName>
    <definedName name="ORÇAMENTO.Descricao" hidden="1">#REF!</definedName>
    <definedName name="ORÇAMENTO.Filtro" hidden="1">#REF!</definedName>
    <definedName name="ORÇAMENTO.firstrow" hidden="1">#REF!</definedName>
    <definedName name="ORÇAMENTO.Fonte" hidden="1">#REF!</definedName>
    <definedName name="ORÇAMENTO.lastrow" hidden="1">#REF!</definedName>
    <definedName name="ORÇAMENTO.LinhaPadrão" hidden="1">#REF!</definedName>
    <definedName name="ORÇAMENTO.ListaCrono" hidden="1">OFFSET(#REF!,1,0):OFFSET(#REF!,-1,0)</definedName>
    <definedName name="ORÇAMENTO.MáximoListaCrono" localSheetId="1" hidden="1">MAX(ORÇAMENTO.ListaCrono)</definedName>
    <definedName name="ORÇAMENTO.MáximoListaCrono" localSheetId="2" hidden="1">MAX(ORÇAMENTO.ListaCrono)</definedName>
    <definedName name="ORÇAMENTO.MáximoListaCrono" hidden="1">MAX(ORÇAMENTO.ListaCrono)</definedName>
    <definedName name="ORÇAMENTO.Nivel" hidden="1">#REF!</definedName>
    <definedName name="ORÇAMENTO.OpcaoBDI" hidden="1">#REF!</definedName>
    <definedName name="ORÇAMENTO.PasteFormat1" hidden="1">OFFSET(#REF!,1,0):OFFSET(#REF!,-1,0)</definedName>
    <definedName name="ORÇAMENTO.PasteFormat2" hidden="1">OFFSET(#REF!,1,0):OFFSET(#REF!,-1,0)</definedName>
    <definedName name="ORÇAMENTO.PrecoUnitarioLicitado" hidden="1">#REF!</definedName>
    <definedName name="ORÇAMENTO.QuantBM" hidden="1">#REF!</definedName>
    <definedName name="ORÇAMENTO.RangeQuant" hidden="1">OFFSET(#REF!,1,0):OFFSET(#REF!,-1,0)</definedName>
    <definedName name="ORÇAMENTO.SumCPMANUAL" hidden="1">SUMIF(#REF!,"CP",#REF!)</definedName>
    <definedName name="ORÇAMENTO.SumINVMANUAL" hidden="1">SUMIF(#REF!,"RP",#REF!)+SUMIF(#REF!,"CP",#REF!)+SUMIF(#REF!,"OU",#REF!)</definedName>
    <definedName name="ORÇAMENTO.SumOUTROSMANUAL" hidden="1">SUMIF(#REF!,"OU",#REF!)</definedName>
    <definedName name="ORÇAMENTO.SumREPASSEMANUAL" localSheetId="1" hidden="1">ORÇAMENTO.SumINVMANUAL-ORÇAMENTO.SumCPMANUAL-ORÇAMENTO.SumOUTROSMANUAL</definedName>
    <definedName name="ORÇAMENTO.SumREPASSEMANUAL" localSheetId="2" hidden="1">ORÇAMENTO.SumINVMANUAL-ORÇAMENTO.SumCPMANUAL-ORÇAMENTO.SumOUTROSMANUAL</definedName>
    <definedName name="ORÇAMENTO.SumREPASSEMANUAL" hidden="1">ORÇAMENTO.SumINVMANUAL-ORÇAMENTO.SumCPMANUAL-ORÇAMENTO.SumOUTROSMANUAL</definedName>
    <definedName name="ORÇAMENTO.Unidade" hidden="1">#REF!</definedName>
    <definedName name="OUTRO">#REF!</definedName>
    <definedName name="Par">"#ref!"</definedName>
    <definedName name="Par_1">NA()</definedName>
    <definedName name="Par_2">NA()</definedName>
    <definedName name="PLE.firstrow" hidden="1">[5]PLE!$15:$15</definedName>
    <definedName name="PLE.lastrow" hidden="1">[5]PLE!$100:$100</definedName>
    <definedName name="PLE.Medicao" hidden="1">[5]PLE!$J$9</definedName>
    <definedName name="PLE.ValorDoEvento" hidden="1">SUMIF([5]CÁLCULO!$M$15:$M$179,[5]PLE!$B1,OFFSET([5]CÁLCULO!$AY$15:$AY$179,0,[5]PLE!A$12))</definedName>
    <definedName name="PO.ValoresBDI" hidden="1">OFFSET(#REF!,1,0):OFFSET(#REF!,-1,0)</definedName>
    <definedName name="Print_Area_MI">[11]HIDRAULICA!#REF!</definedName>
    <definedName name="PVC">"#ref!"</definedName>
    <definedName name="PVC_1">NA()</definedName>
    <definedName name="PVC_2">NA()</definedName>
    <definedName name="QCI.CPManual" hidden="1">ROUND([5]QCI!$W1,2)</definedName>
    <definedName name="QCI.DescManual" hidden="1">[5]QCI!$R1</definedName>
    <definedName name="QCI.Divisao" hidden="1">[5]QCI!$V1</definedName>
    <definedName name="QCI.ExisteManual" hidden="1">(COUNTIF([5]QCI!$B$13:$B$19,"Manual")+COUNTIF([5]QCI!$B$13:$B$19,"SemiAuto"))&gt;0</definedName>
    <definedName name="QCI.InvManual" hidden="1">ROUND([5]QCI!$U1,2)</definedName>
    <definedName name="QCI.ItemInvestimento" hidden="1">OFFSET([5]DADOS!$J$2,1,0,COUNTA([5]DADOS!$J:$J)-1,1)</definedName>
    <definedName name="QCI.LoteManual" hidden="1">[5]QCI!$T1</definedName>
    <definedName name="QCI.MaxCPManual" hidden="1">[5]QCI!$O1-[5]QCI!$X1</definedName>
    <definedName name="QCI.MaxOUManual" hidden="1">[5]QCI!$O1-[5]QCI!$W1</definedName>
    <definedName name="QCI.OutrosManual" hidden="1">ROUND([5]QCI!$X1,2)</definedName>
    <definedName name="QCI.SubItemInvestimento" hidden="1">OFFSET([5]DADOS!$A$2,1,MATCH([5]QCI!$E1,[5]DADOS!$2:$2,0)-1,INDEX([5]DADOS!$2:$2,MATCH([5]QCI!$E1,[5]DADOS!$2:$2,0)+1))</definedName>
    <definedName name="QCI.SumCPMANUAL" hidden="1">SUMIF([5]QCI!$B$13:$B$19,"Manual",[5]QCI!$AA$13:$AA$19)</definedName>
    <definedName name="QCI.SumINVMANUAL" hidden="1">SUMIF([5]QCI!$B$13:$B$19,"Manual",[5]QCI!$O$13:$O$19)</definedName>
    <definedName name="QCI.SumOUTROSMANUAL" hidden="1">SUMIF([5]QCI!$B$13:$B$19,"Manual",[5]QCI!$AB$13:$AB$19)</definedName>
    <definedName name="QCI.SumREPASSEMANUAL" localSheetId="1" hidden="1">QCI.SumINVMANUAL-QCI.CPManual-QCI.OutrosManual</definedName>
    <definedName name="QCI.SumREPASSEMANUAL" localSheetId="2" hidden="1">QCI.SumINVMANUAL-QCI.CPManual-QCI.OutrosManual</definedName>
    <definedName name="QCI.SumREPASSEMANUAL" hidden="1">QCI.SumINVMANUAL-QCI.CPManual-QCI.OutrosManual</definedName>
    <definedName name="REFERENCIA.Descricao" localSheetId="1" hidden="1">IF(ISNUMBER([10]PLANILHA!$U1),OFFSET(INDIRECT(ORÇAMENTO.BancoRef),[10]PLANILHA!$U1-1,3,1),[10]PLANILHA!$U1)</definedName>
    <definedName name="REFERENCIA.Descricao" localSheetId="2" hidden="1">IF(ISNUMBER(#REF!),OFFSET(INDIRECT('MODELO DE BDI'!ORÇAMENTO.BancoRef),#REF!-1,3,1),#REF!)</definedName>
    <definedName name="REFERENCIA.Descricao" hidden="1">IF(ISNUMBER([10]PLANILHA!$U1),OFFSET(INDIRECT(ORÇAMENTO.BancoRef),[10]PLANILHA!$U1-1,3,1),[10]PLANILHA!$U1)</definedName>
    <definedName name="REFERENCIA.Desonerado" localSheetId="1" hidden="1">#N/A</definedName>
    <definedName name="REFERENCIA.Desonerado" localSheetId="2" hidden="1">IF(ISNUMBER(#REF!),VALUE(OFFSET(INDIRECT('MODELO DE BDI'!ORÇAMENTO.BancoRef),#REF!-1,5,1)),0)</definedName>
    <definedName name="REFERENCIA.Desonerado" hidden="1">#N/A</definedName>
    <definedName name="REFERENCIA.NaoDesonerado" localSheetId="1" hidden="1">#N/A</definedName>
    <definedName name="REFERENCIA.NaoDesonerado" localSheetId="2" hidden="1">IF(ISNUMBER(#REF!),VALUE(OFFSET(INDIRECT('MODELO DE BDI'!ORÇAMENTO.BancoRef),#REF!-1,6,1)),0)</definedName>
    <definedName name="REFERENCIA.NaoDesonerado" hidden="1">#N/A</definedName>
    <definedName name="REFERENCIA.Unidade" localSheetId="1" hidden="1">IF(ISNUMBER([10]PLANILHA!$AF1),OFFSET(INDIRECT(ORÇAMENTO.BancoRef),[10]PLANILHA!$AF1-1,4,1),"-")</definedName>
    <definedName name="REFERENCIA.Unidade" localSheetId="2" hidden="1">IF(ISNUMBER(#REF!),OFFSET(INDIRECT('MODELO DE BDI'!ORÇAMENTO.BancoRef),#REF!-1,4,1),"-")</definedName>
    <definedName name="REFERENCIA.Unidade" hidden="1">IF(ISNUMBER([10]PLANILHA!$AF1),OFFSET(INDIRECT(ORÇAMENTO.BancoRef),[10]PLANILHA!$AF1-1,4,1),"-")</definedName>
    <definedName name="RegimeExecucao" localSheetId="1" hidden="1">IF(OR(Import.RegimeExecução="",Import.RegimeExecução="Empreitada por Preço Global",Import.RegimeExecução="Empreitada Integral"),"Global","Unitário")</definedName>
    <definedName name="RegimeExecucao" localSheetId="2" hidden="1">IF(OR(Import.RegimeExecução="",Import.RegimeExecução="Empreitada por Preço Global",Import.RegimeExecução="Empreitada Integral"),"Global","Unitário")</definedName>
    <definedName name="RegimeExecucao" hidden="1">IF(OR(Import.RegimeExecução="",Import.RegimeExecução="Empreitada por Preço Global",Import.RegimeExecução="Empreitada Integral"),"Global","Unitário")</definedName>
    <definedName name="RelatoriosFontes" localSheetId="1">OFFSET([8]Relatórios!$A$5,1,0,NRELATORIOS)</definedName>
    <definedName name="RelatoriosFontes" localSheetId="2">OFFSET([8]Relatórios!$A$5,1,0,NRELATORIOS)</definedName>
    <definedName name="RelatoriosFontes">OFFSET([8]Relatórios!$A$5,1,0,NRELATORIOS)</definedName>
    <definedName name="RRE.MaxCPAcum" hidden="1">[5]RRE!$AD$21</definedName>
    <definedName name="RRE.MaxCPAnt" hidden="1">[5]RRE!$AC$21</definedName>
    <definedName name="RRE.MaxOUAcum" hidden="1">[5]RRE!$AD$22</definedName>
    <definedName name="RRE.MaxOUAnt" hidden="1">[5]RRE!$AC$22</definedName>
    <definedName name="RRE.Numero" hidden="1">OFFSET([5]RRE!$O$7,0,1)</definedName>
    <definedName name="RRE.VIMeta" hidden="1">[5]RRE!$L1</definedName>
    <definedName name="SENHAGT" hidden="1">"PM3CAIXA"</definedName>
    <definedName name="SHARED_FORMULA_19_31_19_31_2">#REF!</definedName>
    <definedName name="SHARED_FORMULA_19_59_19_59_2">#REF!</definedName>
    <definedName name="SHARED_FORMULA_27_106_27_106_6">#REF!*(1+#REF!)</definedName>
    <definedName name="SHARED_FORMULA_27_157_27_157_6">#REF!*(1+#REF!)</definedName>
    <definedName name="SHARED_FORMULA_27_17_27_17_53">#REF!*(1+#REF!)</definedName>
    <definedName name="SHARED_FORMULA_27_18_27_18_45">#REF!*(1+#REF!)</definedName>
    <definedName name="SHARED_FORMULA_27_19_27_19_13">#REF!*(1+#REF!)</definedName>
    <definedName name="SHARED_FORMULA_27_19_27_19_17">#REF!*(1+#REF!)</definedName>
    <definedName name="SHARED_FORMULA_27_19_27_19_29">#REF!*(1+#REF!)</definedName>
    <definedName name="SHARED_FORMULA_27_19_27_19_33">#REF!*(1+#REF!)</definedName>
    <definedName name="SHARED_FORMULA_27_19_27_19_56">#REF!*(1+#REF!)</definedName>
    <definedName name="SHARED_FORMULA_27_19_27_19_58">#REF!*(1+#REF!)</definedName>
    <definedName name="SHARED_FORMULA_27_20_27_20_37">#REF!*(1+#REF!)</definedName>
    <definedName name="SHARED_FORMULA_27_20_27_20_41">#REF!*(1+#REF!)</definedName>
    <definedName name="SHARED_FORMULA_27_20_27_20_49">#REF!*(1+#REF!)</definedName>
    <definedName name="SHARED_FORMULA_27_20_27_20_9">#REF!*(1+#REF!)</definedName>
    <definedName name="SHARED_FORMULA_27_21_27_21_21">#REF!*(1+#REF!)</definedName>
    <definedName name="SHARED_FORMULA_27_21_27_21_25">#REF!*(1+#REF!)</definedName>
    <definedName name="SHARED_FORMULA_27_21_27_21_6">#REF!*(1+#REF!)</definedName>
    <definedName name="SHARED_FORMULA_27_23_27_23_53">#REF!*(1+#REF!)</definedName>
    <definedName name="SHARED_FORMULA_27_25_27_25_56">#REF!*(1+#REF!)</definedName>
    <definedName name="SHARED_FORMULA_27_33_27_33_58">#REF!*(1+#REF!)</definedName>
    <definedName name="SHARED_FORMULA_27_33_27_33_9">#REF!*(1+#REF!)</definedName>
    <definedName name="SHARED_FORMULA_27_34_27_34_13">#REF!*(1+#REF!)</definedName>
    <definedName name="SHARED_FORMULA_27_34_27_34_29">#REF!*(1+#REF!)</definedName>
    <definedName name="SHARED_FORMULA_27_34_27_34_45">#REF!*(1+#REF!)</definedName>
    <definedName name="SHARED_FORMULA_27_36_27_36_37">#REF!*(1+#REF!)</definedName>
    <definedName name="SHARED_FORMULA_27_36_27_36_49">#REF!*(1+#REF!)</definedName>
    <definedName name="SHARED_FORMULA_27_37_27_37_33">#REF!*(1+#REF!)</definedName>
    <definedName name="SHARED_FORMULA_27_37_27_37_41">#REF!*(1+#REF!)</definedName>
    <definedName name="SHARED_FORMULA_27_38_27_38_25">#REF!*(1+#REF!)</definedName>
    <definedName name="SHARED_FORMULA_27_38_27_38_6">#REF!*(1+#REF!)</definedName>
    <definedName name="SHARED_FORMULA_27_39_27_39_21">#REF!*(1+#REF!)</definedName>
    <definedName name="SHARED_FORMULA_27_42_27_42_53">#REF!*(1+#REF!)</definedName>
    <definedName name="SHARED_FORMULA_27_43_27_43_17">#REF!*(1+#REF!)</definedName>
    <definedName name="SHARED_FORMULA_27_43_27_43_56">#REF!*(1+#REF!)</definedName>
    <definedName name="SHARED_FORMULA_27_51_27_51_6">#REF!*(1+#REF!)</definedName>
    <definedName name="SHARED_FORMULA_27_53_27_53_9">#REF!*(1+#REF!)</definedName>
    <definedName name="SHARED_FORMULA_27_58_27_58_58">#REF!*(1+#REF!)</definedName>
    <definedName name="SHARED_FORMULA_27_64_27_64_13">#REF!*(1+#REF!)</definedName>
    <definedName name="SHARED_FORMULA_27_66_27_66_6">#REF!*(1+#REF!)</definedName>
    <definedName name="SHARED_FORMULA_27_68_27_68_29">#REF!*(1+#REF!)</definedName>
    <definedName name="SHARED_FORMULA_27_69_27_69_25">#REF!*(1+#REF!)</definedName>
    <definedName name="SHARED_FORMULA_27_69_27_69_53">#REF!*(1+#REF!)</definedName>
    <definedName name="SHARED_FORMULA_27_70_27_70_9">#REF!*(1+#REF!)</definedName>
    <definedName name="SHARED_FORMULA_27_76_27_76_21">#REF!*(1+#REF!)</definedName>
    <definedName name="SHARED_FORMULA_27_78_27_78_56">#REF!*(1+#REF!)</definedName>
    <definedName name="SHARED_FORMULA_27_84_27_84_13">#REF!*(1+#REF!)</definedName>
    <definedName name="SHARED_FORMULA_27_90_27_90_33">#REF!*(1+#REF!)</definedName>
    <definedName name="SHARED_FORMULA_27_94_27_94_56">#REF!*(1+#REF!)</definedName>
    <definedName name="SHARED_FORMULA_29_10_29_10_55">#REF!*#REF!</definedName>
    <definedName name="SHARED_FORMULA_29_102_29_102_10">#REF!*#REF!</definedName>
    <definedName name="SHARED_FORMULA_29_102_29_102_19">#REF!*#REF!</definedName>
    <definedName name="SHARED_FORMULA_29_102_29_102_7">#REF!*#REF!</definedName>
    <definedName name="SHARED_FORMULA_29_103_29_103_47">#REF!*#REF!</definedName>
    <definedName name="SHARED_FORMULA_29_104_29_104_15">#REF!*#REF!</definedName>
    <definedName name="SHARED_FORMULA_29_104_29_104_30">#REF!*#REF!</definedName>
    <definedName name="SHARED_FORMULA_29_105_29_105_46">#REF!*#REF!</definedName>
    <definedName name="SHARED_FORMULA_29_106_29_106_18">#REF!*#REF!</definedName>
    <definedName name="SHARED_FORMULA_29_106_29_106_27">#REF!*#REF!</definedName>
    <definedName name="SHARED_FORMULA_29_106_29_106_39">#REF!*#REF!</definedName>
    <definedName name="SHARED_FORMULA_29_108_29_108_23">#REF!*#REF!</definedName>
    <definedName name="SHARED_FORMULA_29_108_29_108_54">#REF!*#REF!</definedName>
    <definedName name="SHARED_FORMULA_29_110_29_110_10">#REF!*#REF!</definedName>
    <definedName name="SHARED_FORMULA_29_111_29_111_3">#REF!*#REF!</definedName>
    <definedName name="SHARED_FORMULA_29_118_29_118_31">#REF!*#REF!</definedName>
    <definedName name="SHARED_FORMULA_29_121_29_121_55">#REF!*#REF!</definedName>
    <definedName name="SHARED_FORMULA_29_122_29_122_62">#REF!*#REF!</definedName>
    <definedName name="SHARED_FORMULA_29_125_29_125_43">#REF!*#REF!</definedName>
    <definedName name="SHARED_FORMULA_29_126_29_126_30">#REF!*#REF!</definedName>
    <definedName name="SHARED_FORMULA_29_126_29_126_4">#REF!*#REF!</definedName>
    <definedName name="SHARED_FORMULA_29_127_29_127_10">#REF!*#REF!</definedName>
    <definedName name="SHARED_FORMULA_29_131_29_131_31">#REF!*#REF!</definedName>
    <definedName name="SHARED_FORMULA_29_135_29_135_62">#REF!*#REF!</definedName>
    <definedName name="SHARED_FORMULA_29_138_29_138_43">#REF!*#REF!</definedName>
    <definedName name="SHARED_FORMULA_29_144_29_144_55">#REF!*#REF!</definedName>
    <definedName name="SHARED_FORMULA_29_146_29_146_10">#REF!*#REF!</definedName>
    <definedName name="SHARED_FORMULA_29_146_29_146_4">#REF!*#REF!</definedName>
    <definedName name="SHARED_FORMULA_29_15_29_15_10">#REF!*#REF!</definedName>
    <definedName name="SHARED_FORMULA_29_157_29_157_3">#REF!*#REF!</definedName>
    <definedName name="SHARED_FORMULA_29_16_29_16_18">#REF!*#REF!</definedName>
    <definedName name="SHARED_FORMULA_29_16_29_16_38">#REF!*#REF!</definedName>
    <definedName name="SHARED_FORMULA_29_16_29_16_42">#REF!*#REF!</definedName>
    <definedName name="SHARED_FORMULA_29_16_29_16_46">#REF!*#REF!</definedName>
    <definedName name="SHARED_FORMULA_29_16_29_16_50">#REF!*#REF!</definedName>
    <definedName name="SHARED_FORMULA_29_16_29_16_61">#REF!*#REF!</definedName>
    <definedName name="SHARED_FORMULA_29_163_29_163_10">#REF!*#REF!</definedName>
    <definedName name="SHARED_FORMULA_29_166_29_166_55">#REF!*#REF!</definedName>
    <definedName name="SHARED_FORMULA_29_167_29_167_4">#REF!*#REF!</definedName>
    <definedName name="SHARED_FORMULA_29_17_29_17_14">#REF!*#REF!</definedName>
    <definedName name="SHARED_FORMULA_29_18_29_18_11">#REF!*#REF!</definedName>
    <definedName name="SHARED_FORMULA_29_18_29_18_52">#REF!*#REF!</definedName>
    <definedName name="SHARED_FORMULA_29_182_29_182_10">#REF!*#REF!</definedName>
    <definedName name="SHARED_FORMULA_29_189_29_189_3">#REF!*#REF!</definedName>
    <definedName name="SHARED_FORMULA_29_189_29_189_55">#REF!*#REF!</definedName>
    <definedName name="SHARED_FORMULA_29_19_29_19_22">#REF!*#REF!</definedName>
    <definedName name="SHARED_FORMULA_29_19_29_19_26">#REF!*#REF!</definedName>
    <definedName name="SHARED_FORMULA_29_19_29_19_51">#REF!*#REF!</definedName>
    <definedName name="SHARED_FORMULA_29_199_29_199_10">#REF!*#REF!</definedName>
    <definedName name="SHARED_FORMULA_29_20_29_20_19">#REF!*#REF!</definedName>
    <definedName name="SHARED_FORMULA_29_20_29_20_23">#REF!*#REF!</definedName>
    <definedName name="SHARED_FORMULA_29_20_29_20_43">#REF!*#REF!</definedName>
    <definedName name="SHARED_FORMULA_29_20_29_20_57">#REF!*#REF!</definedName>
    <definedName name="SHARED_FORMULA_29_21_29_21_15">#REF!*#REF!</definedName>
    <definedName name="SHARED_FORMULA_29_21_29_21_27">#REF!*#REF!</definedName>
    <definedName name="SHARED_FORMULA_29_21_29_21_31">#REF!*#REF!</definedName>
    <definedName name="SHARED_FORMULA_29_21_29_21_54">#REF!*#REF!</definedName>
    <definedName name="SHARED_FORMULA_29_212_29_212_55">#REF!*#REF!</definedName>
    <definedName name="SHARED_FORMULA_29_218_29_218_10">#REF!*#REF!</definedName>
    <definedName name="SHARED_FORMULA_29_219_29_219_4">#REF!*#REF!</definedName>
    <definedName name="SHARED_FORMULA_29_22_29_22_10">#REF!*#REF!</definedName>
    <definedName name="SHARED_FORMULA_29_22_29_22_3">#REF!*#REF!</definedName>
    <definedName name="SHARED_FORMULA_29_22_29_22_35">#REF!*#REF!</definedName>
    <definedName name="SHARED_FORMULA_29_22_29_22_39">#REF!*#REF!</definedName>
    <definedName name="SHARED_FORMULA_29_22_29_22_47">#REF!*#REF!</definedName>
    <definedName name="SHARED_FORMULA_29_22_29_22_7">#REF!*#REF!</definedName>
    <definedName name="SHARED_FORMULA_29_229_29_229_4">#REF!*#REF!</definedName>
    <definedName name="SHARED_FORMULA_29_23_29_23_30">#REF!*#REF!</definedName>
    <definedName name="SHARED_FORMULA_29_23_29_23_38">#REF!*#REF!</definedName>
    <definedName name="SHARED_FORMULA_29_23_29_23_42">#REF!*#REF!</definedName>
    <definedName name="SHARED_FORMULA_29_23_29_23_50">#REF!*#REF!</definedName>
    <definedName name="SHARED_FORMULA_29_23_29_23_59">#REF!*#REF!</definedName>
    <definedName name="SHARED_FORMULA_29_237_29_237_10">#REF!*#REF!</definedName>
    <definedName name="SHARED_FORMULA_29_237_29_237_55">#REF!*#REF!</definedName>
    <definedName name="SHARED_FORMULA_29_24_29_24_34">#REF!*#REF!</definedName>
    <definedName name="SHARED_FORMULA_29_25_29_25_46">#REF!*#REF!</definedName>
    <definedName name="SHARED_FORMULA_29_25_29_25_54">#REF!*#REF!</definedName>
    <definedName name="SHARED_FORMULA_29_259_29_259_55">#REF!*#REF!</definedName>
    <definedName name="SHARED_FORMULA_29_26_29_26_14">#REF!*#REF!</definedName>
    <definedName name="SHARED_FORMULA_29_26_29_26_51">#REF!*#REF!</definedName>
    <definedName name="SHARED_FORMULA_29_27_29_27_22">#REF!*#REF!</definedName>
    <definedName name="SHARED_FORMULA_29_27_29_27_4">#REF!*#REF!</definedName>
    <definedName name="SHARED_FORMULA_29_28_29_28_26">#REF!*#REF!</definedName>
    <definedName name="SHARED_FORMULA_29_28_29_28_62">#REF!*#REF!</definedName>
    <definedName name="SHARED_FORMULA_29_31_29_31_52">#REF!*#REF!</definedName>
    <definedName name="SHARED_FORMULA_29_32_29_32_10">#REF!*#REF!</definedName>
    <definedName name="SHARED_FORMULA_29_323_29_323_55">#REF!*#REF!</definedName>
    <definedName name="SHARED_FORMULA_29_33_29_33_55">#REF!*#REF!</definedName>
    <definedName name="SHARED_FORMULA_29_339_29_339_55">#REF!*#REF!</definedName>
    <definedName name="SHARED_FORMULA_29_34_29_34_57">#REF!*#REF!</definedName>
    <definedName name="SHARED_FORMULA_29_34_29_34_7">#REF!*#REF!</definedName>
    <definedName name="SHARED_FORMULA_29_35_29_35_11">#REF!*#REF!</definedName>
    <definedName name="SHARED_FORMULA_29_35_29_35_27">#REF!*#REF!</definedName>
    <definedName name="SHARED_FORMULA_29_35_29_35_38">#REF!*#REF!</definedName>
    <definedName name="SHARED_FORMULA_29_35_29_35_42">#REF!*#REF!</definedName>
    <definedName name="SHARED_FORMULA_29_35_29_35_43">#REF!*#REF!</definedName>
    <definedName name="SHARED_FORMULA_29_35_29_35_50">#REF!*#REF!</definedName>
    <definedName name="SHARED_FORMULA_29_35_29_35_61">#REF!*#REF!</definedName>
    <definedName name="SHARED_FORMULA_29_357_29_357_55">#REF!*#REF!</definedName>
    <definedName name="SHARED_FORMULA_29_36_29_36_34">#REF!*#REF!</definedName>
    <definedName name="SHARED_FORMULA_29_37_29_37_35">#REF!*#REF!</definedName>
    <definedName name="SHARED_FORMULA_29_37_29_37_47">#REF!*#REF!</definedName>
    <definedName name="SHARED_FORMULA_29_38_29_38_39">#REF!*#REF!</definedName>
    <definedName name="SHARED_FORMULA_29_39_29_39_10">#REF!*#REF!</definedName>
    <definedName name="SHARED_FORMULA_29_39_29_39_23">#REF!*#REF!</definedName>
    <definedName name="SHARED_FORMULA_29_39_29_39_31">#REF!*#REF!</definedName>
    <definedName name="SHARED_FORMULA_29_39_29_39_57">#REF!*#REF!</definedName>
    <definedName name="SHARED_FORMULA_29_40_29_40_19">#REF!*#REF!</definedName>
    <definedName name="SHARED_FORMULA_29_41_29_41_3">#REF!*#REF!</definedName>
    <definedName name="SHARED_FORMULA_29_41_29_41_30">#REF!*#REF!</definedName>
    <definedName name="SHARED_FORMULA_29_42_29_42_57">#REF!*#REF!</definedName>
    <definedName name="SHARED_FORMULA_29_43_29_43_42">#REF!*#REF!</definedName>
    <definedName name="SHARED_FORMULA_29_43_29_43_51">#REF!*#REF!</definedName>
    <definedName name="SHARED_FORMULA_29_43_29_43_59">#REF!*#REF!</definedName>
    <definedName name="SHARED_FORMULA_29_44_29_44_15">#REF!*#REF!</definedName>
    <definedName name="SHARED_FORMULA_29_44_29_44_34">#REF!*#REF!</definedName>
    <definedName name="SHARED_FORMULA_29_44_29_44_38">#REF!*#REF!</definedName>
    <definedName name="SHARED_FORMULA_29_44_29_44_50">#REF!*#REF!</definedName>
    <definedName name="SHARED_FORMULA_29_44_29_44_54">#REF!*#REF!</definedName>
    <definedName name="SHARED_FORMULA_29_45_29_45_11">#REF!*#REF!</definedName>
    <definedName name="SHARED_FORMULA_29_45_29_45_4">#REF!*#REF!</definedName>
    <definedName name="SHARED_FORMULA_29_45_29_45_62">#REF!*#REF!</definedName>
    <definedName name="SHARED_FORMULA_29_49_29_49_10">#REF!*#REF!</definedName>
    <definedName name="SHARED_FORMULA_29_49_29_49_22">#REF!*#REF!</definedName>
    <definedName name="SHARED_FORMULA_29_5_29_5_10">#REF!*#REF!</definedName>
    <definedName name="SHARED_FORMULA_29_5_29_5_14">#REF!*#REF!</definedName>
    <definedName name="SHARED_FORMULA_29_5_29_5_18">#REF!*#REF!</definedName>
    <definedName name="SHARED_FORMULA_29_5_29_5_26">#REF!*#REF!</definedName>
    <definedName name="SHARED_FORMULA_29_5_29_5_30">#REF!*#REF!</definedName>
    <definedName name="SHARED_FORMULA_29_5_29_5_34">#REF!*#REF!</definedName>
    <definedName name="SHARED_FORMULA_29_5_29_5_4">#REF!*#REF!</definedName>
    <definedName name="SHARED_FORMULA_29_5_29_5_52">#REF!*#REF!</definedName>
    <definedName name="SHARED_FORMULA_29_5_29_5_62">#REF!*#REF!</definedName>
    <definedName name="SHARED_FORMULA_29_50_29_50_57">#REF!*#REF!</definedName>
    <definedName name="SHARED_FORMULA_29_51_29_51_55">#REF!*#REF!</definedName>
    <definedName name="SHARED_FORMULA_29_54_29_54_11">#REF!*#REF!</definedName>
    <definedName name="SHARED_FORMULA_29_54_29_54_62">#REF!*#REF!</definedName>
    <definedName name="SHARED_FORMULA_29_54_29_54_7">#REF!*#REF!</definedName>
    <definedName name="SHARED_FORMULA_29_55_29_55_27">#REF!*#REF!</definedName>
    <definedName name="SHARED_FORMULA_29_55_29_55_61">#REF!*#REF!</definedName>
    <definedName name="SHARED_FORMULA_29_57_29_57_23">#REF!*#REF!</definedName>
    <definedName name="SHARED_FORMULA_29_58_29_58_4">#REF!*#REF!</definedName>
    <definedName name="SHARED_FORMULA_29_58_29_58_51">#REF!*#REF!</definedName>
    <definedName name="SHARED_FORMULA_29_59_29_59_57">#REF!*#REF!</definedName>
    <definedName name="SHARED_FORMULA_29_6_29_6_38">#REF!*#REF!</definedName>
    <definedName name="SHARED_FORMULA_29_6_29_6_42">#REF!*#REF!</definedName>
    <definedName name="SHARED_FORMULA_29_6_29_6_46">#REF!*#REF!</definedName>
    <definedName name="SHARED_FORMULA_29_6_29_6_50">#REF!*#REF!</definedName>
    <definedName name="SHARED_FORMULA_29_60_29_60_30">#REF!*#REF!</definedName>
    <definedName name="SHARED_FORMULA_29_63_29_63_42">#REF!*#REF!</definedName>
    <definedName name="SHARED_FORMULA_29_64_29_64_34">#REF!*#REF!</definedName>
    <definedName name="SHARED_FORMULA_29_65_29_65_4">#REF!*#REF!</definedName>
    <definedName name="SHARED_FORMULA_29_66_29_66_43">#REF!*#REF!</definedName>
    <definedName name="SHARED_FORMULA_29_66_29_66_54">#REF!*#REF!</definedName>
    <definedName name="SHARED_FORMULA_29_67_29_67_3">#REF!*#REF!</definedName>
    <definedName name="SHARED_FORMULA_29_67_29_67_55">#REF!*#REF!</definedName>
    <definedName name="SHARED_FORMULA_29_68_29_68_18">#REF!*#REF!</definedName>
    <definedName name="SHARED_FORMULA_29_68_29_68_26">#REF!*#REF!</definedName>
    <definedName name="SHARED_FORMULA_29_68_29_68_46">#REF!*#REF!</definedName>
    <definedName name="SHARED_FORMULA_29_68_29_68_47">#REF!*#REF!</definedName>
    <definedName name="SHARED_FORMULA_29_68_29_68_57">#REF!*#REF!</definedName>
    <definedName name="SHARED_FORMULA_29_69_29_69_11">#REF!*#REF!</definedName>
    <definedName name="SHARED_FORMULA_29_7_29_7_59">#REF!*#REF!</definedName>
    <definedName name="SHARED_FORMULA_29_70_29_70_51">#REF!*#REF!</definedName>
    <definedName name="SHARED_FORMULA_29_72_29_72_43">#REF!*#REF!</definedName>
    <definedName name="SHARED_FORMULA_29_73_29_73_10">#REF!*#REF!</definedName>
    <definedName name="SHARED_FORMULA_29_73_29_73_27">#REF!*#REF!</definedName>
    <definedName name="SHARED_FORMULA_29_73_29_73_35">#REF!*#REF!</definedName>
    <definedName name="SHARED_FORMULA_29_74_29_74_23">#REF!*#REF!</definedName>
    <definedName name="SHARED_FORMULA_29_75_29_75_7">#REF!*#REF!</definedName>
    <definedName name="SHARED_FORMULA_29_76_29_76_15">#REF!*#REF!</definedName>
    <definedName name="SHARED_FORMULA_29_77_29_77_55">#REF!*#REF!</definedName>
    <definedName name="SHARED_FORMULA_29_78_29_78_31">#REF!*#REF!</definedName>
    <definedName name="SHARED_FORMULA_29_78_29_78_54">#REF!*#REF!</definedName>
    <definedName name="SHARED_FORMULA_29_79_29_79_35">#REF!*#REF!</definedName>
    <definedName name="SHARED_FORMULA_29_79_29_79_39">#REF!*#REF!</definedName>
    <definedName name="SHARED_FORMULA_29_81_29_81_19">#REF!*#REF!</definedName>
    <definedName name="SHARED_FORMULA_29_81_29_81_51">#REF!*#REF!</definedName>
    <definedName name="SHARED_FORMULA_29_82_29_82_26">#REF!*#REF!</definedName>
    <definedName name="SHARED_FORMULA_29_84_29_84_10">#REF!*#REF!</definedName>
    <definedName name="SHARED_FORMULA_29_84_29_84_11">#REF!*#REF!</definedName>
    <definedName name="SHARED_FORMULA_29_86_29_86_4">#REF!*#REF!</definedName>
    <definedName name="SHARED_FORMULA_29_9_29_9_23">#REF!*#REF!</definedName>
    <definedName name="SHARED_FORMULA_29_9_29_9_27">#REF!*#REF!</definedName>
    <definedName name="SHARED_FORMULA_29_9_29_9_31">#REF!*#REF!</definedName>
    <definedName name="SHARED_FORMULA_29_9_29_9_35">#REF!*#REF!</definedName>
    <definedName name="SHARED_FORMULA_29_9_29_9_39">#REF!*#REF!</definedName>
    <definedName name="SHARED_FORMULA_29_9_29_9_43">#REF!*#REF!</definedName>
    <definedName name="SHARED_FORMULA_29_9_29_9_47">#REF!*#REF!</definedName>
    <definedName name="SHARED_FORMULA_29_9_29_9_51">#REF!*#REF!</definedName>
    <definedName name="SHARED_FORMULA_29_9_29_9_54">#REF!*#REF!</definedName>
    <definedName name="SHARED_FORMULA_29_9_29_9_57">#REF!*#REF!</definedName>
    <definedName name="SHARED_FORMULA_29_90_29_90_3">#REF!*#REF!</definedName>
    <definedName name="SHARED_FORMULA_29_90_29_90_47">#REF!*#REF!</definedName>
    <definedName name="SHARED_FORMULA_29_91_29_91_10">#REF!*#REF!</definedName>
    <definedName name="SHARED_FORMULA_29_91_29_91_23">#REF!*#REF!</definedName>
    <definedName name="SHARED_FORMULA_29_92_29_92_27">#REF!*#REF!</definedName>
    <definedName name="SHARED_FORMULA_29_92_29_92_35">#REF!*#REF!</definedName>
    <definedName name="SHARED_FORMULA_29_93_29_93_18">#REF!*#REF!</definedName>
    <definedName name="SHARED_FORMULA_29_93_29_93_46">#REF!*#REF!</definedName>
    <definedName name="SHARED_FORMULA_29_95_29_95_54">#REF!*#REF!</definedName>
    <definedName name="SHARED_FORMULA_29_96_29_96_31">#REF!*#REF!</definedName>
    <definedName name="SHARED_FORMULA_29_97_29_97_55">#REF!*#REF!</definedName>
    <definedName name="SHARED_FORMULA_29_97_29_97_62">#REF!*#REF!</definedName>
    <definedName name="SHARED_FORMULA_29_98_29_98_43">#REF!*#REF!</definedName>
    <definedName name="SHARED_FORMULA_29_99_29_99_11">#REF!*#REF!</definedName>
    <definedName name="SHARED_FORMULA_31_105_31_105_6">(#REF!/#REF!)</definedName>
    <definedName name="SHARED_FORMULA_31_13_31_13_53">(#REF!/#REF!)</definedName>
    <definedName name="SHARED_FORMULA_31_14_31_14_45">(#REF!/#REF!)</definedName>
    <definedName name="SHARED_FORMULA_31_15_31_15_17">(#REF!/#REF!)</definedName>
    <definedName name="SHARED_FORMULA_31_155_31_155_6">(#REF!/#REF!)</definedName>
    <definedName name="SHARED_FORMULA_31_16_31_16_13">(#REF!/#REF!)</definedName>
    <definedName name="SHARED_FORMULA_31_16_31_16_29">(#REF!/#REF!)</definedName>
    <definedName name="SHARED_FORMULA_31_16_31_16_33">(#REF!/#REF!)</definedName>
    <definedName name="SHARED_FORMULA_31_16_31_16_37">(#REF!/#REF!)</definedName>
    <definedName name="SHARED_FORMULA_31_16_31_16_41">(#REF!/#REF!)</definedName>
    <definedName name="SHARED_FORMULA_31_16_31_16_49">(#REF!/#REF!)</definedName>
    <definedName name="SHARED_FORMULA_31_17_31_17_56">(#REF!/#REF!)</definedName>
    <definedName name="SHARED_FORMULA_31_17_31_17_58">(#REF!/#REF!)</definedName>
    <definedName name="SHARED_FORMULA_31_18_31_18_21">(#REF!/#REF!)</definedName>
    <definedName name="SHARED_FORMULA_31_18_31_18_25">(#REF!/#REF!)</definedName>
    <definedName name="SHARED_FORMULA_31_18_31_18_9">(#REF!/#REF!)</definedName>
    <definedName name="SHARED_FORMULA_31_19_31_19_6">(#REF!/#REF!)</definedName>
    <definedName name="SHARED_FORMULA_31_23_31_23_53">(#REF!/#REF!)</definedName>
    <definedName name="SHARED_FORMULA_31_24_31_24_56">(#REF!/#REF!)</definedName>
    <definedName name="SHARED_FORMULA_31_24_31_24_58">(#REF!/#REF!)</definedName>
    <definedName name="SHARED_FORMULA_31_32_31_32_58">(#REF!/#REF!)</definedName>
    <definedName name="SHARED_FORMULA_31_32_31_32_9">(#REF!/#REF!)</definedName>
    <definedName name="SHARED_FORMULA_31_33_31_33_13">(#REF!/#REF!)</definedName>
    <definedName name="SHARED_FORMULA_31_33_31_33_29">(#REF!/#REF!)</definedName>
    <definedName name="SHARED_FORMULA_31_33_31_33_45">(#REF!/#REF!)</definedName>
    <definedName name="SHARED_FORMULA_31_35_31_35_37">(#REF!/#REF!)</definedName>
    <definedName name="SHARED_FORMULA_31_35_31_35_49">(#REF!/#REF!)</definedName>
    <definedName name="SHARED_FORMULA_31_36_31_36_33">(#REF!/#REF!)</definedName>
    <definedName name="SHARED_FORMULA_31_36_31_36_41">(#REF!/#REF!)</definedName>
    <definedName name="SHARED_FORMULA_31_37_31_37_25">(#REF!/#REF!)</definedName>
    <definedName name="SHARED_FORMULA_31_38_31_38_21">(#REF!/#REF!)</definedName>
    <definedName name="SHARED_FORMULA_31_38_31_38_6">(#REF!/#REF!)</definedName>
    <definedName name="SHARED_FORMULA_31_41_31_41_53">(#REF!/#REF!)</definedName>
    <definedName name="SHARED_FORMULA_31_42_31_42_17">(#REF!/#REF!)</definedName>
    <definedName name="SHARED_FORMULA_31_42_31_42_56">(#REF!/#REF!)</definedName>
    <definedName name="SHARED_FORMULA_31_50_31_50_6">(#REF!/#REF!)</definedName>
    <definedName name="SHARED_FORMULA_31_52_31_52_9">(#REF!/#REF!)</definedName>
    <definedName name="SHARED_FORMULA_31_56_31_56_58">(#REF!/#REF!)</definedName>
    <definedName name="SHARED_FORMULA_31_63_31_63_13">(#REF!/#REF!)</definedName>
    <definedName name="SHARED_FORMULA_31_65_31_65_6">(#REF!/#REF!)</definedName>
    <definedName name="SHARED_FORMULA_31_66_31_66_53">(#REF!/#REF!)</definedName>
    <definedName name="SHARED_FORMULA_31_67_31_67_29">(#REF!/#REF!)</definedName>
    <definedName name="SHARED_FORMULA_31_68_31_68_25">(#REF!/#REF!)</definedName>
    <definedName name="SHARED_FORMULA_31_69_31_69_9">(#REF!/#REF!)</definedName>
    <definedName name="SHARED_FORMULA_31_75_31_75_21">(#REF!/#REF!)</definedName>
    <definedName name="SHARED_FORMULA_31_77_31_77_56">(#REF!/#REF!)</definedName>
    <definedName name="SHARED_FORMULA_31_8_31_8_56">(#REF!/#REF!)</definedName>
    <definedName name="SHARED_FORMULA_31_8_31_8_58">(#REF!/#REF!)</definedName>
    <definedName name="SHARED_FORMULA_31_8_31_8_6">(#REF!/#REF!)</definedName>
    <definedName name="SHARED_FORMULA_31_8_31_8_9">(#REF!/#REF!)</definedName>
    <definedName name="SHARED_FORMULA_31_89_31_89_33">(#REF!/#REF!)</definedName>
    <definedName name="SHARED_FORMULA_31_92_31_92_56">(#REF!/#REF!)</definedName>
    <definedName name="SHARED_FORMULA_33_10_33_10_3">#REF!*(1+#REF!)</definedName>
    <definedName name="SHARED_FORMULA_33_10_33_10_54">#REF!*(1+#REF!)</definedName>
    <definedName name="SHARED_FORMULA_33_10_33_10_57">#REF!*(1+#REF!)</definedName>
    <definedName name="SHARED_FORMULA_33_111_33_111_3">#REF!*(1+#REF!)</definedName>
    <definedName name="SHARED_FORMULA_33_118_33_118_31">#REF!*(1+#REF!)</definedName>
    <definedName name="SHARED_FORMULA_33_125_33_125_43">#REF!*(1+#REF!)</definedName>
    <definedName name="SHARED_FORMULA_33_158_33_158_3">#REF!*(1+#REF!)</definedName>
    <definedName name="SHARED_FORMULA_33_16_33_16_61">#REF!*(1+#REF!)</definedName>
    <definedName name="SHARED_FORMULA_33_18_33_18_11">#REF!*(1+#REF!)</definedName>
    <definedName name="SHARED_FORMULA_33_19_33_19_51">#REF!*(1+#REF!)</definedName>
    <definedName name="SHARED_FORMULA_33_20_33_20_19">#REF!*(1+#REF!)</definedName>
    <definedName name="SHARED_FORMULA_33_20_33_20_23">#REF!*(1+#REF!)</definedName>
    <definedName name="SHARED_FORMULA_33_20_33_20_43">#REF!*(1+#REF!)</definedName>
    <definedName name="SHARED_FORMULA_33_20_33_20_57">#REF!*(1+#REF!)</definedName>
    <definedName name="SHARED_FORMULA_33_21_33_21_15">#REF!*(1+#REF!)</definedName>
    <definedName name="SHARED_FORMULA_33_21_33_21_27">#REF!*(1+#REF!)</definedName>
    <definedName name="SHARED_FORMULA_33_21_33_21_31">#REF!*(1+#REF!)</definedName>
    <definedName name="SHARED_FORMULA_33_21_33_21_54">#REF!*(1+#REF!)</definedName>
    <definedName name="SHARED_FORMULA_33_22_33_22_3">#REF!*(1+#REF!)</definedName>
    <definedName name="SHARED_FORMULA_33_22_33_22_35">#REF!*(1+#REF!)</definedName>
    <definedName name="SHARED_FORMULA_33_22_33_22_39">#REF!*(1+#REF!)</definedName>
    <definedName name="SHARED_FORMULA_33_22_33_22_47">#REF!*(1+#REF!)</definedName>
    <definedName name="SHARED_FORMULA_33_22_33_22_7">#REF!*(1+#REF!)</definedName>
    <definedName name="SHARED_FORMULA_33_24_33_24_51">#REF!*(1+#REF!)</definedName>
    <definedName name="SHARED_FORMULA_33_25_33_25_54">#REF!*(1+#REF!)</definedName>
    <definedName name="SHARED_FORMULA_33_33_33_33_7">#REF!*(1+#REF!)</definedName>
    <definedName name="SHARED_FORMULA_33_34_33_34_57">#REF!*(1+#REF!)</definedName>
    <definedName name="SHARED_FORMULA_33_35_33_35_11">#REF!*(1+#REF!)</definedName>
    <definedName name="SHARED_FORMULA_33_35_33_35_27">#REF!*(1+#REF!)</definedName>
    <definedName name="SHARED_FORMULA_33_35_33_35_43">#REF!*(1+#REF!)</definedName>
    <definedName name="SHARED_FORMULA_33_35_33_35_61">#REF!*(1+#REF!)</definedName>
    <definedName name="SHARED_FORMULA_33_37_33_37_35">#REF!*(1+#REF!)</definedName>
    <definedName name="SHARED_FORMULA_33_37_33_37_47">#REF!*(1+#REF!)</definedName>
    <definedName name="SHARED_FORMULA_33_38_33_38_39">#REF!*(1+#REF!)</definedName>
    <definedName name="SHARED_FORMULA_33_39_33_39_23">#REF!*(1+#REF!)</definedName>
    <definedName name="SHARED_FORMULA_33_39_33_39_3">#REF!*(1+#REF!)</definedName>
    <definedName name="SHARED_FORMULA_33_39_33_39_31">#REF!*(1+#REF!)</definedName>
    <definedName name="SHARED_FORMULA_33_39_33_39_57">#REF!*(1+#REF!)</definedName>
    <definedName name="SHARED_FORMULA_33_40_33_40_19">#REF!*(1+#REF!)</definedName>
    <definedName name="SHARED_FORMULA_33_42_33_42_57">#REF!*(1+#REF!)</definedName>
    <definedName name="SHARED_FORMULA_33_43_33_43_51">#REF!*(1+#REF!)</definedName>
    <definedName name="SHARED_FORMULA_33_44_33_44_15">#REF!*(1+#REF!)</definedName>
    <definedName name="SHARED_FORMULA_33_44_33_44_54">#REF!*(1+#REF!)</definedName>
    <definedName name="SHARED_FORMULA_33_45_33_45_11">#REF!*(1+#REF!)</definedName>
    <definedName name="SHARED_FORMULA_33_51_33_51_3">#REF!*(1+#REF!)</definedName>
    <definedName name="SHARED_FORMULA_33_54_33_54_7">#REF!*(1+#REF!)</definedName>
    <definedName name="SHARED_FORMULA_33_58_33_58_57">#REF!*(1+#REF!)</definedName>
    <definedName name="SHARED_FORMULA_33_67_33_67_3">#REF!*(1+#REF!)</definedName>
    <definedName name="SHARED_FORMULA_33_68_33_68_47">#REF!*(1+#REF!)</definedName>
    <definedName name="SHARED_FORMULA_33_69_33_69_11">#REF!*(1+#REF!)</definedName>
    <definedName name="SHARED_FORMULA_33_69_33_69_51">#REF!*(1+#REF!)</definedName>
    <definedName name="SHARED_FORMULA_33_73_33_73_27">#REF!*(1+#REF!)</definedName>
    <definedName name="SHARED_FORMULA_33_73_33_73_35">#REF!*(1+#REF!)</definedName>
    <definedName name="SHARED_FORMULA_33_74_33_74_23">#REF!*(1+#REF!)</definedName>
    <definedName name="SHARED_FORMULA_33_74_33_74_43">#REF!*(1.3)</definedName>
    <definedName name="SHARED_FORMULA_33_75_33_75_7">#REF!*(1+#REF!)</definedName>
    <definedName name="SHARED_FORMULA_33_78_33_78_15">#REF!*(1.3)</definedName>
    <definedName name="SHARED_FORMULA_33_78_33_78_54">#REF!*(1+#REF!)</definedName>
    <definedName name="SHARED_FORMULA_33_79_33_79_35">#REF!*(1+#REF!)</definedName>
    <definedName name="SHARED_FORMULA_33_79_33_79_39">#REF!*(1+#REF!)</definedName>
    <definedName name="SHARED_FORMULA_33_80_33_80_31">#REF!*(1.3)</definedName>
    <definedName name="SHARED_FORMULA_33_81_33_81_19">#REF!*(1+#REF!)</definedName>
    <definedName name="SHARED_FORMULA_33_83_33_83_7">#REF!*(1+#REF!)</definedName>
    <definedName name="SHARED_FORMULA_33_84_33_84_11">#REF!*(1+#REF!)</definedName>
    <definedName name="SHARED_FORMULA_33_88_33_88_54">#REF!*(1.3)</definedName>
    <definedName name="SHARED_FORMULA_33_9_33_9_23">#REF!*(1+#REF!)</definedName>
    <definedName name="SHARED_FORMULA_33_9_33_9_27">#REF!*(1+#REF!)</definedName>
    <definedName name="SHARED_FORMULA_33_9_33_9_31">#REF!*(1+#REF!)</definedName>
    <definedName name="SHARED_FORMULA_33_9_33_9_35">#REF!*(1+#REF!)</definedName>
    <definedName name="SHARED_FORMULA_33_9_33_9_39">#REF!*(1+#REF!)</definedName>
    <definedName name="SHARED_FORMULA_33_9_33_9_43">#REF!*(1+#REF!)</definedName>
    <definedName name="SHARED_FORMULA_33_9_33_9_47">#REF!*(1+#REF!)</definedName>
    <definedName name="SHARED_FORMULA_33_9_33_9_51">#REF!*(1+#REF!)</definedName>
    <definedName name="SHARED_FORMULA_33_90_33_90_47">#REF!*(1+#REF!)</definedName>
    <definedName name="SHARED_FORMULA_33_92_33_92_23">#REF!*(1+#REF!)</definedName>
    <definedName name="SHARED_FORMULA_33_93_33_93_27">#REF!*(1+#REF!)</definedName>
    <definedName name="SHARED_FORMULA_33_94_33_94_54">#REF!*(1+#REF!)</definedName>
    <definedName name="SHARED_FORMULA_33_96_33_96_31">#REF!*(1+#REF!)</definedName>
    <definedName name="SHARED_FORMULA_33_98_33_98_43">#REF!*(1+#REF!)</definedName>
    <definedName name="SHARED_FORMULA_37_105_37_105_3">(#REF!/#REF!)</definedName>
    <definedName name="SHARED_FORMULA_37_118_37_118_31">(#REF!/#REF!)</definedName>
    <definedName name="SHARED_FORMULA_37_125_37_125_43">(#REF!/#REF!)</definedName>
    <definedName name="SHARED_FORMULA_37_13_37_13_51">(#REF!/#REF!)</definedName>
    <definedName name="SHARED_FORMULA_37_14_37_14_43">(#REF!/#REF!)</definedName>
    <definedName name="SHARED_FORMULA_37_14_37_14_61">(#REF!/#REF!)</definedName>
    <definedName name="SHARED_FORMULA_37_15_37_15_15">(#REF!/#REF!)</definedName>
    <definedName name="SHARED_FORMULA_37_158_37_158_3">(#REF!/#REF!)</definedName>
    <definedName name="SHARED_FORMULA_37_16_37_16_35">(#REF!/#REF!)</definedName>
    <definedName name="SHARED_FORMULA_37_16_37_16_39">(#REF!/#REF!)</definedName>
    <definedName name="SHARED_FORMULA_37_16_37_16_47">(#REF!/#REF!)</definedName>
    <definedName name="SHARED_FORMULA_37_18_37_18_19">(#REF!/#REF!)</definedName>
    <definedName name="SHARED_FORMULA_37_18_37_18_23">(#REF!/#REF!)</definedName>
    <definedName name="SHARED_FORMULA_37_19_37_19_51">(#REF!/#REF!)</definedName>
    <definedName name="SHARED_FORMULA_37_20_37_20_57">(#REF!/#REF!)</definedName>
    <definedName name="SHARED_FORMULA_37_21_37_21_27">(#REF!/#REF!)</definedName>
    <definedName name="SHARED_FORMULA_37_21_37_21_31">(#REF!/#REF!)</definedName>
    <definedName name="SHARED_FORMULA_37_21_37_21_54">(#REF!/#REF!)</definedName>
    <definedName name="SHARED_FORMULA_37_22_37_22_3">(#REF!/#REF!)</definedName>
    <definedName name="SHARED_FORMULA_37_22_37_22_7">(#REF!/#REF!)</definedName>
    <definedName name="SHARED_FORMULA_37_24_37_24_51">(#REF!/#REF!)</definedName>
    <definedName name="SHARED_FORMULA_37_24_37_24_54">(#REF!/#REF!)</definedName>
    <definedName name="SHARED_FORMULA_37_28_37_28_43">(#REF!/#REF!)</definedName>
    <definedName name="SHARED_FORMULA_37_28_37_28_57">(#REF!/#REF!)</definedName>
    <definedName name="SHARED_FORMULA_37_29_37_29_27">(#REF!/#REF!)</definedName>
    <definedName name="SHARED_FORMULA_37_29_37_29_61">(#REF!/#REF!)</definedName>
    <definedName name="SHARED_FORMULA_37_30_37_30_35">(#REF!/#REF!)</definedName>
    <definedName name="SHARED_FORMULA_37_30_37_30_47">(#REF!/#REF!)</definedName>
    <definedName name="SHARED_FORMULA_37_31_37_31_39">(#REF!/#REF!)</definedName>
    <definedName name="SHARED_FORMULA_37_32_37_32_31">(#REF!/#REF!)</definedName>
    <definedName name="SHARED_FORMULA_37_32_37_32_7">(#REF!/#REF!)</definedName>
    <definedName name="SHARED_FORMULA_37_34_37_34_57">(#REF!/#REF!)</definedName>
    <definedName name="SHARED_FORMULA_37_35_37_35_11">(#REF!/#REF!)</definedName>
    <definedName name="SHARED_FORMULA_37_35_37_35_27">(#REF!/#REF!)</definedName>
    <definedName name="SHARED_FORMULA_37_35_37_35_43">(#REF!/#REF!)</definedName>
    <definedName name="SHARED_FORMULA_37_35_37_35_61">(#REF!/#REF!)</definedName>
    <definedName name="SHARED_FORMULA_37_37_37_37_35">(#REF!/#REF!)</definedName>
    <definedName name="SHARED_FORMULA_37_37_37_37_47">(#REF!/#REF!)</definedName>
    <definedName name="SHARED_FORMULA_37_37_37_37_51">(#REF!/#REF!)</definedName>
    <definedName name="SHARED_FORMULA_37_37_37_37_54">(#REF!/#REF!)</definedName>
    <definedName name="SHARED_FORMULA_37_38_37_38_39">(#REF!/#REF!)</definedName>
    <definedName name="SHARED_FORMULA_37_39_37_39_23">(#REF!/#REF!)</definedName>
    <definedName name="SHARED_FORMULA_37_39_37_39_3">(#REF!/#REF!)</definedName>
    <definedName name="SHARED_FORMULA_37_39_37_39_31">(#REF!/#REF!)</definedName>
    <definedName name="SHARED_FORMULA_37_39_37_39_57">(#REF!/#REF!)</definedName>
    <definedName name="SHARED_FORMULA_37_40_37_40_19">(#REF!/#REF!)</definedName>
    <definedName name="SHARED_FORMULA_37_42_37_42_57">(#REF!/#REF!)</definedName>
    <definedName name="SHARED_FORMULA_37_43_37_43_51">(#REF!/#REF!)</definedName>
    <definedName name="SHARED_FORMULA_37_44_37_44_15">(#REF!/#REF!)</definedName>
    <definedName name="SHARED_FORMULA_37_44_37_44_54">(#REF!/#REF!)</definedName>
    <definedName name="SHARED_FORMULA_37_45_37_45_11">(#REF!/#REF!)</definedName>
    <definedName name="SHARED_FORMULA_37_52_37_52_3">(#REF!/#REF!)</definedName>
    <definedName name="SHARED_FORMULA_37_54_37_54_7">(#REF!/#REF!)</definedName>
    <definedName name="SHARED_FORMULA_37_58_37_58_57">(#REF!/#REF!)</definedName>
    <definedName name="SHARED_FORMULA_37_62_37_62_47">(#REF!/#REF!)</definedName>
    <definedName name="SHARED_FORMULA_37_63_37_63_11">(#REF!/#REF!)</definedName>
    <definedName name="SHARED_FORMULA_37_67_37_67_27">(#REF!/#REF!)</definedName>
    <definedName name="SHARED_FORMULA_37_67_37_67_3">(#REF!/#REF!)</definedName>
    <definedName name="SHARED_FORMULA_37_68_37_68_23">(#REF!/#REF!)</definedName>
    <definedName name="SHARED_FORMULA_37_69_37_69_35">(#REF!/#REF!)</definedName>
    <definedName name="SHARED_FORMULA_37_69_37_69_51">(#REF!/#REF!)</definedName>
    <definedName name="SHARED_FORMULA_37_73_37_73_39">(#REF!/#REF!)</definedName>
    <definedName name="SHARED_FORMULA_37_73_37_73_43">(#REF!/#REF!)</definedName>
    <definedName name="SHARED_FORMULA_37_75_37_75_19">(#REF!/#REF!)</definedName>
    <definedName name="SHARED_FORMULA_37_75_37_75_7">(#REF!/#REF!)</definedName>
    <definedName name="SHARED_FORMULA_37_77_37_77_15">(#REF!/#REF!)</definedName>
    <definedName name="SHARED_FORMULA_37_77_37_77_54">(#REF!/#REF!)</definedName>
    <definedName name="SHARED_FORMULA_37_79_37_79_31">(#REF!/#REF!)</definedName>
    <definedName name="SHARED_FORMULA_37_79_37_79_35">(#REF!/#REF!)</definedName>
    <definedName name="SHARED_FORMULA_37_8_37_8_15">(#REF!/#REF!)</definedName>
    <definedName name="SHARED_FORMULA_37_8_37_8_23">(#REF!/#REF!)</definedName>
    <definedName name="SHARED_FORMULA_37_8_37_8_27">(#REF!/#REF!)</definedName>
    <definedName name="SHARED_FORMULA_37_8_37_8_31">(#REF!/#REF!)</definedName>
    <definedName name="SHARED_FORMULA_37_8_37_8_35">(#REF!/#REF!)</definedName>
    <definedName name="SHARED_FORMULA_37_8_37_8_39">(#REF!/#REF!)</definedName>
    <definedName name="SHARED_FORMULA_37_8_37_8_43">(#REF!/#REF!)</definedName>
    <definedName name="SHARED_FORMULA_37_8_37_8_47">(#REF!/#REF!)</definedName>
    <definedName name="SHARED_FORMULA_37_8_37_8_51">(#REF!/#REF!)</definedName>
    <definedName name="SHARED_FORMULA_37_8_37_8_54">(#REF!/#REF!)</definedName>
    <definedName name="SHARED_FORMULA_37_8_37_8_57">(#REF!/#REF!)</definedName>
    <definedName name="SHARED_FORMULA_37_82_37_82_11">(#REF!/#REF!)</definedName>
    <definedName name="SHARED_FORMULA_37_90_37_90_31">(#REF!/#REF!)</definedName>
    <definedName name="SHARED_FORMULA_37_90_37_90_47">(#REF!/#REF!)</definedName>
    <definedName name="SHARED_FORMULA_37_92_37_92_23">(#REF!/#REF!)</definedName>
    <definedName name="SHARED_FORMULA_37_92_37_92_43">(#REF!/#REF!)</definedName>
    <definedName name="SHARED_FORMULA_37_93_37_93_27">(#REF!/#REF!)</definedName>
    <definedName name="SHARED_FORMULA_37_94_37_94_54">(#REF!/#REF!)</definedName>
    <definedName name="SHARED_FORMULA_5_100_5_100_60">ROUND(#REF!*#REF!,4)</definedName>
    <definedName name="SHARED_FORMULA_5_103_5_103_60">ROUND(#REF!*#REF!,4)</definedName>
    <definedName name="SHARED_FORMULA_5_11_5_11_24">ROUND(#REF!*#REF!,4)</definedName>
    <definedName name="SHARED_FORMULA_5_11_5_11_28">ROUND(#REF!*#REF!,4)</definedName>
    <definedName name="SHARED_FORMULA_5_11_5_11_32">ROUND(#REF!*#REF!,4)</definedName>
    <definedName name="SHARED_FORMULA_5_11_5_11_36">ROUND(#REF!*#REF!,4)</definedName>
    <definedName name="SHARED_FORMULA_5_11_5_11_40">ROUND(#REF!*#REF!,4)</definedName>
    <definedName name="SHARED_FORMULA_5_11_5_11_44">ROUND(#REF!*#REF!,4)</definedName>
    <definedName name="SHARED_FORMULA_5_11_5_11_48">ROUND(#REF!*#REF!,4)</definedName>
    <definedName name="SHARED_FORMULA_5_11_5_11_63">ROUND(#REF!*#REF!,4)</definedName>
    <definedName name="SHARED_FORMULA_5_14_5_14_60">ROUND(#REF!*#REF!,4)</definedName>
    <definedName name="SHARED_FORMULA_5_17_5_17_24">ROUND(#REF!*#REF!,4)</definedName>
    <definedName name="SHARED_FORMULA_5_17_5_17_28">ROUND(#REF!*#REF!,4)</definedName>
    <definedName name="SHARED_FORMULA_5_17_5_17_32">ROUND(#REF!*#REF!,4)</definedName>
    <definedName name="SHARED_FORMULA_5_17_5_17_36">ROUND(#REF!*#REF!,4)</definedName>
    <definedName name="SHARED_FORMULA_5_17_5_17_40">ROUND(#REF!*#REF!,4)</definedName>
    <definedName name="SHARED_FORMULA_5_17_5_17_44">ROUND(#REF!*#REF!,4)</definedName>
    <definedName name="SHARED_FORMULA_5_17_5_17_48">ROUND(#REF!*#REF!,4)</definedName>
    <definedName name="SHARED_FORMULA_5_17_5_17_63">ROUND(#REF!*#REF!,4)</definedName>
    <definedName name="SHARED_FORMULA_5_20_5_20_24">ROUND(#REF!*#REF!,4)</definedName>
    <definedName name="SHARED_FORMULA_5_20_5_20_28">ROUND(#REF!*#REF!,4)</definedName>
    <definedName name="SHARED_FORMULA_5_20_5_20_32">ROUND(#REF!*#REF!,4)</definedName>
    <definedName name="SHARED_FORMULA_5_20_5_20_36">ROUND(#REF!*#REF!,4)</definedName>
    <definedName name="SHARED_FORMULA_5_20_5_20_40">ROUND(#REF!*#REF!,4)</definedName>
    <definedName name="SHARED_FORMULA_5_20_5_20_44">ROUND(#REF!*#REF!,4)</definedName>
    <definedName name="SHARED_FORMULA_5_20_5_20_48">ROUND(#REF!*#REF!,4)</definedName>
    <definedName name="SHARED_FORMULA_5_20_5_20_63">ROUND(#REF!*#REF!,4)</definedName>
    <definedName name="SHARED_FORMULA_5_23_5_23_24">ROUND(#REF!*#REF!,4)</definedName>
    <definedName name="SHARED_FORMULA_5_23_5_23_28">ROUND(#REF!*#REF!,4)</definedName>
    <definedName name="SHARED_FORMULA_5_23_5_23_32">ROUND(#REF!*#REF!,4)</definedName>
    <definedName name="SHARED_FORMULA_5_23_5_23_36">ROUND(#REF!*#REF!,4)</definedName>
    <definedName name="SHARED_FORMULA_5_23_5_23_40">ROUND(#REF!*#REF!,4)</definedName>
    <definedName name="SHARED_FORMULA_5_23_5_23_44">ROUND(#REF!*#REF!,4)</definedName>
    <definedName name="SHARED_FORMULA_5_23_5_23_48">ROUND(#REF!*#REF!,4)</definedName>
    <definedName name="SHARED_FORMULA_5_23_5_23_60">ROUND(#REF!*#REF!,4)</definedName>
    <definedName name="SHARED_FORMULA_5_23_5_23_63">ROUND(#REF!*#REF!,4)</definedName>
    <definedName name="SHARED_FORMULA_5_26_5_26_24">ROUND(#REF!*#REF!,4)</definedName>
    <definedName name="SHARED_FORMULA_5_26_5_26_28">ROUND(#REF!*#REF!,4)</definedName>
    <definedName name="SHARED_FORMULA_5_26_5_26_36">ROUND(#REF!*#REF!,4)</definedName>
    <definedName name="SHARED_FORMULA_5_26_5_26_40">ROUND(#REF!*#REF!,4)</definedName>
    <definedName name="SHARED_FORMULA_5_26_5_26_48">ROUND(#REF!*#REF!,4)</definedName>
    <definedName name="SHARED_FORMULA_5_26_5_26_60">ROUND(#REF!*#REF!,4)</definedName>
    <definedName name="SHARED_FORMULA_5_26_5_26_63">ROUND(#REF!*#REF!,4)</definedName>
    <definedName name="SHARED_FORMULA_5_29_5_29_20">ROUND(#REF!*#REF!,4)</definedName>
    <definedName name="SHARED_FORMULA_5_29_5_29_32">ROUND(#REF!*#REF!,4)</definedName>
    <definedName name="SHARED_FORMULA_5_29_5_29_36">ROUND(#REF!*#REF!,4)</definedName>
    <definedName name="SHARED_FORMULA_5_29_5_29_40">ROUND(#REF!*#REF!,4)</definedName>
    <definedName name="SHARED_FORMULA_5_29_5_29_44">ROUND(#REF!*#REF!,4)</definedName>
    <definedName name="SHARED_FORMULA_5_29_5_29_48">ROUND(#REF!*#REF!,4)</definedName>
    <definedName name="SHARED_FORMULA_5_29_5_29_5">ROUND(#REF!*#REF!,4)</definedName>
    <definedName name="SHARED_FORMULA_5_29_5_29_60">ROUND(#REF!*#REF!,4)</definedName>
    <definedName name="SHARED_FORMULA_5_29_5_29_63">ROUND(#REF!*#REF!,4)</definedName>
    <definedName name="SHARED_FORMULA_5_29_5_29_8">ROUND(#REF!*#REF!,4)</definedName>
    <definedName name="SHARED_FORMULA_5_31_5_31_12">IF(#REF!&lt;&gt;0,"Û","")</definedName>
    <definedName name="SHARED_FORMULA_5_31_5_31_20">IF(#REF!&lt;&gt;0,"Û","")</definedName>
    <definedName name="SHARED_FORMULA_5_31_5_31_24">IF(#REF!&lt;&gt;0,"Û","")</definedName>
    <definedName name="SHARED_FORMULA_5_31_5_31_28">IF(#REF!&lt;&gt;0,"Û","")</definedName>
    <definedName name="SHARED_FORMULA_5_32_5_32_16">ROUND(#REF!*#REF!,4)</definedName>
    <definedName name="SHARED_FORMULA_5_32_5_32_24">ROUND(#REF!*#REF!,4)</definedName>
    <definedName name="SHARED_FORMULA_5_32_5_32_28">ROUND(#REF!*#REF!,4)</definedName>
    <definedName name="SHARED_FORMULA_5_32_5_32_36">ROUND(#REF!*#REF!,4)</definedName>
    <definedName name="SHARED_FORMULA_5_32_5_32_40">ROUND(#REF!*#REF!,4)</definedName>
    <definedName name="SHARED_FORMULA_5_32_5_32_48">ROUND(#REF!*#REF!,4)</definedName>
    <definedName name="SHARED_FORMULA_5_32_5_32_60">ROUND(#REF!*#REF!,4)</definedName>
    <definedName name="SHARED_FORMULA_5_32_5_32_63">ROUND(#REF!*#REF!,4)</definedName>
    <definedName name="SHARED_FORMULA_5_34_5_34_32">IF(#REF!&lt;&gt;0,"Û","")</definedName>
    <definedName name="SHARED_FORMULA_5_34_5_34_5">IF(#REF!&lt;&gt;0,"Û","")</definedName>
    <definedName name="SHARED_FORMULA_5_34_5_34_60">IF(#REF!&lt;&gt;0,"Û","")</definedName>
    <definedName name="SHARED_FORMULA_5_35_5_35_24">ROUND(#REF!*#REF!,4)</definedName>
    <definedName name="SHARED_FORMULA_5_35_5_35_28">ROUND(#REF!*#REF!,4)</definedName>
    <definedName name="SHARED_FORMULA_5_35_5_35_32">ROUND(#REF!*#REF!,4)</definedName>
    <definedName name="SHARED_FORMULA_5_35_5_35_36">ROUND(#REF!*#REF!,4)</definedName>
    <definedName name="SHARED_FORMULA_5_35_5_35_40">ROUND(#REF!*#REF!,4)</definedName>
    <definedName name="SHARED_FORMULA_5_35_5_35_44">ROUND(#REF!*#REF!,4)</definedName>
    <definedName name="SHARED_FORMULA_5_35_5_35_48">ROUND(#REF!*#REF!,4)</definedName>
    <definedName name="SHARED_FORMULA_5_35_5_35_60">ROUND(#REF!*#REF!,4)</definedName>
    <definedName name="SHARED_FORMULA_5_35_5_35_63">ROUND(#REF!/#REF!*100,4)</definedName>
    <definedName name="SHARED_FORMULA_5_38_5_38_12">ROUND(#REF!*#REF!,4)</definedName>
    <definedName name="SHARED_FORMULA_5_38_5_38_24">ROUND(#REF!*#REF!,4)</definedName>
    <definedName name="SHARED_FORMULA_5_38_5_38_28">ROUND(#REF!*#REF!,4)</definedName>
    <definedName name="SHARED_FORMULA_5_38_5_38_32">ROUND(#REF!*#REF!,4)</definedName>
    <definedName name="SHARED_FORMULA_5_38_5_38_36">ROUND(#REF!*#REF!,4)</definedName>
    <definedName name="SHARED_FORMULA_5_38_5_38_44">ROUND(#REF!*#REF!,4)</definedName>
    <definedName name="SHARED_FORMULA_5_38_5_38_48">ROUND(#REF!*#REF!,4)</definedName>
    <definedName name="SHARED_FORMULA_5_38_5_38_60">ROUND(#REF!*#REF!,4)</definedName>
    <definedName name="SHARED_FORMULA_5_41_5_41_32">ROUND(#REF!*#REF!,4)</definedName>
    <definedName name="SHARED_FORMULA_5_41_5_41_44">ROUND(#REF!*#REF!,4)</definedName>
    <definedName name="SHARED_FORMULA_5_41_5_41_5">ROUND(#REF!*#REF!,4)</definedName>
    <definedName name="SHARED_FORMULA_5_41_5_41_60">ROUND(#REF!*#REF!,4)</definedName>
    <definedName name="SHARED_FORMULA_5_48_5_48_60">ROUND(#REF!*#REF!,4)</definedName>
    <definedName name="SHARED_FORMULA_5_54_5_54_60">ROUND(#REF!*#REF!,4)</definedName>
    <definedName name="SHARED_FORMULA_5_57_5_57_60">ROUND(#REF!*#REF!,4)</definedName>
    <definedName name="SHARED_FORMULA_5_60_5_60_60">ROUND(#REF!*#REF!,4)</definedName>
    <definedName name="SHARED_FORMULA_5_65_5_65_60">IF(#REF!&lt;&gt;0,"Û","")</definedName>
    <definedName name="SHARED_FORMULA_5_66_5_66_60">ROUND(#REF!*#REF!,4)</definedName>
    <definedName name="SHARED_FORMULA_5_69_5_69_60">ROUND(#REF!*#REF!,4)</definedName>
    <definedName name="SHARED_FORMULA_5_72_5_72_60">ROUND(#REF!*#REF!,4)</definedName>
    <definedName name="SHARED_FORMULA_5_79_5_79_60">ROUND(#REF!*#REF!,4)</definedName>
    <definedName name="SHARED_FORMULA_5_85_5_85_60">ROUND(#REF!*#REF!,4)</definedName>
    <definedName name="SHARED_FORMULA_5_88_5_88_60">ROUND(#REF!*#REF!,4)</definedName>
    <definedName name="SHARED_FORMULA_5_91_5_91_60">ROUND(#REF!*#REF!,4)</definedName>
    <definedName name="SHARED_FORMULA_5_94_5_94_60">ROUND(#REF!*#REF!,4)</definedName>
    <definedName name="SHARED_FORMULA_5_96_5_96_60">IF(#REF!&lt;&gt;0,"Û","")</definedName>
    <definedName name="SHARED_FORMULA_5_97_5_97_60">ROUND(#REF!*#REF!,4)</definedName>
    <definedName name="SHARED_FORMULA_6_29_6_29_12">ROUND(#REF!*#REF!,4)</definedName>
    <definedName name="SHARED_FORMULA_6_29_6_29_24">ROUND(#REF!*#REF!,4)</definedName>
    <definedName name="SHARED_FORMULA_6_29_6_29_28">ROUND(#REF!*#REF!,4)</definedName>
    <definedName name="SHARED_FORMULA_6_32_6_32_32">ROUND(#REF!*#REF!,4)</definedName>
    <definedName name="SHARED_FORMULA_6_32_6_32_44">ROUND(#REF!*#REF!,4)</definedName>
    <definedName name="SHARED_FORMULA_6_32_6_32_5">ROUND(#REF!*#REF!,4)</definedName>
    <definedName name="SHARED_FORMULA_6_63_6_63_60">ROUND(#REF!*#REF!,4)</definedName>
    <definedName name="SHARED_FORMULA_9_10_9_10_12">IF(#REF!&lt;&gt;0,"Û","")</definedName>
    <definedName name="SHARED_FORMULA_9_10_9_10_8">IF(#REF!&lt;&gt;0,"Û","")</definedName>
    <definedName name="SHARED_FORMULA_9_13_9_13_60">IF(#REF!&lt;&gt;0,"Û","")</definedName>
    <definedName name="SHARED_FORMULA_9_28_9_28_8">IF(#REF!&lt;&gt;0,"Û","")</definedName>
    <definedName name="SHARED_FORMULA_9_47_9_47_60">IF(#REF!&lt;&gt;0,"Û","")</definedName>
    <definedName name="SHARED_FORMULA_9_78_9_78_60">IF(#REF!&lt;&gt;0,"Û","")</definedName>
    <definedName name="SomaAgrup" localSheetId="2" hidden="1">SUMIF(OFFSET(#REF!,1,0,#REF!),"S",OFFSET(#REF!,1,0,#REF!))</definedName>
    <definedName name="SomaAgrup" hidden="1">SUMIF(OFFSET([10]PLANILHA!$E1,1,0,[10]PLANILHA!$F1),"S",OFFSET([10]PLANILHA!A1,1,0,[10]PLANILHA!$F1))</definedName>
    <definedName name="SomaAgrupBM" hidden="1">SUMIF(OFFSET([5]BM!$A1,1,0,[5]BM!$B1),"S",OFFSET([5]BM!A1,1,0,[5]BM!$B1))</definedName>
    <definedName name="TIPOORCAMENTO" localSheetId="2" hidden="1">IF(VALUE([5]MENU!$O$3)=2,"Licitado","Proposto")</definedName>
    <definedName name="TIPOORCAMENTO" hidden="1">IF(VALUE([12]MENU!$O$3)=2,"Licitado","Proposto")</definedName>
    <definedName name="TituloEventos">OFFSET([13]DADOS!$J$33,1,0):OFFSET([13]DADOS!$J$43,-1,0)</definedName>
    <definedName name="_xlnm.Print_Titles" localSheetId="2">'MODELO DE BDI'!$2:$6</definedName>
    <definedName name="_xlnm.Print_Titles">[6]Plan1!$A$1:$IV$8</definedName>
    <definedName name="ValoresPorEvento">[14]Eventograma_e_Quantitativos!$N$108:OFFSET([14]Eventograma_e_Quantitativos!$BK$119,-1,0)</definedName>
    <definedName name="Versao" hidden="1">[5]MENU!$J$2</definedName>
    <definedName name="VTE">"#ref!"</definedName>
    <definedName name="VTE_1">NA()</definedName>
    <definedName name="VTE_2">NA()</definedName>
    <definedName name="VTOTAL1" localSheetId="2" hidden="1">ROUND(#REF!*#REF!,15-13*#REF!)</definedName>
    <definedName name="VTOTAL1" hidden="1">ROUND([10]PLANILHA!#REF!*[10]PLANILHA!$L1,15-13*[10]PLANILHA!#REF!)</definedName>
    <definedName name="VTOTALBM" localSheetId="1" hidden="1">IF([5]BM!$I1=0,0,CHOOSE(MATCH(CRONOGRAMA!RegimeExecucao,{"Global","Unitário"},0),ROUND(ROUND([5]BM!#REF!,15-13*[5]BM!$A$9)/100*[5]BM!$I1,15-13*#REF!),ROUND(ROUND([5]BM!#REF!,15-13*[5]BM!$A$9)*ROUND([5]BM!$H1,15-13*#REF!),15-13*#REF!)))</definedName>
    <definedName name="VTOTALBM" localSheetId="2" hidden="1">IF([5]BM!$I1=0,0,CHOOSE(MATCH('MODELO DE BDI'!RegimeExecucao,{"Global","Unitário"},0),ROUND(ROUND([5]BM!#REF!,15-13*[5]BM!$A$9)/100*[5]BM!$I1,15-13*#REF!),ROUND(ROUND([5]BM!#REF!,15-13*[5]BM!$A$9)*ROUND([5]BM!$H1,15-13*#REF!),15-13*#REF!)))</definedName>
    <definedName name="VTOTALBM" hidden="1">IF([5]BM!$I1=0,0,CHOOSE(MATCH(RegimeExecucao,{"Global","Unitário"},0),ROUND(ROUND([5]BM!#REF!,15-13*[5]BM!$A$9)/100*[5]BM!$I1,15-13*#REF!),ROUND(ROUND([5]BM!#REF!,15-13*[5]BM!$A$9)*ROUND([5]BM!$H1,15-13*#REF!),15-13*#REF!)))</definedName>
    <definedName name="wrn.PENDENCIAS." localSheetId="1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wrn.PENDENCIAS." localSheetId="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wrn.PENDENCIAS.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6" i="2" l="1"/>
  <c r="G46" i="2"/>
  <c r="H46" i="2"/>
  <c r="I46" i="2"/>
  <c r="E46" i="2"/>
  <c r="C41" i="2"/>
  <c r="E42" i="2" s="1"/>
  <c r="C39" i="2"/>
  <c r="E40" i="2" s="1"/>
  <c r="C37" i="2"/>
  <c r="C35" i="2"/>
  <c r="C33" i="2"/>
  <c r="F34" i="2" s="1"/>
  <c r="C31" i="2"/>
  <c r="C29" i="2"/>
  <c r="I30" i="2" s="1"/>
  <c r="C27" i="2"/>
  <c r="G28" i="2" s="1"/>
  <c r="C25" i="2"/>
  <c r="H26" i="2" s="1"/>
  <c r="C23" i="2"/>
  <c r="E24" i="2" s="1"/>
  <c r="C21" i="2"/>
  <c r="C19" i="2"/>
  <c r="C17" i="2"/>
  <c r="F18" i="2" s="1"/>
  <c r="C15" i="2"/>
  <c r="F16" i="2" s="1"/>
  <c r="C13" i="2"/>
  <c r="G14" i="2" s="1"/>
  <c r="C11" i="2"/>
  <c r="E12" i="2" s="1"/>
  <c r="C9" i="2"/>
  <c r="I10" i="2" s="1"/>
  <c r="C7" i="2"/>
  <c r="F8" i="2" s="1"/>
  <c r="C18" i="3"/>
  <c r="C17" i="3"/>
  <c r="B3" i="3"/>
  <c r="A3" i="3"/>
  <c r="B1" i="3"/>
  <c r="B2" i="2"/>
  <c r="A4" i="2"/>
  <c r="B4" i="2"/>
  <c r="A7" i="2"/>
  <c r="B7" i="2"/>
  <c r="A9" i="2"/>
  <c r="B9" i="2"/>
  <c r="A11" i="2"/>
  <c r="B11" i="2"/>
  <c r="F12" i="2"/>
  <c r="G12" i="2"/>
  <c r="A13" i="2"/>
  <c r="B13" i="2"/>
  <c r="A15" i="2"/>
  <c r="B15" i="2"/>
  <c r="A17" i="2"/>
  <c r="B17" i="2"/>
  <c r="A19" i="2"/>
  <c r="B19" i="2"/>
  <c r="E20" i="2"/>
  <c r="A21" i="2"/>
  <c r="B21" i="2"/>
  <c r="A23" i="2"/>
  <c r="B23" i="2"/>
  <c r="A25" i="2"/>
  <c r="B25" i="2"/>
  <c r="I26" i="2"/>
  <c r="A27" i="2"/>
  <c r="B27" i="2"/>
  <c r="E28" i="2"/>
  <c r="H28" i="2"/>
  <c r="A29" i="2"/>
  <c r="B29" i="2"/>
  <c r="E30" i="2"/>
  <c r="F30" i="2"/>
  <c r="G30" i="2"/>
  <c r="H30" i="2"/>
  <c r="A31" i="2"/>
  <c r="B31" i="2"/>
  <c r="I32" i="2"/>
  <c r="E32" i="2"/>
  <c r="F32" i="2"/>
  <c r="G32" i="2"/>
  <c r="H32" i="2"/>
  <c r="A33" i="2"/>
  <c r="B33" i="2"/>
  <c r="G34" i="2"/>
  <c r="A35" i="2"/>
  <c r="B35" i="2"/>
  <c r="E36" i="2"/>
  <c r="A37" i="2"/>
  <c r="B37" i="2"/>
  <c r="A39" i="2"/>
  <c r="B39" i="2"/>
  <c r="H40" i="2"/>
  <c r="I40" i="2"/>
  <c r="B41" i="2"/>
  <c r="H42" i="2"/>
  <c r="I42" i="2"/>
  <c r="I12" i="2" l="1"/>
  <c r="H12" i="2"/>
  <c r="F28" i="2"/>
  <c r="E34" i="2"/>
  <c r="I28" i="2"/>
  <c r="H24" i="2"/>
  <c r="G24" i="2"/>
  <c r="I24" i="2"/>
  <c r="G18" i="2"/>
  <c r="E18" i="2"/>
  <c r="H16" i="2"/>
  <c r="E16" i="2"/>
  <c r="G16" i="2"/>
  <c r="F14" i="2"/>
  <c r="E14" i="2"/>
  <c r="I14" i="2"/>
  <c r="H14" i="2"/>
  <c r="E10" i="2"/>
  <c r="I8" i="2"/>
  <c r="H8" i="2"/>
  <c r="E8" i="2"/>
  <c r="G8" i="2"/>
  <c r="C43" i="2"/>
  <c r="D23" i="2" s="1"/>
  <c r="I38" i="2"/>
  <c r="I36" i="2"/>
  <c r="G26" i="2"/>
  <c r="I22" i="2"/>
  <c r="G42" i="2"/>
  <c r="G40" i="2"/>
  <c r="H38" i="2"/>
  <c r="F26" i="2"/>
  <c r="H22" i="2"/>
  <c r="I20" i="2"/>
  <c r="F42" i="2"/>
  <c r="F40" i="2"/>
  <c r="G38" i="2"/>
  <c r="H36" i="2"/>
  <c r="I34" i="2"/>
  <c r="E26" i="2"/>
  <c r="F24" i="2"/>
  <c r="G22" i="2"/>
  <c r="H20" i="2"/>
  <c r="I18" i="2"/>
  <c r="F38" i="2"/>
  <c r="G36" i="2"/>
  <c r="H34" i="2"/>
  <c r="F22" i="2"/>
  <c r="G20" i="2"/>
  <c r="H18" i="2"/>
  <c r="I16" i="2"/>
  <c r="E38" i="2"/>
  <c r="F36" i="2"/>
  <c r="E22" i="2"/>
  <c r="F20" i="2"/>
  <c r="E45" i="2" l="1"/>
  <c r="E48" i="2" s="1"/>
  <c r="D39" i="2"/>
  <c r="D9" i="2"/>
  <c r="D21" i="2"/>
  <c r="D29" i="2"/>
  <c r="D11" i="2"/>
  <c r="D31" i="2"/>
  <c r="D27" i="2"/>
  <c r="D17" i="2"/>
  <c r="D41" i="2"/>
  <c r="D33" i="2"/>
  <c r="D25" i="2"/>
  <c r="D35" i="2"/>
  <c r="D7" i="2"/>
  <c r="D37" i="2"/>
  <c r="D13" i="2"/>
  <c r="H45" i="2"/>
  <c r="D15" i="2"/>
  <c r="D19" i="2"/>
  <c r="G45" i="2"/>
  <c r="F45" i="2"/>
  <c r="I45" i="2"/>
  <c r="E49" i="2" l="1"/>
  <c r="F49" i="2" s="1"/>
  <c r="G49" i="2" s="1"/>
  <c r="H49" i="2" s="1"/>
  <c r="I49" i="2" s="1"/>
  <c r="F48" i="2"/>
  <c r="G48" i="2" s="1"/>
  <c r="H48" i="2" s="1"/>
  <c r="I48" i="2" s="1"/>
</calcChain>
</file>

<file path=xl/sharedStrings.xml><?xml version="1.0" encoding="utf-8"?>
<sst xmlns="http://schemas.openxmlformats.org/spreadsheetml/2006/main" count="1536" uniqueCount="929">
  <si>
    <t>Item</t>
  </si>
  <si>
    <t>Código</t>
  </si>
  <si>
    <t>Banco</t>
  </si>
  <si>
    <t>Descrição</t>
  </si>
  <si>
    <t>Und</t>
  </si>
  <si>
    <t>Quant.</t>
  </si>
  <si>
    <t>Valor Unit</t>
  </si>
  <si>
    <t>Valor Unit com BDI</t>
  </si>
  <si>
    <t>Total</t>
  </si>
  <si>
    <t xml:space="preserve"> 1 </t>
  </si>
  <si>
    <t>CONFORME ACÓRDÃO TCU 2622/2013, LIMITADA À 6% DO VALOR TOTAL DA OBRA</t>
  </si>
  <si>
    <t xml:space="preserve"> 1.1 </t>
  </si>
  <si>
    <t xml:space="preserve"> CP001 </t>
  </si>
  <si>
    <t>Próprio</t>
  </si>
  <si>
    <t>ADMINISTRAÇÃO LOCAL</t>
  </si>
  <si>
    <t>UN</t>
  </si>
  <si>
    <t xml:space="preserve"> 2 </t>
  </si>
  <si>
    <t>SERVIÇOS PRELIMINARES</t>
  </si>
  <si>
    <t xml:space="preserve"> 2.1 </t>
  </si>
  <si>
    <t xml:space="preserve"> 01.03.01 </t>
  </si>
  <si>
    <t>SUDECAP</t>
  </si>
  <si>
    <t>3,00 X 2,00 M EM LONA IMPRESSAO DIGITAL P.SUDECAP</t>
  </si>
  <si>
    <t xml:space="preserve"> 2.2 </t>
  </si>
  <si>
    <t xml:space="preserve"> ED-50150 </t>
  </si>
  <si>
    <t>SETOP</t>
  </si>
  <si>
    <t>LIGAÇÃO DE ÁGUA PROVISÓRIA PARA CANTEIRO,  INCLUSIVE HIDRÔMETRO E CAVALETE PARA MEDIÇÃO DE ÁGUA - ENTRADA PRINCIPAL, EM AÇO GALVANIZADO DN 20MM (1/2") - PADRÃO CONCESSIONÁRIA</t>
  </si>
  <si>
    <t>un</t>
  </si>
  <si>
    <t xml:space="preserve"> 2.3 </t>
  </si>
  <si>
    <t xml:space="preserve"> ED-50151 </t>
  </si>
  <si>
    <t>LIGAÇÃO PROVISÓRIA COM ENTRADA DE ENERGIA AÉREA, PADRÃO CEMIG, CARGA INSTALADA DE 15,1KVA ATÉ 30KVA, TRIFÁSICO, COM SAÍDA SUBTERRÂNEA, INCLUSIVE POSTE, CAIXA PARA MEDIDOR, DISJUNTOR, BARRAMENTO, ATERRAMENTO E ACESSÓRIOS</t>
  </si>
  <si>
    <t xml:space="preserve"> 2.4 </t>
  </si>
  <si>
    <t xml:space="preserve"> ED-9075 </t>
  </si>
  <si>
    <t>FORNECIMENTO DE ANDAIME METÁLICO PARA FACHADA (LOCAÇÃO), INCLUSIVE PISO METÁLICO E SAPATAS, EXCLUSIVE MONTAGEM E DESMONTAGEM</t>
  </si>
  <si>
    <t>m2xmês</t>
  </si>
  <si>
    <t xml:space="preserve"> 2.5 </t>
  </si>
  <si>
    <t xml:space="preserve"> ED-48246 </t>
  </si>
  <si>
    <t>MONTAGEM E DESMONTAGEM DE ANDAIME METÁLICO PARA FACHADA COM PISO METÁLICO, EXCLUSIVE FORNECIMENTO DO ANDAIME E RODAPÉ/GUARDA-CORPO EM MADEIRA</t>
  </si>
  <si>
    <t>m²</t>
  </si>
  <si>
    <t xml:space="preserve"> 2.6 </t>
  </si>
  <si>
    <t xml:space="preserve"> 93212 </t>
  </si>
  <si>
    <t>SINAPI</t>
  </si>
  <si>
    <t>EXECUÇÃO DE SANITÁRIO E VESTIÁRIO EM CANTEIRO DE OBRA EM CHAPA DE MADEIRA COMPENSADA, NÃO INCLUSO MOBILIÁRIO. AF_02/2016</t>
  </si>
  <si>
    <t xml:space="preserve"> 2.7 </t>
  </si>
  <si>
    <t xml:space="preserve"> 73805/001 </t>
  </si>
  <si>
    <t>BARRACAO DE OBRA PARA ALOJAMENTO/ESCRITORIO, PISO EM PINHO 3A, PAREDES EM COMPENSADO 10MM, COBERTURA EM TELHA FIBROCIMENTO 6MM, INCLUSO INSTALACOES ELETRICAS E ESQUADRIAS. REAPROVEITADO 5 VEZES</t>
  </si>
  <si>
    <t xml:space="preserve"> 3 </t>
  </si>
  <si>
    <t>MOVIMENTO DE TERRA</t>
  </si>
  <si>
    <t xml:space="preserve"> 3.1 </t>
  </si>
  <si>
    <t xml:space="preserve"> ED-51106 </t>
  </si>
  <si>
    <t>ESCAVAÇÃO MECÂNICA EM MATERIAL DE 2ª CATEGORIA, INCLUSIVE CARGA EM CAMINHÃO, EXCLUSIVE TRANSPORTE E DESCARGA</t>
  </si>
  <si>
    <t>m³</t>
  </si>
  <si>
    <t xml:space="preserve"> 3.2 </t>
  </si>
  <si>
    <t xml:space="preserve"> 93588 </t>
  </si>
  <si>
    <t>TRANSPORTE COM CAMINHÃO BASCULANTE DE 10 M³, EM VIA URBANA EM LEITO NATURAL (UNIDADE: M3XKM). AF_07/2020</t>
  </si>
  <si>
    <t>M3XKM</t>
  </si>
  <si>
    <t xml:space="preserve"> 3.3 </t>
  </si>
  <si>
    <t xml:space="preserve"> 101206 </t>
  </si>
  <si>
    <t>ESCAVAÇÃO VERTICAL PARA  EDIFICAÇÃO, COM CARGA, DESCARGA E TRANSPORTE DE SOLO DE 1ª CATEGORIA, COM ESCAVADEIRA HIDRÁULICA (CAÇAMBA: 0,8 M³ / 111 HP), FROTA DE 3 CAMINHÕES BASCULANTES DE 14 M³, DMT ATÉ 1 KM E VELOCIDADE MÉDIA 14 KM/H. AF_05/2020</t>
  </si>
  <si>
    <t xml:space="preserve"> 3.4 </t>
  </si>
  <si>
    <t xml:space="preserve"> 95876 </t>
  </si>
  <si>
    <t>TRANSPORTE COM CAMINHÃO BASCULANTE DE 14 M³, EM VIA URBANA PAVIMENTADA, DMT ATÉ 30 KM (UNIDADE: M3XKM). AF_07/2020</t>
  </si>
  <si>
    <t xml:space="preserve"> 3.5 </t>
  </si>
  <si>
    <t xml:space="preserve"> 40.32.31 </t>
  </si>
  <si>
    <t>REATERRO COMPACTADO C/ PLACA VIBRATORIA</t>
  </si>
  <si>
    <t xml:space="preserve"> 3.6 </t>
  </si>
  <si>
    <t xml:space="preserve"> CP00160 </t>
  </si>
  <si>
    <t>COMPACTAÇÃO DE ATERRO COM ROLO COMPACTADRO</t>
  </si>
  <si>
    <t xml:space="preserve"> 4 </t>
  </si>
  <si>
    <t>ALVENARIAS E DIVISÕES</t>
  </si>
  <si>
    <t xml:space="preserve"> 4.1 </t>
  </si>
  <si>
    <t>ALVENARIA</t>
  </si>
  <si>
    <t xml:space="preserve"> 4.1.1 </t>
  </si>
  <si>
    <t xml:space="preserve"> ED-48232 </t>
  </si>
  <si>
    <t>ALVENARIA DE VEDAÇÃO COM TIJOLO CERÂMICO FURADO, ESP. 14CM, PARA REVESTIMENTO, INCLUSIVE ARGAMASSA PARA ASSENTAMENTO</t>
  </si>
  <si>
    <t xml:space="preserve"> 4.1.2 </t>
  </si>
  <si>
    <t xml:space="preserve"> 91222 </t>
  </si>
  <si>
    <t>RASGO EM ALVENARIA PARA RAMAIS/ DISTRIBUIÇÃO COM DIÂMETROS MAIORES QUE 40 MM E MENORES OU IGUAIS A 75 MM. AF_05/2015</t>
  </si>
  <si>
    <t>M</t>
  </si>
  <si>
    <t xml:space="preserve"> 4.1.3 </t>
  </si>
  <si>
    <t xml:space="preserve"> 90467 </t>
  </si>
  <si>
    <t>CHUMBAMENTO LINEAR EM ALVENARIA PARA RAMAIS/DISTRIBUIÇÃO COM DIÂMETROS MAIORES QUE 40 MM E MENORES OU IGUAIS A 75 MM. AF_05/2015</t>
  </si>
  <si>
    <t xml:space="preserve"> 4.1.4 </t>
  </si>
  <si>
    <t xml:space="preserve"> 93200 </t>
  </si>
  <si>
    <t>FIXAÇÃO (ENCUNHAMENTO) DE ALVENARIA DE VEDAÇÃO COM ARGAMASSA APLICADA COM BISNAGA. AF_03/2016</t>
  </si>
  <si>
    <t xml:space="preserve"> 4.1.5 </t>
  </si>
  <si>
    <t xml:space="preserve"> 93183 </t>
  </si>
  <si>
    <t>VERGA PRÉ-MOLDADA PARA JANELAS COM MAIS DE 1,5 M DE VÃO. AF_03/2016</t>
  </si>
  <si>
    <t xml:space="preserve"> 4.1.6 </t>
  </si>
  <si>
    <t xml:space="preserve"> 93195 </t>
  </si>
  <si>
    <t>CONTRAVERGA PRÉ-MOLDADA PARA VÃOS DE MAIS DE 1,5 M DE COMPRIMENTO. AF_03/2016</t>
  </si>
  <si>
    <t xml:space="preserve"> 5 </t>
  </si>
  <si>
    <t>REVESTIMENTO</t>
  </si>
  <si>
    <t xml:space="preserve"> 5.1 </t>
  </si>
  <si>
    <t xml:space="preserve"> 87879 </t>
  </si>
  <si>
    <t>CHAPISCO APLICADO EM ALVENARIAS E ESTRUTURAS DE CONCRETO INTERNAS, COM COLHER DE PEDREIRO.  ARGAMASSA TRAÇO 1:3 COM PREPARO EM BETONEIRA 400L. AF_10/2022</t>
  </si>
  <si>
    <t xml:space="preserve"> 5.2 </t>
  </si>
  <si>
    <t xml:space="preserve"> 87529 </t>
  </si>
  <si>
    <t>MASSA ÚNICA, PARA RECEBIMENTO DE PINTURA, EM ARGAMASSA TRAÇO 1:2:8, PREPARO MECÂNICO COM BETONEIRA 400L, APLICADA MANUALMENTE EM FACES INTERNAS DE PAREDES, ESPESSURA DE 20MM, COM EXECUÇÃO DE TALISCAS. AF_06/2014</t>
  </si>
  <si>
    <t xml:space="preserve"> 5.3 </t>
  </si>
  <si>
    <t xml:space="preserve"> 87265 </t>
  </si>
  <si>
    <t>REVESTIMENTO CERÂMICO PARA PAREDES INTERNAS COM PLACAS TIPO ESMALTADA EXTRA DE DIMENSÕES 20X20 CM APLICADAS NA ALTURA INTEIRA DAS PAREDES.  AF_02/2023_PE</t>
  </si>
  <si>
    <t xml:space="preserve"> 5.4 </t>
  </si>
  <si>
    <t xml:space="preserve"> 87550 </t>
  </si>
  <si>
    <t>EMBOÇO, PARA RECEBIMENTO DE CERÂMICA, EM ARGAMASSA TRAÇO 1:2:8, PREPARO MANUAL, APLICADO MANUALMENTE EM FACES INTERNAS DE PAREDES, PARA AMBIENTE COM ÁREA ENTRE 5M2 E 10M2, ESPESSURA DE 10MM, COM EXECUÇÃO DE TALISCAS. AF_06/2014</t>
  </si>
  <si>
    <t xml:space="preserve"> 5.5 </t>
  </si>
  <si>
    <t xml:space="preserve"> 96109 </t>
  </si>
  <si>
    <t>FORRO EM PLACAS DE GESSO, PARA AMBIENTES RESIDENCIAIS. AF_08/2023_PS</t>
  </si>
  <si>
    <t xml:space="preserve"> 6 </t>
  </si>
  <si>
    <t>PISO</t>
  </si>
  <si>
    <t xml:space="preserve"> 6.1 </t>
  </si>
  <si>
    <t xml:space="preserve"> 87642 </t>
  </si>
  <si>
    <t>CONTRAPISO EM ARGAMASSA TRAÇO 1:4 (CIMENTO E AREIA), PREPARO MANUAL, APLICADO EM ÁREAS SECAS SOBRE LAJE, ADERIDO, ACABAMENTO NÃO REFORÇADO, ESPESSURA 4CM. AF_07/2021</t>
  </si>
  <si>
    <t xml:space="preserve"> 6.2 </t>
  </si>
  <si>
    <t xml:space="preserve"> 87260 </t>
  </si>
  <si>
    <t>REVESTIMENTO CERÂMICO PARA PISO COM PLACAS TIPO PORCELANATO DE DIMENSÕES 45X45 CM APLICADA EM AMBIENTES DE ÁREA MAIOR QUE 10 M². AF_02/2023_PE</t>
  </si>
  <si>
    <t xml:space="preserve"> 6.3 </t>
  </si>
  <si>
    <t xml:space="preserve"> ED-50544 </t>
  </si>
  <si>
    <t>REVESTIMENTO COM CERÂMICA APLICADO EM PISO, ACABAMENTO ESMALTADO, AMBIENTE EXTERNO (ANTIDERRAPANTE), PADRÃO EXTRA, DIMENSÃO DA PEÇA ATÉ 2025 CM2, PEI IV, ASSENTAMENTO COM ARGAMASSA INDUSTRIALIZADA, INCLUSIVE REJUNTAMENTO</t>
  </si>
  <si>
    <t xml:space="preserve"> 6.4 </t>
  </si>
  <si>
    <t xml:space="preserve"> 88648 </t>
  </si>
  <si>
    <t>RODAPÉ CERÂMICO DE 7CM DE ALTURA COM PLACAS TIPO ESMALTADA EXTRA  DE DIMENSÕES 35X35CM. AF_02/2023</t>
  </si>
  <si>
    <t xml:space="preserve"> 6.5 </t>
  </si>
  <si>
    <t xml:space="preserve"> 98689 </t>
  </si>
  <si>
    <t>SOLEIRA EM GRANITO, LARGURA 15 CM, ESPESSURA 2,0 CM. AF_09/2020</t>
  </si>
  <si>
    <t xml:space="preserve"> 6.6 </t>
  </si>
  <si>
    <t xml:space="preserve"> 101965 </t>
  </si>
  <si>
    <t>PEITORIL LINEAR EM GRANITO OU MÁRMORE, L = 15CM, COMPRIMENTO DE ATÉ 2M, ASSENTADO COM ARGAMASSA 1:6 COM ADITIVO. AF_11/2020</t>
  </si>
  <si>
    <t xml:space="preserve"> 6.7 </t>
  </si>
  <si>
    <t xml:space="preserve"> 98555 </t>
  </si>
  <si>
    <t>IMPERMEABILIZAÇÃO DE SUPERFÍCIE COM ARGAMASSA POLIMÉRICA / MEMBRANA ACRÍLICA, 3 DEMÃOS. AF_06/2018</t>
  </si>
  <si>
    <t xml:space="preserve"> 7 </t>
  </si>
  <si>
    <t>PINTURA</t>
  </si>
  <si>
    <t xml:space="preserve"> 7.1 </t>
  </si>
  <si>
    <t xml:space="preserve"> 88485 </t>
  </si>
  <si>
    <t>FUNDO SELADOR ACRÍLICO, APLICAÇÃO MANUAL EM PAREDE, UMA DEMÃO. AF_04/2023</t>
  </si>
  <si>
    <t xml:space="preserve"> 7.2 </t>
  </si>
  <si>
    <t xml:space="preserve"> 88484 </t>
  </si>
  <si>
    <t>FUNDO SELADOR ACRÍLICO, APLICAÇÃO MANUAL EM TETO, UMA DEMÃO. AF_04/2023</t>
  </si>
  <si>
    <t xml:space="preserve"> 7.3 </t>
  </si>
  <si>
    <t xml:space="preserve"> 88488 </t>
  </si>
  <si>
    <t>PINTURA LÁTEX ACRÍLICA PREMIUM, APLICAÇÃO MANUAL EM TETO, DUAS DEMÃOS. AF_04/2023</t>
  </si>
  <si>
    <t xml:space="preserve"> 7.4 </t>
  </si>
  <si>
    <t xml:space="preserve"> 88489 </t>
  </si>
  <si>
    <t>PINTURA LÁTEX ACRÍLICA PREMIUM, APLICAÇÃO MANUAL EM PAREDES, DUAS DEMÃOS. AF_04/2023</t>
  </si>
  <si>
    <t xml:space="preserve"> 7.5 </t>
  </si>
  <si>
    <t xml:space="preserve"> ED-50520 </t>
  </si>
  <si>
    <t>PINTURA COM TEXTURA ACRÍLICA COM ROLO, EXCLUSIVE SELADOR ACRÍLICO/FUNDO PREPARADOR</t>
  </si>
  <si>
    <t xml:space="preserve"> 7.6 </t>
  </si>
  <si>
    <t xml:space="preserve"> 88497 </t>
  </si>
  <si>
    <t>EMASSAMENTO COM MASSA LÁTEX, APLICAÇÃO EM PAREDE, DUAS DEMÃOS, LIXAMENTO MANUAL. AF_04/2023</t>
  </si>
  <si>
    <t xml:space="preserve"> 7.7 </t>
  </si>
  <si>
    <t xml:space="preserve"> 88496 </t>
  </si>
  <si>
    <t>EMASSAMENTO COM MASSA LÁTEX, APLICAÇÃO EM TETO, DUAS DEMÃOS, LIXAMENTO MANUAL. AF_04/2023</t>
  </si>
  <si>
    <t xml:space="preserve"> 7.8 </t>
  </si>
  <si>
    <t xml:space="preserve"> 17.25.04 </t>
  </si>
  <si>
    <t>ACETINADO S/ MASSA EM PAREDE S/ SELADOR ACRILICO</t>
  </si>
  <si>
    <t xml:space="preserve"> 8 </t>
  </si>
  <si>
    <t>COBERTURA</t>
  </si>
  <si>
    <t xml:space="preserve"> 8.1 </t>
  </si>
  <si>
    <t xml:space="preserve"> ED-50667 </t>
  </si>
  <si>
    <t>CHAPIM EM CHAPA GALVANIZADA, COM PINGADEIRA, ESP. 0,65MM (GSG-24), COM DESENVOLVIMENTO DE 35CM, INCLUSIVE IÇAMENTO MANUAL VERTICAL</t>
  </si>
  <si>
    <t>m</t>
  </si>
  <si>
    <t xml:space="preserve"> 8.2 </t>
  </si>
  <si>
    <t xml:space="preserve"> ED-50923 </t>
  </si>
  <si>
    <t>ALÇAPÃO (60X60)CM COM QUADRO DE CANTONEIRA METÁLICA 1"X 1/8", TAMPA EM CANTONEIRA 7/8"X 1/8" E CHAPA METÁLICA Nº18 VINCADA, INCLUSIVE FERROLHO, CADEADO E PINTURA ANTICORROSIVA</t>
  </si>
  <si>
    <t xml:space="preserve"> 9 </t>
  </si>
  <si>
    <t>ESQUADRIAS</t>
  </si>
  <si>
    <t xml:space="preserve"> 9.1 </t>
  </si>
  <si>
    <t>MADEIRA</t>
  </si>
  <si>
    <t xml:space="preserve"> 9.1.1 </t>
  </si>
  <si>
    <t xml:space="preserve"> 90843 </t>
  </si>
  <si>
    <t>KIT DE PORTA DE MADEIRA PARA PINTURA, SEMI-OCA (LEVE OU MÉDIA), PADRÃO MÉDIO, 80X210CM, ESPESSURA DE 3,5CM, ITENS INCLUSOS: DOBRADIÇAS, MONTAGEM E INSTALAÇÃO DO BATENTE, FECHADURA COM EXECUÇÃO DO FURO - FORNECIMENTO E INSTALAÇÃO. AF_12/2019</t>
  </si>
  <si>
    <t xml:space="preserve"> 9.1.2 </t>
  </si>
  <si>
    <t xml:space="preserve"> 90844 </t>
  </si>
  <si>
    <t>KIT DE PORTA DE MADEIRA PARA PINTURA, SEMI-OCA (LEVE OU MÉDIA), PADRÃO MÉDIO, 90X210CM, ESPESSURA DE 3,5CM, ITENS INCLUSOS: DOBRADIÇAS, MONTAGEM E INSTALAÇÃO DO BATENTE, FECHADURA COM EXECUÇÃO DO FURO - FORNECIMENTO E INSTALAÇÃO. AF_12/2019</t>
  </si>
  <si>
    <t xml:space="preserve"> 9.1.3 </t>
  </si>
  <si>
    <t xml:space="preserve"> CP0012 </t>
  </si>
  <si>
    <t>PORTA DE CORRER, 1FOLHA, EM MADEIRA, DIM: 0,90X2,10m</t>
  </si>
  <si>
    <t xml:space="preserve"> 9.1.4 </t>
  </si>
  <si>
    <t xml:space="preserve"> CP0013 </t>
  </si>
  <si>
    <t>PORTA DE ABRIR, 2 FOLHAS, EM MADEIRA PINTADA, DIM.: 1,00X2,10m</t>
  </si>
  <si>
    <t xml:space="preserve"> 9.2 </t>
  </si>
  <si>
    <t>ALUMINIO</t>
  </si>
  <si>
    <t xml:space="preserve"> 9.2.1 </t>
  </si>
  <si>
    <t xml:space="preserve"> CP0055 </t>
  </si>
  <si>
    <t xml:space="preserve">JANELA DE ALUMÍNIO TIPO MAXIM-AR, COM VIDROS 4 MM, BATENTE E FERRAGENS. EXCLUSIVE ALIZAR, ACABAMENTO E CONTRAMARCO. FORNECIMENTO E INSTALAÇÃO.  100 X 80 CM </t>
  </si>
  <si>
    <t xml:space="preserve"> 9.2.2 </t>
  </si>
  <si>
    <t xml:space="preserve"> CP0056 </t>
  </si>
  <si>
    <t xml:space="preserve">JANELA DE ALUMÍNIO TIPO MAXIM-AR, COM VIDROS 4 MM, BATENTE E FERRAGENS. EXCLUSIVE ALIZAR, ACABAMENTO E CONTRAMARCO. FORNECIMENTO E INSTALAÇÃO.  200 X 80 CM </t>
  </si>
  <si>
    <t xml:space="preserve"> 9.2.3 </t>
  </si>
  <si>
    <t xml:space="preserve"> CP0057 </t>
  </si>
  <si>
    <t xml:space="preserve">JANELA DE ALUMÍNIO TIPO MAXIM-AR, COM VIDROS 4 MM, BATENTE E FERRAGENS. EXCLUSIVE ALIZAR, ACABAMENTO E CONTRAMARCO. FORNECIMENTO E INSTALAÇÃO.  200 X 220 CM </t>
  </si>
  <si>
    <t xml:space="preserve"> 9.2.4 </t>
  </si>
  <si>
    <t xml:space="preserve"> CP0058 </t>
  </si>
  <si>
    <t xml:space="preserve">JANELA DE ALUMÍNIO TIPO MAXIM-AR, COM VIDROS 4 MM, BATENTE E FERRAGENS. EXCLUSIVE ALIZAR, ACABAMENTO E CONTRAMARCO. FORNECIMENTO E INSTALAÇÃO.  150 X 80 CM </t>
  </si>
  <si>
    <t xml:space="preserve"> 9.2.5 </t>
  </si>
  <si>
    <t xml:space="preserve"> CP0059 </t>
  </si>
  <si>
    <t xml:space="preserve">JANELA DE ALUMÍNIO TIPO MAXIM-AR, COM VIDROS 4 MM, BATENTE E FERRAGENS. EXCLUSIVE ALIZAR, ACABAMENTO E CONTRAMARCO. FORNECIMENTO E INSTALAÇÃO.  100 X 40 CM </t>
  </si>
  <si>
    <t xml:space="preserve"> 9.2.6 </t>
  </si>
  <si>
    <t xml:space="preserve"> CP0060 </t>
  </si>
  <si>
    <t xml:space="preserve">JANELA DE ALUMÍNIO TIPO MAXIM-AR, COM VIDROS 4 MM, BATENTE E FERRAGENS. EXCLUSIVE ALIZAR, ACABAMENTO E CONTRAMARCO. FORNECIMENTO E INSTALAÇÃO.  75 X 80 CM </t>
  </si>
  <si>
    <t xml:space="preserve"> 9.2.7 </t>
  </si>
  <si>
    <t xml:space="preserve"> ED-50961 </t>
  </si>
  <si>
    <t>FORNECIMENTO E ASSENTAMENTO DE JANELA DE ALUMÍNIO, LINHA SUPREMA ACABAMENTO ANODIZADO, TIPO BASCULA COM CONTRAMARCO, INCLUSIVE FORNECIMENTO DE VIDRO LISO DE 4MM, FERRAGENS E ACESSÓRIOS</t>
  </si>
  <si>
    <t xml:space="preserve"> 9.2.8 </t>
  </si>
  <si>
    <t xml:space="preserve"> CP0061 </t>
  </si>
  <si>
    <t>FECHAMENTO EM VIDRO TEMPERADO 10 MM - 5,10X2,56</t>
  </si>
  <si>
    <t xml:space="preserve"> 9.2.9 </t>
  </si>
  <si>
    <t xml:space="preserve"> CP0062 </t>
  </si>
  <si>
    <t>FECHAMENTO EM VIDRO TEMPERADO 10 MM - 7,30X2,92</t>
  </si>
  <si>
    <t xml:space="preserve"> 9.2.10 </t>
  </si>
  <si>
    <t xml:space="preserve"> CP0063 </t>
  </si>
  <si>
    <t>FECHAMENTO EM VIDRO TEMPERADO 10 MM - 1,80X2,10</t>
  </si>
  <si>
    <t xml:space="preserve"> 9.2.11 </t>
  </si>
  <si>
    <t xml:space="preserve"> 102219 </t>
  </si>
  <si>
    <t>PINTURA TINTA DE ACABAMENTO (PIGMENTADA) ESMALTE SINTÉTICO ACETINADO EM MADEIRA, 2 DEMÃOS. AF_01/2021</t>
  </si>
  <si>
    <t xml:space="preserve"> 9.2.12 </t>
  </si>
  <si>
    <t xml:space="preserve"> CP0064 </t>
  </si>
  <si>
    <t>PORTA EM ALUMÍNIO DE ABRIR TIPO VENEZIANA COM GUARNIÇÃO, FIXAÇÃO COM PARAFUSOS - FORNECIMENTO E INSTALAÇÃO. AF_12/2019 - 0,70 X 2,10M</t>
  </si>
  <si>
    <t xml:space="preserve"> 9.2.13 </t>
  </si>
  <si>
    <t xml:space="preserve"> CP00149 </t>
  </si>
  <si>
    <t>PORTA EM ALUMÍNIO DE ABRIR TIPO VENEZIANA COM GUARNIÇÃO, FIXAÇÃO COM PARAFUSOS - FORNECIMENTO E INSTALAÇÃO. AF_12/2019 - 0,90 X 2,10 M - PA-02</t>
  </si>
  <si>
    <t xml:space="preserve"> 9.2.14 </t>
  </si>
  <si>
    <t xml:space="preserve"> CP0065 </t>
  </si>
  <si>
    <t>PORTA EM ALUMÍNIO DE ABRIR TIPO VENEZIANA COM GUARNIÇÃO, FIXAÇÃO COM PARAFUSOS - FORNECIMENTO E INSTALAÇÃO. AF_12/2019 - 1,20 X 1,00 M - PA-03</t>
  </si>
  <si>
    <t xml:space="preserve"> 9.2.15 </t>
  </si>
  <si>
    <t xml:space="preserve"> CP00150 </t>
  </si>
  <si>
    <t>PORTA EM ALUMÍNIO DE ABRIR TIPO VENEZIANA COM GUARNIÇÃO, FIXAÇÃO COM PARAFUSOS - FORNECIMENTO E INSTALAÇÃO. AF_12/2019 - 1,10 X 2,10 M - PA-04</t>
  </si>
  <si>
    <t xml:space="preserve"> 9.2.16 </t>
  </si>
  <si>
    <t xml:space="preserve"> CP0066 </t>
  </si>
  <si>
    <t>PORTA EM ALUMÍNIO DE ABRIR TIPO VENEZIANA COM GUARNIÇÃO, FIXAÇÃO COM PARAFUSOS - FORNECIMENTO E INSTALAÇÃO. AF_12/2019 - 0,80 X 1,50 M</t>
  </si>
  <si>
    <t xml:space="preserve"> 9.2.17 </t>
  </si>
  <si>
    <t xml:space="preserve"> CP00151 </t>
  </si>
  <si>
    <t>PORTA EM ALUMÍNIO DE CORRER COM 2 FOLHAS (120X210)CM COMPLETA, LINHA 25/SUPREMA, ACABAMENTO ANODIZADO NATURAL, INCLUSIVE PERFIS, VIDRO, FERRAGENS E INSTALAÇÃO - PV -01</t>
  </si>
  <si>
    <t xml:space="preserve"> 9.2.18 </t>
  </si>
  <si>
    <t xml:space="preserve"> 11944 </t>
  </si>
  <si>
    <t>ORSE</t>
  </si>
  <si>
    <t>Janela em alumínio, cor N/P/B, moldura-vidro, tipo guilhotina, exclusive vidro</t>
  </si>
  <si>
    <t xml:space="preserve"> 10 </t>
  </si>
  <si>
    <t>INSTALAÇÃO HIDROSANITÁRIA</t>
  </si>
  <si>
    <t xml:space="preserve"> 10.1 </t>
  </si>
  <si>
    <t>ALIMENTAÇÃO</t>
  </si>
  <si>
    <t xml:space="preserve"> 10.1.1 </t>
  </si>
  <si>
    <t xml:space="preserve"> 10.29.01 </t>
  </si>
  <si>
    <t>KIT CAVALETE METAL COM REGISTRO 1/2" COPASA</t>
  </si>
  <si>
    <t xml:space="preserve"> 10.1.2 </t>
  </si>
  <si>
    <t xml:space="preserve"> 94489 </t>
  </si>
  <si>
    <t>REGISTRO DE ESFERA, PVC, SOLDÁVEL, COM VOLANTE, DN  25 MM - FORNECIMENTO E INSTALAÇÃO. AF_08/2021</t>
  </si>
  <si>
    <t xml:space="preserve"> 10.1.3 </t>
  </si>
  <si>
    <t xml:space="preserve"> 89362 </t>
  </si>
  <si>
    <t>JOELHO 90 GRAUS, PVC, SOLDÁVEL, DN 25MM, INSTALADO EM RAMAL OU SUB-RAMAL DE ÁGUA - FORNECIMENTO E INSTALAÇÃO. AF_06/2022</t>
  </si>
  <si>
    <t xml:space="preserve"> 10.1.4 </t>
  </si>
  <si>
    <t xml:space="preserve"> 89402 </t>
  </si>
  <si>
    <t>TUBO, PVC, SOLDÁVEL, DN 25MM, INSTALADO EM RAMAL DE DISTRIBUIÇÃO DE ÁGUA - FORNECIMENTO E INSTALAÇÃO. AF_06/2022</t>
  </si>
  <si>
    <t xml:space="preserve"> 10.1.5 </t>
  </si>
  <si>
    <t xml:space="preserve"> 89395 </t>
  </si>
  <si>
    <t>TE, PVC, SOLDÁVEL, DN 25MM, INSTALADO EM RAMAL OU SUB-RAMAL DE ÁGUA - FORNECIMENTO E INSTALAÇÃO. AF_06/2022</t>
  </si>
  <si>
    <t xml:space="preserve"> 10.2 </t>
  </si>
  <si>
    <t>ESGOTO</t>
  </si>
  <si>
    <t xml:space="preserve"> 10.2.1 </t>
  </si>
  <si>
    <t xml:space="preserve"> 10.25.13 </t>
  </si>
  <si>
    <t>P/ LAVATORIO 1601 FABRIMAR OU EQUIVALENTE</t>
  </si>
  <si>
    <t xml:space="preserve"> 10.2.2 </t>
  </si>
  <si>
    <t xml:space="preserve"> 86877 </t>
  </si>
  <si>
    <t>VÁLVULA EM METAL CROMADO 1.1/2 X 1.1/2 PARA TANQUE OU LAVATÓRIO, COM OU SEM LADRÃO - FORNECIMENTO E INSTALAÇÃO. AF_01/2020</t>
  </si>
  <si>
    <t xml:space="preserve"> 10.2.3 </t>
  </si>
  <si>
    <t xml:space="preserve"> 89728 </t>
  </si>
  <si>
    <t>CURVA CURTA 90 GRAUS, PVC, SERIE NORMAL, ESGOTO PREDIAL, DN 40 MM, JUNTA SOLDÁVEL, FORNECIDO E INSTALADO EM RAMAL DE DESCARGA OU RAMAL DE ESGOTO SANITÁRIO. AF_08/2022</t>
  </si>
  <si>
    <t xml:space="preserve"> 10.2.4 </t>
  </si>
  <si>
    <t xml:space="preserve"> 89726 </t>
  </si>
  <si>
    <t>JOELHO 45 GRAUS, PVC, SERIE NORMAL, ESGOTO PREDIAL, DN 40 MM, JUNTA SOLDÁVEL, FORNECIDO E INSTALADO EM RAMAL DE DESCARGA OU RAMAL DE ESGOTO SANITÁRIO. AF_08/2022</t>
  </si>
  <si>
    <t xml:space="preserve"> 10.2.5 </t>
  </si>
  <si>
    <t xml:space="preserve"> 89739 </t>
  </si>
  <si>
    <t>JOELHO 45 GRAUS, PVC, SERIE NORMAL, ESGOTO PREDIAL, DN 75 MM, JUNTA ELÁSTICA, FORNECIDO E INSTALADO EM RAMAL DE DESCARGA OU RAMAL DE ESGOTO SANITÁRIO. AF_08/2022</t>
  </si>
  <si>
    <t xml:space="preserve"> 10.2.6 </t>
  </si>
  <si>
    <t xml:space="preserve"> 89724 </t>
  </si>
  <si>
    <t>JOELHO 90 GRAUS, PVC, SERIE NORMAL, ESGOTO PREDIAL, DN 40 MM, JUNTA SOLDÁVEL, FORNECIDO E INSTALADO EM RAMAL DE DESCARGA OU RAMAL DE ESGOTO SANITÁRIO. AF_08/2022</t>
  </si>
  <si>
    <t xml:space="preserve"> 10.2.7 </t>
  </si>
  <si>
    <t xml:space="preserve"> 89731 </t>
  </si>
  <si>
    <t>JOELHO 90 GRAUS, PVC, SERIE NORMAL, ESGOTO PREDIAL, DN 50 MM, JUNTA ELÁSTICA, FORNECIDO E INSTALADO EM RAMAL DE DESCARGA OU RAMAL DE ESGOTO SANITÁRIO. AF_08/2022</t>
  </si>
  <si>
    <t xml:space="preserve"> 10.2.8 </t>
  </si>
  <si>
    <t xml:space="preserve"> CP0070 </t>
  </si>
  <si>
    <t>JUNÇÃO SIMPLES, PVC, SERIE NORMAL, ESGOTO PREDIAL, DN 100 X 50 MM, JUNTA ELÁSTICA, FORNECIDO E INSTALADO EM RAMAL DE DESCARGA OU RAMAL DE ESGOTO SANITÁRIO.</t>
  </si>
  <si>
    <t xml:space="preserve"> 10.2.9 </t>
  </si>
  <si>
    <t xml:space="preserve"> 89778 </t>
  </si>
  <si>
    <t>LUVA SIMPLES, PVC, SERIE NORMAL, ESGOTO PREDIAL, DN 100 MM, JUNTA ELÁSTICA, FORNECIDO E INSTALADO EM RAMAL DE DESCARGA OU RAMAL DE ESGOTO SANITÁRIO. AF_08/2022</t>
  </si>
  <si>
    <t xml:space="preserve"> 10.2.10 </t>
  </si>
  <si>
    <t xml:space="preserve"> 89754 </t>
  </si>
  <si>
    <t>LUVA DE CORRER, PVC, SERIE NORMAL, ESGOTO PREDIAL, DN 50 MM, JUNTA ELÁSTICA, FORNECIDO E INSTALADO EM RAMAL DE DESCARGA OU RAMAL DE ESGOTO SANITÁRIO. AF_08/2022</t>
  </si>
  <si>
    <t xml:space="preserve"> 10.2.11 </t>
  </si>
  <si>
    <t xml:space="preserve"> 89713 </t>
  </si>
  <si>
    <t>TUBO PVC, SERIE NORMAL, ESGOTO PREDIAL, DN 75 MM, FORNECIDO E INSTALADO EM RAMAL DE DESCARGA OU RAMAL DE ESGOTO SANITÁRIO. AF_08/2022</t>
  </si>
  <si>
    <t xml:space="preserve"> 10.3 </t>
  </si>
  <si>
    <t>PLUVIAL</t>
  </si>
  <si>
    <t xml:space="preserve"> 10.3.1 </t>
  </si>
  <si>
    <t xml:space="preserve"> 89811 </t>
  </si>
  <si>
    <t>CURVA CURTA 90 GRAUS, PVC, SERIE NORMAL, ESGOTO PREDIAL, DN 100 MM, JUNTA ELÁSTICA, FORNECIDO E INSTALADO EM PRUMADA DE ESGOTO SANITÁRIO OU VENTILAÇÃO. AF_08/2022</t>
  </si>
  <si>
    <t xml:space="preserve"> 10.3.2 </t>
  </si>
  <si>
    <t xml:space="preserve"> 89512 </t>
  </si>
  <si>
    <t>TUBO PVC, SÉRIE R, ÁGUA PLUVIAL, DN 100 MM, FORNECIDO E INSTALADO EM RAMAL DE ENCAMINHAMENTO. AF_06/2022</t>
  </si>
  <si>
    <t xml:space="preserve"> 10.3.3 </t>
  </si>
  <si>
    <t xml:space="preserve"> 89580 </t>
  </si>
  <si>
    <t>TUBO PVC, SÉRIE R, ÁGUA PLUVIAL, DN 150 MM, FORNECIDO E INSTALADO EM CONDUTORES VERTICAIS DE ÁGUAS PLUVIAIS. AF_06/2022</t>
  </si>
  <si>
    <t xml:space="preserve"> 10.4 </t>
  </si>
  <si>
    <t>VENTILAÇÃO</t>
  </si>
  <si>
    <t xml:space="preserve"> 10.4.1 </t>
  </si>
  <si>
    <t xml:space="preserve"> 89801 </t>
  </si>
  <si>
    <t>JOELHO 90 GRAUS, PVC, SERIE NORMAL, ESGOTO PREDIAL, DN 50 MM, JUNTA ELÁSTICA, FORNECIDO E INSTALADO EM PRUMADA DE ESGOTO SANITÁRIO OU VENTILAÇÃO. AF_08/2022</t>
  </si>
  <si>
    <t xml:space="preserve"> 10.4.2 </t>
  </si>
  <si>
    <t xml:space="preserve"> 89827 </t>
  </si>
  <si>
    <t>JUNÇÃO SIMPLES, PVC, SERIE NORMAL, ESGOTO PREDIAL, DN 50 X 50 MM, JUNTA ELÁSTICA, FORNECIDO E INSTALADO EM PRUMADA DE ESGOTO SANITÁRIO OU VENTILAÇÃO. AF_08/2022</t>
  </si>
  <si>
    <t xml:space="preserve"> 10.4.3 </t>
  </si>
  <si>
    <t xml:space="preserve"> 89814 </t>
  </si>
  <si>
    <t>LUVA DE CORRER, PVC, SERIE NORMAL, ESGOTO PREDIAL, DN 50 MM, JUNTA ELÁSTICA, FORNECIDO E INSTALADO EM PRUMADA DE ESGOTO SANITÁRIO OU VENTILAÇÃO. AF_08/2022</t>
  </si>
  <si>
    <t xml:space="preserve"> 10.4.4 </t>
  </si>
  <si>
    <t xml:space="preserve"> 10.48.40 </t>
  </si>
  <si>
    <t>TERMINAL DE VENTILAÇAO PVC D= 50MM</t>
  </si>
  <si>
    <t xml:space="preserve"> 10.4.5 </t>
  </si>
  <si>
    <t xml:space="preserve"> 89825 </t>
  </si>
  <si>
    <t>TE, PVC, SERIE NORMAL, ESGOTO PREDIAL, DN 50 X 50 MM, JUNTA ELÁSTICA, FORNECIDO E INSTALADO EM PRUMADA DE ESGOTO SANITÁRIO OU VENTILAÇÃO. AF_08/2022</t>
  </si>
  <si>
    <t xml:space="preserve"> 10.5 </t>
  </si>
  <si>
    <t>ÁGUA FRIA</t>
  </si>
  <si>
    <t xml:space="preserve"> 10.5.1 </t>
  </si>
  <si>
    <t xml:space="preserve"> ED-50323 </t>
  </si>
  <si>
    <t>TORNEIRA METÁLICA PARA IRRIGAÇÃO/JARDIM, ACABAMENTO CROMADO, APLICAÇÃO DE PAREDE, INCLUSIVE FORNECIMENTO E INSTALAÇÃO</t>
  </si>
  <si>
    <t xml:space="preserve"> 10.5.2 </t>
  </si>
  <si>
    <t xml:space="preserve"> 86909 </t>
  </si>
  <si>
    <t>TORNEIRA CROMADA TUBO MÓVEL, DE MESA, 1/2 OU 3/4, PARA PIA DE COZINHA, PADRÃO ALTO - FORNECIMENTO E INSTALAÇÃO. AF_01/2020</t>
  </si>
  <si>
    <t xml:space="preserve"> 10.5.3 </t>
  </si>
  <si>
    <t xml:space="preserve"> 86914 </t>
  </si>
  <si>
    <t>TORNEIRA CROMADA 1/2 OU 3/4 PARA TANQUE, PADRÃO MÉDIO - FORNECIMENTO E INSTALAÇÃO. AF_01/2020</t>
  </si>
  <si>
    <t xml:space="preserve"> 10.5.4 </t>
  </si>
  <si>
    <t xml:space="preserve"> 86906 </t>
  </si>
  <si>
    <t>TORNEIRA CROMADA DE MESA, 1/2 OU 3/4, PARA LAVATÓRIO, PADRÃO POPULAR - FORNECIMENTO E INSTALAÇÃO. AF_01/2020</t>
  </si>
  <si>
    <t xml:space="preserve"> 10.5.5 </t>
  </si>
  <si>
    <t xml:space="preserve"> 94490 </t>
  </si>
  <si>
    <t>REGISTRO DE ESFERA, PVC, SOLDÁVEL, COM VOLANTE, DN  32 MM - FORNECIMENTO E INSTALAÇÃO. AF_08/2021</t>
  </si>
  <si>
    <t xml:space="preserve"> 10.5.6 </t>
  </si>
  <si>
    <t xml:space="preserve"> 94493 </t>
  </si>
  <si>
    <t>REGISTRO DE ESFERA, PVC, SOLDÁVEL, COM VOLANTE, DN  60 MM - FORNECIMENTO E INSTALAÇÃO. AF_08/2021</t>
  </si>
  <si>
    <t xml:space="preserve"> 10.5.7 </t>
  </si>
  <si>
    <t xml:space="preserve"> 99635 </t>
  </si>
  <si>
    <t>VÁLVULA DE DESCARGA METÁLICA, BASE 1 1/2", ACABAMENTO METALICO CROMADO - FORNECIMENTO E INSTALAÇÃO. AF_08/2021</t>
  </si>
  <si>
    <t xml:space="preserve"> 10.5.8 </t>
  </si>
  <si>
    <t xml:space="preserve"> ED-50309 </t>
  </si>
  <si>
    <t>BOLSA DE BORRACHA D = 1 1/2"</t>
  </si>
  <si>
    <t>U</t>
  </si>
  <si>
    <t xml:space="preserve"> 10.5.9 </t>
  </si>
  <si>
    <t xml:space="preserve"> 86884 </t>
  </si>
  <si>
    <t>ENGATE FLEXÍVEL EM PLÁSTICO BRANCO, 1/2 X 30CM - FORNECIMENTO E INSTALAÇÃO. AF_01/2020</t>
  </si>
  <si>
    <t xml:space="preserve"> 10.5.10 </t>
  </si>
  <si>
    <t xml:space="preserve"> 89528 </t>
  </si>
  <si>
    <t>LUVA, PVC, SOLDÁVEL, DN 25MM, INSTALADO EM PRUMADA DE ÁGUA - FORNECIMENTO E INSTALAÇÃO. AF_06/2022</t>
  </si>
  <si>
    <t xml:space="preserve"> 10.5.11 </t>
  </si>
  <si>
    <t xml:space="preserve"> 89610 </t>
  </si>
  <si>
    <t>ADAPTADOR CURTO COM BOLSA E ROSCA PARA REGISTRO, PVC, SOLDÁVEL, DN 60MM X 2 , INSTALADO EM PRUMADA DE ÁGUA - FORNECIMENTO E INSTALAÇÃO. AF_06/2022</t>
  </si>
  <si>
    <t xml:space="preserve"> 10.5.12 </t>
  </si>
  <si>
    <t xml:space="preserve"> 89538 </t>
  </si>
  <si>
    <t>ADAPTADOR CURTO COM BOLSA E ROSCA PARA REGISTRO, PVC, SOLDÁVEL, DN 25MM X 3/4, INSTALADO EM PRUMADA DE ÁGUA - FORNECIMENTO E INSTALAÇÃO. AF_12/2014</t>
  </si>
  <si>
    <t xml:space="preserve"> 10.5.13 </t>
  </si>
  <si>
    <t xml:space="preserve"> 89595 </t>
  </si>
  <si>
    <t>ADAPTADOR CURTO COM BOLSA E ROSCA PARA REGISTRO, PVC, SOLDÁVEL, DN 50MM X 1.1/4 , INSTALADO EM PRUMADA DE ÁGUA - FORNECIMENTO E INSTALAÇÃO. AF_06/2022</t>
  </si>
  <si>
    <t xml:space="preserve"> 10.5.14 </t>
  </si>
  <si>
    <t xml:space="preserve"> CP0077 </t>
  </si>
  <si>
    <t>BUCHA DE REDUÇÃO DE PVC, SOLDÁVEL, CURTA, COM 60 X 50 MM, PARA ÁGUA FRIA PREDIAL</t>
  </si>
  <si>
    <t xml:space="preserve"> 10.5.15 </t>
  </si>
  <si>
    <t xml:space="preserve"> 96747 </t>
  </si>
  <si>
    <t>JOELHO 90 GRAUS, PPR, DN 20 MM, CLASSE PN 25,  INSTALADO EM RESERVAÇÃO DE ÁGUA DE EDIFICAÇÃO QUE POSSUA RESERVATÓRIO DE FIBRA/FIBROCIMENTO  FORNECIMENTO E INSTALAÇÃO. AF_06/2016</t>
  </si>
  <si>
    <t xml:space="preserve"> 10.5.16 </t>
  </si>
  <si>
    <t xml:space="preserve"> 10.5.17 </t>
  </si>
  <si>
    <t xml:space="preserve"> 89367 </t>
  </si>
  <si>
    <t>JOELHO 90 GRAUS, PVC, SOLDÁVEL, DN 32MM, INSTALADO EM RAMAL OU SUB-RAMAL DE ÁGUA - FORNECIMENTO E INSTALAÇÃO. AF_06/2022</t>
  </si>
  <si>
    <t xml:space="preserve"> 10.5.18 </t>
  </si>
  <si>
    <t xml:space="preserve"> 89505 </t>
  </si>
  <si>
    <t>JOELHO 90 GRAUS, PVC, SOLDÁVEL, DN 60MM, INSTALADO EM PRUMADA DE ÁGUA - FORNECIMENTO E INSTALAÇÃO. AF_06/2022</t>
  </si>
  <si>
    <t xml:space="preserve"> 10.5.19 </t>
  </si>
  <si>
    <t xml:space="preserve"> 89403 </t>
  </si>
  <si>
    <t>TUBO, PVC, SOLDÁVEL, DN 32MM, INSTALADO EM RAMAL DE DISTRIBUIÇÃO DE ÁGUA - FORNECIMENTO E INSTALAÇÃO. AF_06/2022</t>
  </si>
  <si>
    <t xml:space="preserve"> 10.5.20 </t>
  </si>
  <si>
    <t xml:space="preserve"> 89450 </t>
  </si>
  <si>
    <t>TUBO, PVC, SOLDÁVEL, DN 60MM, INSTALADO EM PRUMADA DE ÁGUA - FORNECIMENTO E INSTALAÇÃO. AF_06/2022</t>
  </si>
  <si>
    <t xml:space="preserve"> 10.5.21 </t>
  </si>
  <si>
    <t xml:space="preserve"> 10.5.22 </t>
  </si>
  <si>
    <t xml:space="preserve"> 10.5.23 </t>
  </si>
  <si>
    <t xml:space="preserve"> 98558 </t>
  </si>
  <si>
    <t>TRATAMENTO DE RALO OU PONTO EMERGENTE COM ARGAMASSA POLIMÉRICA / MEMBRANA ACRÍLICA REFORÇADO COM VÉU DE POLIÉSTER (MAV). AF_06/2018</t>
  </si>
  <si>
    <t xml:space="preserve"> 11 </t>
  </si>
  <si>
    <t>INSTALAÇÃO ELÉTRICA</t>
  </si>
  <si>
    <t xml:space="preserve"> 11.1 </t>
  </si>
  <si>
    <t xml:space="preserve"> ED-49004 </t>
  </si>
  <si>
    <t>CABO DE COBRE FLEXÍVEL, CLASSE 5, ISOLAMENTO TIPO EPR/HEPR, NÃO HALOGENADO, ANTICHAMA, TERMOFIXO, UNIPOLAR, SEÇÃO 25 MM2, 90°C, 0,6/1KV</t>
  </si>
  <si>
    <t xml:space="preserve"> 11.2 </t>
  </si>
  <si>
    <t xml:space="preserve"> 11.3 </t>
  </si>
  <si>
    <t xml:space="preserve"> 11.4 </t>
  </si>
  <si>
    <t xml:space="preserve"> ED-49001 </t>
  </si>
  <si>
    <t>CABO DE COBRE FLEXÍVEL, CLASSE 5, ISOLAMENTO TIPO EPR/HEPR, NÃO HALOGENADO, ANTICHAMA, TERMOFIXO, UNIPOLAR, SEÇÃO 16 MM2, 90°C, 0,6/1KV</t>
  </si>
  <si>
    <t xml:space="preserve"> 11.5 </t>
  </si>
  <si>
    <t xml:space="preserve"> ED-48995 </t>
  </si>
  <si>
    <t>CABO DE COBRE FLEXÍVEL, CLASSE 5, ISOLAMENTO TIPO EPR/HEPR, NÃO HALOGENADO, ANTICHAMA, TERMOFIXO, UNIPOLAR, SEÇÃO 6 MM2, 90°C, 0,6/1KV</t>
  </si>
  <si>
    <t xml:space="preserve"> 11.6 </t>
  </si>
  <si>
    <t xml:space="preserve"> 11.7 </t>
  </si>
  <si>
    <t xml:space="preserve"> 11.8 </t>
  </si>
  <si>
    <t xml:space="preserve"> 91930 </t>
  </si>
  <si>
    <t>CABO DE COBRE FLEXÍVEL ISOLADO, 6 MM², ANTI-CHAMA 450/750 V, PARA CIRCUITOS TERMINAIS - FORNECIMENTO E INSTALAÇÃO. AF_03/2023</t>
  </si>
  <si>
    <t xml:space="preserve"> 11.9 </t>
  </si>
  <si>
    <t xml:space="preserve"> ED-49010 </t>
  </si>
  <si>
    <t>CABO DE COBRE FLEXÍVEL, CLASSE 5, ISOLAMENTO TIPO EPR/HEPR, NÃO HALOGENADO, ANTICHAMA, TERMOFIXO, UNIPOLAR, SEÇÃO 50 MM2, 90°C, 0,6/1KV</t>
  </si>
  <si>
    <t xml:space="preserve"> 11.10 </t>
  </si>
  <si>
    <t xml:space="preserve"> 11.11 </t>
  </si>
  <si>
    <t xml:space="preserve"> 91924 </t>
  </si>
  <si>
    <t>CABO DE COBRE FLEXÍVEL ISOLADO, 1,5 MM², ANTI-CHAMA 450/750 V, PARA CIRCUITOS TERMINAIS - FORNECIMENTO E INSTALAÇÃO. AF_03/2023</t>
  </si>
  <si>
    <t xml:space="preserve"> 11.12 </t>
  </si>
  <si>
    <t xml:space="preserve"> 11.13 </t>
  </si>
  <si>
    <t xml:space="preserve"> 11.14 </t>
  </si>
  <si>
    <t xml:space="preserve"> 11.15 </t>
  </si>
  <si>
    <t xml:space="preserve"> 91926 </t>
  </si>
  <si>
    <t>CABO DE COBRE FLEXÍVEL ISOLADO, 2,5 MM², ANTI-CHAMA 450/750 V, PARA CIRCUITOS TERMINAIS - FORNECIMENTO E INSTALAÇÃO. AF_03/2023</t>
  </si>
  <si>
    <t xml:space="preserve"> 11.16 </t>
  </si>
  <si>
    <t xml:space="preserve"> 11.17 </t>
  </si>
  <si>
    <t xml:space="preserve"> 11.18 </t>
  </si>
  <si>
    <t xml:space="preserve"> 91928 </t>
  </si>
  <si>
    <t>CABO DE COBRE FLEXÍVEL ISOLADO, 4 MM², ANTI-CHAMA 450/750 V, PARA CIRCUITOS TERMINAIS - FORNECIMENTO E INSTALAÇÃO. AF_03/2023</t>
  </si>
  <si>
    <t xml:space="preserve"> 11.19 </t>
  </si>
  <si>
    <t xml:space="preserve"> 11.20 </t>
  </si>
  <si>
    <t xml:space="preserve"> 11.21 </t>
  </si>
  <si>
    <t xml:space="preserve"> 11.22 </t>
  </si>
  <si>
    <t xml:space="preserve"> 11.23 </t>
  </si>
  <si>
    <t xml:space="preserve"> 11.24 </t>
  </si>
  <si>
    <t xml:space="preserve"> 11.14.09 </t>
  </si>
  <si>
    <t>DE PASSAGEM P/ PISO 100X100X60MM -WETZEL OU EQUIVALENTE</t>
  </si>
  <si>
    <t xml:space="preserve"> 11.25 </t>
  </si>
  <si>
    <t xml:space="preserve"> 11.14.14 </t>
  </si>
  <si>
    <t>DE PASSAGEM P/PISO 400X400X200MM-WETZEL OU EQUIVALENTE</t>
  </si>
  <si>
    <t xml:space="preserve"> 11.26 </t>
  </si>
  <si>
    <t xml:space="preserve"> 11.27 </t>
  </si>
  <si>
    <t xml:space="preserve"> 91940 </t>
  </si>
  <si>
    <t>CAIXA RETANGULAR 4" X 2" MÉDIA (1,30 M DO PISO), PVC, INSTALADA EM PAREDE - FORNECIMENTO E INSTALAÇÃO. AF_03/2023</t>
  </si>
  <si>
    <t xml:space="preserve"> 11.28 </t>
  </si>
  <si>
    <t xml:space="preserve"> CP0039 </t>
  </si>
  <si>
    <t>PLACA 2X4" COM FURO CENTRAL</t>
  </si>
  <si>
    <t xml:space="preserve"> 11.29 </t>
  </si>
  <si>
    <t xml:space="preserve"> 91955 </t>
  </si>
  <si>
    <t>INTERRUPTOR PARALELO (1 MÓDULO), 10A/250V, INCLUINDO SUPORTE E PLACA - FORNECIMENTO E INSTALAÇÃO. AF_03/2023</t>
  </si>
  <si>
    <t xml:space="preserve"> 11.30 </t>
  </si>
  <si>
    <t xml:space="preserve"> 91953 </t>
  </si>
  <si>
    <t>INTERRUPTOR SIMPLES (1 MÓDULO), 10A/250V, INCLUINDO SUPORTE E PLACA - FORNECIMENTO E INSTALAÇÃO. AF_03/2023</t>
  </si>
  <si>
    <t xml:space="preserve"> 11.31 </t>
  </si>
  <si>
    <t xml:space="preserve"> 91961 </t>
  </si>
  <si>
    <t>INTERRUPTOR PARALELO (2 MÓDULOS), 10A/250V, INCLUINDO SUPORTE E PLACA - FORNECIMENTO E INSTALAÇÃO. AF_03/2023</t>
  </si>
  <si>
    <t xml:space="preserve"> 11.32 </t>
  </si>
  <si>
    <t xml:space="preserve"> 91958 </t>
  </si>
  <si>
    <t>INTERRUPTOR SIMPLES (2 MÓDULOS), 10A/250V, SEM SUPORTE E SEM PLACA - FORNECIMENTO E INSTALAÇÃO. AF_03/2023</t>
  </si>
  <si>
    <t xml:space="preserve"> 11.33 </t>
  </si>
  <si>
    <t xml:space="preserve"> 91990 </t>
  </si>
  <si>
    <t>TOMADA ALTA DE EMBUTIR (1 MÓDULO), 2P+T 10 A, SEM SUPORTE E SEM PLACA - FORNECIMENTO E INSTALAÇÃO. AF_03/2023</t>
  </si>
  <si>
    <t xml:space="preserve"> 11.34 </t>
  </si>
  <si>
    <t xml:space="preserve"> 91991 </t>
  </si>
  <si>
    <t>TOMADA ALTA DE EMBUTIR (1 MÓDULO), 2P+T 20 A, SEM SUPORTE E SEM PLACA - FORNECIMENTO E INSTALAÇÃO. AF_03/2023</t>
  </si>
  <si>
    <t xml:space="preserve"> 11.35 </t>
  </si>
  <si>
    <t xml:space="preserve"> CP0040 </t>
  </si>
  <si>
    <t>PLACA UNHA 4"X4" -  2 TOMADAS - CAIXA 4"X4" PVC</t>
  </si>
  <si>
    <t xml:space="preserve"> 11.36 </t>
  </si>
  <si>
    <t xml:space="preserve"> CP0041 </t>
  </si>
  <si>
    <t>CAIXA 4"X4" PVC</t>
  </si>
  <si>
    <t xml:space="preserve"> 11.37 </t>
  </si>
  <si>
    <t xml:space="preserve"> ED-49197 </t>
  </si>
  <si>
    <t>CAIXA DE INSPEÇÃO EM CONCRETO, TIPO "ZA" PASSEIO, PADRÃO CEMIG, DIMENSÃO (28X28)CM, ALTURA 40CM, COM TAMPA E ARO ARTICULADO EM FERRO FUNDIDO, INCLUSIVE ESCAVAÇÃO, APILOAMENTO, LASTRO DE BRITA, REATERRO E TRANSPORTE E RETIRADA DO MATERIAL ESCAVADO (EM CAÇAMBA)</t>
  </si>
  <si>
    <t xml:space="preserve"> 11.38 </t>
  </si>
  <si>
    <t xml:space="preserve"> ED-49497 </t>
  </si>
  <si>
    <t>POSTE TELECÔNICO RETO, H = 9,00 M EM AÇO GALVANIZADO , (LIVRE)</t>
  </si>
  <si>
    <t xml:space="preserve"> 11.39 </t>
  </si>
  <si>
    <t xml:space="preserve"> 11.83.13 </t>
  </si>
  <si>
    <t>HASTE ATERRAMENTO AÇO ZINCADO 25X25X2500MM P.CEMIG</t>
  </si>
  <si>
    <t xml:space="preserve"> 11.40 </t>
  </si>
  <si>
    <t xml:space="preserve"> CP0043 </t>
  </si>
  <si>
    <t>CONECTOR SPLIT-BOLT 16 MM²</t>
  </si>
  <si>
    <t xml:space="preserve"> 11.41 </t>
  </si>
  <si>
    <t xml:space="preserve"> CP0044 </t>
  </si>
  <si>
    <t>LUMINÁRIA LED DE 90W/127-220V - MIN 10.000 LM - 4K - PARA ILUMINAÇÃO PÚBLICA - COM RELÉ FOTOELÉTRICO 1000W</t>
  </si>
  <si>
    <t xml:space="preserve"> 11.42 </t>
  </si>
  <si>
    <t xml:space="preserve"> ED-51084 </t>
  </si>
  <si>
    <t>TERMINAL A COMPRESSAO EM COBRE ESTANHADO 1 FURO PARA CABO 16 MM2</t>
  </si>
  <si>
    <t xml:space="preserve"> 11.43 </t>
  </si>
  <si>
    <t xml:space="preserve"> CP0045 </t>
  </si>
  <si>
    <t>SUPORTE PARA 1 LUMINÁRIAS IP - INSTALAÇÃO NO TOPO DO POSTE TELECÔNICO DE AÇO GALVANIZADO</t>
  </si>
  <si>
    <t xml:space="preserve"> 11.44 </t>
  </si>
  <si>
    <t xml:space="preserve"> 96971 </t>
  </si>
  <si>
    <t>CORDOALHA DE COBRE NU 16 MM², NÃO ENTERRADA, COM ISOLADOR - FORNECIMENTO E INSTALAÇÃO. AF_12/2017</t>
  </si>
  <si>
    <t xml:space="preserve"> 11.45 </t>
  </si>
  <si>
    <t xml:space="preserve"> CP0046 </t>
  </si>
  <si>
    <t>ELETRODUTO FLEXÍVEL CORRUGADO, PEAD, DN 63 (2")  - FORNECIMENTO E INSTALAÇÃO.  ENVELOPADO EM COCRETO</t>
  </si>
  <si>
    <t xml:space="preserve"> 11.46 </t>
  </si>
  <si>
    <t xml:space="preserve"> CP0048 </t>
  </si>
  <si>
    <t>FITA PERIGO DE TENSÃO</t>
  </si>
  <si>
    <t xml:space="preserve"> 11.47 </t>
  </si>
  <si>
    <t xml:space="preserve"> 91844 </t>
  </si>
  <si>
    <t>ELETRODUTO FLEXÍVEL CORRUGADO, PVC, DN 25 MM (3/4"), PARA CIRCUITOS TERMINAIS, INSTALADO EM LAJE - FORNECIMENTO E INSTALAÇÃO. AF_03/2023</t>
  </si>
  <si>
    <t xml:space="preserve"> 11.48 </t>
  </si>
  <si>
    <t xml:space="preserve"> ED-49228 </t>
  </si>
  <si>
    <t>DISJUNTOR MONOPOLAR TERMOMAGNÉTICO 5KA, DE 10A</t>
  </si>
  <si>
    <t xml:space="preserve"> 11.49 </t>
  </si>
  <si>
    <t xml:space="preserve"> ED-49230 </t>
  </si>
  <si>
    <t>DISJUNTOR MONOPOLAR TERMOMAGNÉTICO 5KA, DE 16A</t>
  </si>
  <si>
    <t xml:space="preserve"> 11.50 </t>
  </si>
  <si>
    <t xml:space="preserve"> ED-49232 </t>
  </si>
  <si>
    <t>DISJUNTOR MONOPOLAR TERMOMAGNÉTICO 5KA, DE 25A</t>
  </si>
  <si>
    <t xml:space="preserve"> 11.51 </t>
  </si>
  <si>
    <t xml:space="preserve"> ED-49281 </t>
  </si>
  <si>
    <t>DISJUNTOR BIPOLAR TERMOMAGNÉTICO 5KA, DE 100A</t>
  </si>
  <si>
    <t xml:space="preserve"> 11.52 </t>
  </si>
  <si>
    <t xml:space="preserve"> ED-49272 </t>
  </si>
  <si>
    <t>DISJUNTOR BIPOLAR TERMOMAGNÉTICO 5KA, DE 25A</t>
  </si>
  <si>
    <t xml:space="preserve"> 11.53 </t>
  </si>
  <si>
    <t xml:space="preserve"> ED-49270 </t>
  </si>
  <si>
    <t>DISJUNTOR BIPOLAR TERMOMAGNÉTICO 5KA, DE 16A</t>
  </si>
  <si>
    <t xml:space="preserve"> 11.54 </t>
  </si>
  <si>
    <t xml:space="preserve"> ED-49271 </t>
  </si>
  <si>
    <t>DISJUNTOR BIPOLAR TERMOMAGNÉTICO 5KA, DE 20A</t>
  </si>
  <si>
    <t xml:space="preserve"> 11.55 </t>
  </si>
  <si>
    <t xml:space="preserve"> ED-49265 </t>
  </si>
  <si>
    <t>DISJUNTOR TRIPOLAR TERMOMAGNÉTICO 10KA, DE 125A</t>
  </si>
  <si>
    <t xml:space="preserve"> 11.56 </t>
  </si>
  <si>
    <t xml:space="preserve"> ED-49284 </t>
  </si>
  <si>
    <t>DISJUNTOR TRIPOLAR TERMOMAGNÉTICO 5KA, DE 20A</t>
  </si>
  <si>
    <t xml:space="preserve"> 11.57 </t>
  </si>
  <si>
    <t xml:space="preserve"> ED-49287 </t>
  </si>
  <si>
    <t>DISJUNTOR TRIPOLAR TERMOMAGNÉTICO 5KA, DE 35A</t>
  </si>
  <si>
    <t xml:space="preserve"> 11.58 </t>
  </si>
  <si>
    <t xml:space="preserve"> 11.59 </t>
  </si>
  <si>
    <t xml:space="preserve"> ED-49291 </t>
  </si>
  <si>
    <t>DISJUNTOR TRIPOLAR TERMOMAGNÉTICO 5KA, DE 70A</t>
  </si>
  <si>
    <t xml:space="preserve"> 11.60 </t>
  </si>
  <si>
    <t xml:space="preserve"> 11.93.02 </t>
  </si>
  <si>
    <t>SUPRESSOR DE SURTO VCL 275V 45KA CLAMPER/EQUIVALENTE</t>
  </si>
  <si>
    <t xml:space="preserve"> 11.61 </t>
  </si>
  <si>
    <t xml:space="preserve"> ED-15115 </t>
  </si>
  <si>
    <t>DISJUNTOR DE PROTEÇÃO DIFERENCIAL RESIDUAL (DR), BIPOLAR, TIPO DIN, CORRENTE NOMINAL DE 40A, ALTA SENSIBILIDADE, CORRENTE DIFERENCIAL RESIDUAL NOMINAL COM ATUAÇÃO DE 30MA</t>
  </si>
  <si>
    <t xml:space="preserve"> 11.62 </t>
  </si>
  <si>
    <t xml:space="preserve"> 91846 </t>
  </si>
  <si>
    <t>ELETRODUTO FLEXÍVEL CORRUGADO, PVC, DN 32 MM (1"), PARA CIRCUITOS TERMINAIS, INSTALADO EM LAJE - FORNECIMENTO E INSTALAÇÃO. AF_03/2023</t>
  </si>
  <si>
    <t xml:space="preserve"> 11.63 </t>
  </si>
  <si>
    <t xml:space="preserve"> 11.64 </t>
  </si>
  <si>
    <t xml:space="preserve"> 91872 </t>
  </si>
  <si>
    <t>ELETRODUTO RÍGIDO ROSCÁVEL, PVC, DN 32 MM (1"), PARA CIRCUITOS TERMINAIS, INSTALADO EM PAREDE - FORNECIMENTO E INSTALAÇÃO. AF_03/2023</t>
  </si>
  <si>
    <t xml:space="preserve"> 11.65 </t>
  </si>
  <si>
    <t xml:space="preserve"> 93009 </t>
  </si>
  <si>
    <t>ELETRODUTO RÍGIDO ROSCÁVEL, PVC, DN 60 MM (2"), PARA REDE ENTERRADA DE DISTRIBUIÇÃO DE ENERGIA ELÉTRICA - FORNECIMENTO E INSTALAÇÃO. AF_12/2021</t>
  </si>
  <si>
    <t xml:space="preserve"> 11.66 </t>
  </si>
  <si>
    <t xml:space="preserve"> 95749 </t>
  </si>
  <si>
    <t>ELETRODUTO DE AÇO GALVANIZADO, CLASSE LEVE, DN 20 MM (3/4), APARENTE, INSTALADO EM PAREDE - FORNECIMENTO E INSTALAÇÃO. AF_11/2016_P</t>
  </si>
  <si>
    <t xml:space="preserve"> 11.67 </t>
  </si>
  <si>
    <t xml:space="preserve"> 91871 </t>
  </si>
  <si>
    <t>ELETRODUTO RÍGIDO ROSCÁVEL, PVC, DN 25 MM (3/4"), PARA CIRCUITOS TERMINAIS, INSTALADO EM PAREDE - FORNECIMENTO E INSTALAÇÃO. AF_03/2023</t>
  </si>
  <si>
    <t xml:space="preserve"> 11.68 </t>
  </si>
  <si>
    <t xml:space="preserve"> 91937 </t>
  </si>
  <si>
    <t>CAIXA OCTOGONAL 3" X 3", PVC, INSTALADA EM LAJE - FORNECIMENTO E INSTALAÇÃO. AF_03/2023</t>
  </si>
  <si>
    <t xml:space="preserve"> 11.69 </t>
  </si>
  <si>
    <t xml:space="preserve"> ED-13337 </t>
  </si>
  <si>
    <t>LUMINÁRIA COMERCIAL CHANFRADA DE SOBREPOR COMPLETA, PARA DUAS (2) LÂMPADAS TUBULARES LED 2X9W-ØT8, TEMPERATURA DA COR 6500K, FORNECIMENTO E INSTALAÇÃO, INCLUSIVE BASE E LÂMPADAS</t>
  </si>
  <si>
    <t xml:space="preserve"> 11.70 </t>
  </si>
  <si>
    <t xml:space="preserve"> ED-13338 </t>
  </si>
  <si>
    <t>LUMINÁRIA COMERCIAL CHANFRADA DE SOBREPOR COMPLETA, PARA DUAS (2) LÂMPADAS TUBULARES LED 2X18W-ØT8, TEMPERATURA DA COR 6500K, FORNECIMENTO E INSTALAÇÃO, INCLUSIVE BASE E LÂMPADAS</t>
  </si>
  <si>
    <t xml:space="preserve"> 11.71 </t>
  </si>
  <si>
    <t xml:space="preserve"> ED-49402 </t>
  </si>
  <si>
    <t>LUMINÁRIA ARANDELA TIPO TARTARUGA, PARA UMA (1) LÂMPADA BASE E-27, POTÊNCIA MÁXIMA 60W, FORNECIMENTO E INSTALAÇÃO, EXCLUSIVE BASE E LÂMPADA</t>
  </si>
  <si>
    <t xml:space="preserve"> 11.72 </t>
  </si>
  <si>
    <t xml:space="preserve"> CP0049 </t>
  </si>
  <si>
    <t>QUADRO DE DISTRIBUIÇÃO DE ENERGIA EM CHAPA DE AÇO GALVANIZADO, DE EMBUTIR, COM BARRAMENTO TRIFÁSICO, PARA 30 DISJUNTORES DIN 225A -+2IDR BIPOLAR FORNECIMENTO E INSTALAÇÃO. FORNECIMENTO E INSTALAÇÃO.</t>
  </si>
  <si>
    <t xml:space="preserve"> 11.73 </t>
  </si>
  <si>
    <t xml:space="preserve"> 101880 </t>
  </si>
  <si>
    <t>QUADRO DE DISTRIBUIÇÃO DE ENERGIA EM CHAPA DE AÇO GALVANIZADO, DE EMBUTIR, COM BARRAMENTO TRIFÁSICO, PARA 30 DISJUNTORES DIN 150A - FORNECIMENTO E INSTALAÇÃO. AF_10/2020</t>
  </si>
  <si>
    <t xml:space="preserve"> 11.74 </t>
  </si>
  <si>
    <t xml:space="preserve"> CP0050 </t>
  </si>
  <si>
    <t>QUADRO DE DISTRIBUIÇÃO DE ENERGIA EM CHAPA DE AÇO GALVANIZADO, DE EMBUTIR, COM BARRAMENTO TRIFÁSICO, PARA 30 DISJUNTORES DIN 150A - +2IDR BIPOLAR FORNECIMENTO E INSTALAÇÃO.</t>
  </si>
  <si>
    <t xml:space="preserve"> 11.75 </t>
  </si>
  <si>
    <t xml:space="preserve"> CP0051 </t>
  </si>
  <si>
    <t>CONECTOR ESTRUTURAL COM REGULAGEM</t>
  </si>
  <si>
    <t xml:space="preserve"> 11.76 </t>
  </si>
  <si>
    <t xml:space="preserve"> CP0052 </t>
  </si>
  <si>
    <t>ABRAÇADEIRA DE NAYLON PARA FIXAÇÃO DE CONDUTORES</t>
  </si>
  <si>
    <t xml:space="preserve"> 11.77 </t>
  </si>
  <si>
    <t xml:space="preserve"> ED-20585 </t>
  </si>
  <si>
    <t>ENTRADA DE ENERGIA AÉREA, TIPO C5, PADRÃO CEMIG, CARGA INSTALADA DE 38,1KVA ATÉ 47KVA, TRIFÁSICO, COM SAÍDA SUBTERRÂNEA, INCLUSIVE POSTE, CAIXA PARA MEDIDOR, DISJUNTOR, BARRAMENTO, ATERRAMENTO E ACESSÓRIOS</t>
  </si>
  <si>
    <t xml:space="preserve"> 11.78 </t>
  </si>
  <si>
    <t xml:space="preserve"> ED-49199 </t>
  </si>
  <si>
    <t>CAIXA DE INSPEÇÃO EM CONCRETO, TIPO "ZB" PASSEIO, PADRÃO CEMIG, DIMENSÃO (52X44)CM, ALTURA 70CM, COM TAMPA E ARO ARTICULADO EM FERRO FUNDIDO, INCLUSIVE ESCAVAÇÃO, APILOAMENTO, LASTRO DE BRITA, REATERRO E TRANSPORTE E RETIRADA DO MATERIAL ESCAVADO (EM CAÇAMBA)</t>
  </si>
  <si>
    <t xml:space="preserve"> 11.79 </t>
  </si>
  <si>
    <t xml:space="preserve"> CP0053 </t>
  </si>
  <si>
    <t xml:space="preserve">ELETRODUTO FLEXÍVEL CORRUGADO, PEAD, DN 63 (2")  - FORNECIMENTO E INSTALAÇÃO. </t>
  </si>
  <si>
    <t xml:space="preserve"> 11.80 </t>
  </si>
  <si>
    <t xml:space="preserve"> 11.81 </t>
  </si>
  <si>
    <t xml:space="preserve"> CP0054 </t>
  </si>
  <si>
    <t>ETIQUETA DE TENSÃO C/ 18 UNIDADES</t>
  </si>
  <si>
    <t xml:space="preserve"> 12 </t>
  </si>
  <si>
    <t>CABEAMENTO ESTRUTURADO</t>
  </si>
  <si>
    <t xml:space="preserve"> 12.1 </t>
  </si>
  <si>
    <t xml:space="preserve"> ED-15762 </t>
  </si>
  <si>
    <t>CONJUNTO DE DUAS (2) TOMADAS DE DADOS (CONECTOR RJ45 CAT.6E), COM PLACA 4"X2" DE DOIS (2) POSTOS, INCLUSIVE FORNECIMENTO, INSTALAÇÃO, SUPORTE, MÓDULO E PLACA</t>
  </si>
  <si>
    <t xml:space="preserve"> 12.2 </t>
  </si>
  <si>
    <t xml:space="preserve"> ED-15752 </t>
  </si>
  <si>
    <t>CONJUNTO DE UMA (1) TOMADA DE DADOS (CONECTOR RJ45 CAT.6E), COM PLACA 4"X2" DE UM (1) POSTO, INCLUSIVE FORNECIMENTO, INSTALAÇÃO, SUPORTE, MÓDULO E PLACA</t>
  </si>
  <si>
    <t xml:space="preserve"> 12.3 </t>
  </si>
  <si>
    <t xml:space="preserve"> ED-5630 </t>
  </si>
  <si>
    <t>MÓDULO PARA REDE (CONECTOR RJ45 CAT.5E), INCLUSIVE FORNECIMENTO E INSTALAÇÃO, EXCLUSIVE PLACA E SUPORTE</t>
  </si>
  <si>
    <t xml:space="preserve"> 12.4 </t>
  </si>
  <si>
    <t xml:space="preserve"> ED-48365 </t>
  </si>
  <si>
    <t>CABO UTP 4 PARES CATEGORIA 6 COM REVESTIMENTO EXTERNO NÃO PROPAGANTE A CHAMA</t>
  </si>
  <si>
    <t xml:space="preserve"> 12.5 </t>
  </si>
  <si>
    <t xml:space="preserve"> CP0033 </t>
  </si>
  <si>
    <t>CONECTORES RJ45 CAT 5E - MACHO</t>
  </si>
  <si>
    <t xml:space="preserve"> 12.6 </t>
  </si>
  <si>
    <t xml:space="preserve"> 11.11.01 </t>
  </si>
  <si>
    <t>ELETROCALHA PERFURADA CH. 24 C/TAMPA - 100X50 MM</t>
  </si>
  <si>
    <t xml:space="preserve"> 12.7 </t>
  </si>
  <si>
    <t xml:space="preserve"> 11.11.60 </t>
  </si>
  <si>
    <t>TERMINAL PARA ELETROCALHA  100X50 MM</t>
  </si>
  <si>
    <t xml:space="preserve"> 12.8 </t>
  </si>
  <si>
    <t xml:space="preserve"> 11.11.40 </t>
  </si>
  <si>
    <t>DERIVAÇÃO  "T" HORIZ. 90°  P/ ELETR. 100X50 MM</t>
  </si>
  <si>
    <t xml:space="preserve"> 12.9 </t>
  </si>
  <si>
    <t xml:space="preserve"> CP0034 </t>
  </si>
  <si>
    <t>SAÍDA HORIZONTAL PARA ELETRODUTO DE 3/4" P/ ELETROCALHA 100X50MM</t>
  </si>
  <si>
    <t xml:space="preserve"> 12.10 </t>
  </si>
  <si>
    <t xml:space="preserve"> CP0035 </t>
  </si>
  <si>
    <t>SAÍDA HORIZONTAL PARA ELETRODUTO DE 2" P/ ELETROCALHA 100X50MM</t>
  </si>
  <si>
    <t xml:space="preserve"> 12.11 </t>
  </si>
  <si>
    <t xml:space="preserve"> 11.11.16 </t>
  </si>
  <si>
    <t>MÃO FRANCESA SIMPLES 100MM P/ ELETROCALHA</t>
  </si>
  <si>
    <t xml:space="preserve"> 12.12 </t>
  </si>
  <si>
    <t xml:space="preserve"> 12.13 </t>
  </si>
  <si>
    <t xml:space="preserve"> 93020 </t>
  </si>
  <si>
    <t>CURVA 90 GRAUS PARA ELETRODUTO, PVC, ROSCÁVEL, DN 60 MM (2"), PARA REDE ENTERRADA DE DISTRIBUIÇÃO DE ENERGIA ELÉTRICA - FORNECIMENTO E INSTALAÇÃO. AF_12/2021</t>
  </si>
  <si>
    <t xml:space="preserve"> 12.14 </t>
  </si>
  <si>
    <t xml:space="preserve"> 12.15 </t>
  </si>
  <si>
    <t xml:space="preserve"> 12.16 </t>
  </si>
  <si>
    <t xml:space="preserve"> CP0037 </t>
  </si>
  <si>
    <t>RACK DE 19" - 12U - PORTA DE ACRÍLICO CRISTAL - 670MM</t>
  </si>
  <si>
    <t xml:space="preserve"> 12.17 </t>
  </si>
  <si>
    <t xml:space="preserve"> ED-48373 </t>
  </si>
  <si>
    <t>PATCH PANEL 24 POSIÇÕES, CATEGORIA COM GUIA TRASEIRO</t>
  </si>
  <si>
    <t>cj</t>
  </si>
  <si>
    <t xml:space="preserve"> 12.18 </t>
  </si>
  <si>
    <t xml:space="preserve"> ED-48375 </t>
  </si>
  <si>
    <t>RÉGUA COM 8 TOMADAS (2P+T), PARA FIXAÇÃO NO RACK DE 19" (1U)</t>
  </si>
  <si>
    <t xml:space="preserve"> 12.19 </t>
  </si>
  <si>
    <t xml:space="preserve"> CP0038 </t>
  </si>
  <si>
    <t>BANDEJA ORGANIZADORA P/ RACK</t>
  </si>
  <si>
    <t xml:space="preserve"> 12.20 </t>
  </si>
  <si>
    <t xml:space="preserve"> ED-48377 </t>
  </si>
  <si>
    <t>ORGANIZADOR DE CABOS DE 1U PARA RACK 19"</t>
  </si>
  <si>
    <t xml:space="preserve"> 13 </t>
  </si>
  <si>
    <t>INSTALAÇÃO DE SEGURANÇA, PROTEÇÃO E COMBATE A INCENDIO</t>
  </si>
  <si>
    <t xml:space="preserve"> 13.1 </t>
  </si>
  <si>
    <t xml:space="preserve"> 101908 </t>
  </si>
  <si>
    <t>EXTINTOR DE INCÊNDIO PORTÁTIL COM CARGA DE PQS DE 4 KG, CLASSE BC - FORNECIMENTO E INSTALAÇÃO. AF_10/2020_PE</t>
  </si>
  <si>
    <t xml:space="preserve"> 13.2 </t>
  </si>
  <si>
    <t xml:space="preserve"> 97599 </t>
  </si>
  <si>
    <t>LUMINÁRIA DE EMERGÊNCIA, COM 30 LÂMPADAS LED DE 2 W, SEM REATOR - FORNECIMENTO E INSTALAÇÃO. AF_02/2020</t>
  </si>
  <si>
    <t xml:space="preserve"> 13.3 </t>
  </si>
  <si>
    <t xml:space="preserve"> 84665 </t>
  </si>
  <si>
    <t>PINTURA ACRILICA PARA SINALIZAÇÃO HORIZONTAL EM PISO CIMENTADO</t>
  </si>
  <si>
    <t xml:space="preserve"> 13.4 </t>
  </si>
  <si>
    <t xml:space="preserve"> ED-50201 </t>
  </si>
  <si>
    <t>PLACA FOTOLUMINESCENTE PARA SINALIZAÇÃO DE EMERGÊNCIA, TIPO "S2", DIMENSÃO (380X190)MM, INCLUSIVE FIXAÇÃO</t>
  </si>
  <si>
    <t xml:space="preserve"> 13.5 </t>
  </si>
  <si>
    <t xml:space="preserve"> ED-50205 </t>
  </si>
  <si>
    <t>PLACA FOTOLUMINESCENTE PARA SINALIZAÇÃO DE EMERGÊNCIA, TIPO "S12", DIMENSÃO (380X190)MM, INCLUSIVE FIXAÇÃO</t>
  </si>
  <si>
    <t xml:space="preserve"> 13.6 </t>
  </si>
  <si>
    <t xml:space="preserve"> ED-50200 </t>
  </si>
  <si>
    <t>PLACA FOTOLUMINESCENTE PARA SINALIZAÇÃO DE EMERGÊNCIA, TIPO "E8", DIMENSÃO (300X300)MM, INCLUSIVE FIXAÇÃO</t>
  </si>
  <si>
    <t xml:space="preserve"> 13.7 </t>
  </si>
  <si>
    <t xml:space="preserve"> ED-50204 </t>
  </si>
  <si>
    <t>PLACA FOTOLUMINESCENTE PARA SINALIZAÇÃO DE EMERGÊNCIA, TIPO "S10", DIMENSÃO (380X190)MM, INCLUSIVE FIXAÇÃO</t>
  </si>
  <si>
    <t xml:space="preserve"> 13.8 </t>
  </si>
  <si>
    <t xml:space="preserve"> ED-50199 </t>
  </si>
  <si>
    <t>PLACA FOTOLUMINESCENTE PARA SINALIZAÇÃO DE EMERGÊNCIA, TIPO "E5", DIMENSÃO (300X300)MM, INCLUSIVE FIXAÇÃO</t>
  </si>
  <si>
    <t xml:space="preserve"> 14 </t>
  </si>
  <si>
    <t>AR COMBRIMIDO</t>
  </si>
  <si>
    <t xml:space="preserve"> 14.1 </t>
  </si>
  <si>
    <t xml:space="preserve"> CP0027 </t>
  </si>
  <si>
    <t>ABRAÇADEIRA DE LATÃO TIPO D COM CUNHA Ø3/8"</t>
  </si>
  <si>
    <t xml:space="preserve"> 14.2 </t>
  </si>
  <si>
    <t xml:space="preserve"> CP0028 </t>
  </si>
  <si>
    <t>TÊ RETO DE COBRE Ø 3/8"</t>
  </si>
  <si>
    <t xml:space="preserve"> 14.3 </t>
  </si>
  <si>
    <t xml:space="preserve"> CP0029 </t>
  </si>
  <si>
    <t>CURVA RAIO LONGO 90° DE COBRE Ø 3/8"</t>
  </si>
  <si>
    <t xml:space="preserve"> 14.4 </t>
  </si>
  <si>
    <t xml:space="preserve"> CP0031 </t>
  </si>
  <si>
    <t>REGISTRO GAVETA EM COBRE Ø 1/4"</t>
  </si>
  <si>
    <t xml:space="preserve"> 14.5 </t>
  </si>
  <si>
    <t xml:space="preserve"> CP0032 </t>
  </si>
  <si>
    <t>REGULADOR DE PRESSÃO PARA AR COMPRIMIDO 3/8"</t>
  </si>
  <si>
    <t xml:space="preserve"> 15 </t>
  </si>
  <si>
    <t>LOUÇAS, METAIS SANITÁRIOS E ACESSÓRIOS</t>
  </si>
  <si>
    <t xml:space="preserve"> 15.1 </t>
  </si>
  <si>
    <t xml:space="preserve"> 93396 </t>
  </si>
  <si>
    <t>BANCADA GRANITO CINZA,  50 X 60 CM, INCL. CUBA DE EMBUTIR OVAL LOUÇA BRANCA 35 X 50 CM, VÁLVULA METAL CROMADO, SIFÃO FLEXÍVEL PVC, ENGATE 30 CM FLEXÍVEL PLÁSTICO E TORNEIRA CROMADA DE MESA, PADRÃO POPULAR - FORNEC. E INSTALAÇÃO. AF_01/2020</t>
  </si>
  <si>
    <t xml:space="preserve"> 15.2 </t>
  </si>
  <si>
    <t xml:space="preserve"> 93441 </t>
  </si>
  <si>
    <t>BANCADA GRANITO CINZA  150 X 60 CM, COM CUBA DE EMBUTIR DE AÇO, VÁLVULA AMERICANA EM METAL, SIFÃO FLEXÍVEL EM PVC, ENGATE FLEXÍVEL 30 CM, TORNEIRA CROMADA LONGA, DE PAREDE, 1/2 OU 3/4, P/ COZINHA, PADRÃO POPULAR - FORNEC. E INSTALAÇÃO. AF_01/2020</t>
  </si>
  <si>
    <t xml:space="preserve"> 15.3 </t>
  </si>
  <si>
    <t xml:space="preserve"> CP0018 </t>
  </si>
  <si>
    <t>BANCADA GRANITO CINZA  235 X 60 CM, COM CUBA DE EMBUTIR DE AÇO, VÁLVULA AMERICANA EM METAL, SIFÃO FLEXÍVEL EM PVC, ENGATE FLEXÍVEL 30 CM, TORNEIRA CROMADA LONGA, DE PAREDE, 1/2 OU 3/4, P/ COZINHA, PADRÃO POPULAR - FOR NEC. E INSTALAÇÃO.</t>
  </si>
  <si>
    <t xml:space="preserve"> 15.4 </t>
  </si>
  <si>
    <t xml:space="preserve"> CP0019 </t>
  </si>
  <si>
    <t>BANCADA GRANITO CINZA  235 X 60 CM</t>
  </si>
  <si>
    <t xml:space="preserve"> 15.5 </t>
  </si>
  <si>
    <t xml:space="preserve"> CP0020 </t>
  </si>
  <si>
    <t>BANCADA GRANITO CINZA  140 X 60 CM, COM CUBA DE EMBUTIR DE AÇO, VÁLVULA AMERICANA EM METAL, SIFÃO FLEXÍVEL EM PVC, ENGATE FLEXÍVEL 30 CM, TORNEIRA CROMADA LONGA, DE PAREDE, 1/2 OU 3/4, P/ COZINHA, PADRÃO POPULAR - FORNEC. E INSTALAÇÃO.</t>
  </si>
  <si>
    <t xml:space="preserve"> 15.6 </t>
  </si>
  <si>
    <t xml:space="preserve"> CP0021 </t>
  </si>
  <si>
    <t>BANCADA GRANITO CINZA  170 X 60 CM, COM CUBA DE EMBUTIR DE AÇO, VÁLVULA AMERICANA EM METAL, SIFÃO FLEXÍVEL EM PVC, ENGATE FLEXÍVEL 30 CM, TORNEIRA CROMADA LONGA, DE PAREDE, 1/2 OU 3/4, P/ COZINHA, PADRÃO POPULAR - FORNEC. E INSTALAÇÃO.</t>
  </si>
  <si>
    <t xml:space="preserve"> 15.7 </t>
  </si>
  <si>
    <t xml:space="preserve"> CP00152 </t>
  </si>
  <si>
    <t>BANCADA GRANITO CINZA  TRIPLA 50 X 60 CM, COM CUBA DE EMBUTIR DE AÇO, VÁLVULA AMERICANA EM METAL, SIFÃO FLEXÍVEL EM PVC, ENGATE FLEXÍVEL 30 CM, TORNEIRA CROMADA LONGA, DE PAREDE, 1/2 OU 3/4, P/ COZINHA, PADRÃO POPULAR - FORNEC. E INSTALAÇÃO.</t>
  </si>
  <si>
    <t xml:space="preserve"> 15.8 </t>
  </si>
  <si>
    <t xml:space="preserve"> 95470 </t>
  </si>
  <si>
    <t>VASO SANITARIO SIFONADO CONVENCIONAL COM LOUÇA BRANCA, INCLUSO CONJUNTO DE LIGAÇÃO PARA BACIA SANITÁRIA AJUSTÁVEL - FORNECIMENTO E INSTALAÇÃO. AF_10/2016</t>
  </si>
  <si>
    <t xml:space="preserve"> 15.9 </t>
  </si>
  <si>
    <t xml:space="preserve"> 95471 </t>
  </si>
  <si>
    <t>VASO SANITARIO SIFONADO CONVENCIONAL PARA PCD SEM FURO FRONTAL COM  LOUÇA BRANCA SEM ASSENTO -  FORNECIMENTO E INSTALAÇÃO. AF_01/2020</t>
  </si>
  <si>
    <t xml:space="preserve"> 15.10 </t>
  </si>
  <si>
    <t xml:space="preserve"> ED-50329 </t>
  </si>
  <si>
    <t>TORNEIRA METÁLICA PARA LAVATÓRIO, FECHAMENTO AUTOMÁTICO, ACABAMENTO CROMADO, COM AREJADOR, APLICAÇÃO DE MESA, INCLUSIVE ENGATE FLEXÍVEL METÁLICO, FORNECIMENTO E INSTALAÇÃO</t>
  </si>
  <si>
    <t xml:space="preserve"> 15.11 </t>
  </si>
  <si>
    <t xml:space="preserve"> 86940 </t>
  </si>
  <si>
    <t>LAVATÓRIO LOUÇA BRANCA COM COLUNA, 45 X 55CM OU EQUIVALENTE, PADRÃO MÉDIO, INCLUSO SIFÃO TIPO GARRAFA, VÁLVULA E ENGATE FLEXÍVEL DE 40CM EM METAL CROMADO, COM APARELHO MISTURADOR PADRÃO MÉDIO - FORNECIMENTO E INSTALAÇÃO. AF_01/2020</t>
  </si>
  <si>
    <t xml:space="preserve"> 15.12 </t>
  </si>
  <si>
    <t xml:space="preserve"> ED-50316 </t>
  </si>
  <si>
    <t>DUCHA HIGIÊNICA COM REGISTRO PARA CONTROLE DE FLUXO DE ÁGUA, DIÂMETRO 1/2" (20MM), INCLUSIVE FORNECIMENTO E INSTALAÇÃO</t>
  </si>
  <si>
    <t xml:space="preserve"> 15.13 </t>
  </si>
  <si>
    <t xml:space="preserve"> ED-48160 </t>
  </si>
  <si>
    <t>BARRA DE APOIO EM AÇO INOX POLIDO RETA, DN 1.1/4" (31,75MM), PARA ACESSIBILIDADE (PMR/PCR), COMPRIMENTO 80CM, INSTALADO EM PAREDE, INCLUSIVE FORNECIMENTO, INSTALAÇÃO E ACESSÓRIOS PARA FIXAÇÃO</t>
  </si>
  <si>
    <t xml:space="preserve"> 15.14 </t>
  </si>
  <si>
    <t xml:space="preserve"> ED-48165 </t>
  </si>
  <si>
    <t>BARRA DE APOIO EM AÇO INOX POLIDO EM "L", DN 1.1/4" (31,75MM), PARA ACESSIBILIDADE (PMR/PCR), COMPRIMENTO 140CM, INSTALADO EM PAREDE, INCLUSIVE FORNECIMENTO, INSTALAÇÃO E ACESSÓRIOS PARA FIXAÇÃO</t>
  </si>
  <si>
    <t xml:space="preserve"> 15.15 </t>
  </si>
  <si>
    <t xml:space="preserve"> ED-48180 </t>
  </si>
  <si>
    <t>DISPENSER EM AÇO INOX PARA PAPEL TOALHA 2 OU 3 FOLHAS</t>
  </si>
  <si>
    <t xml:space="preserve"> 15.16 </t>
  </si>
  <si>
    <t xml:space="preserve"> ED-48181 </t>
  </si>
  <si>
    <t>PAPELEIRA METÁLICA CROMADA, INCLUSIVE FIXAÇÃO</t>
  </si>
  <si>
    <t xml:space="preserve"> 15.17 </t>
  </si>
  <si>
    <t xml:space="preserve"> 15.18 </t>
  </si>
  <si>
    <t xml:space="preserve"> 95547 </t>
  </si>
  <si>
    <t>SABONETEIRA PLASTICA TIPO DISPENSER PARA SABONETE LIQUIDO COM RESERVATORIO 800 A 1500 ML, INCLUSO FIXAÇÃO. AF_01/2020</t>
  </si>
  <si>
    <t xml:space="preserve"> 15.19 </t>
  </si>
  <si>
    <t xml:space="preserve"> ED-48156 </t>
  </si>
  <si>
    <t>ASSENTO BRANCO PARA VASO</t>
  </si>
  <si>
    <t xml:space="preserve"> 15.20 </t>
  </si>
  <si>
    <t xml:space="preserve"> 10.46.05 </t>
  </si>
  <si>
    <t>DE AÇO INOX COM 1 BOJO  63 X 51 CM</t>
  </si>
  <si>
    <t xml:space="preserve"> 15.21 </t>
  </si>
  <si>
    <t xml:space="preserve"> 10.47.03 </t>
  </si>
  <si>
    <t>BEBEDOURO UNITARIO INOX P/ 80 PESSOAS H=1,0 METRO</t>
  </si>
  <si>
    <t xml:space="preserve"> 15.22 </t>
  </si>
  <si>
    <t xml:space="preserve"> 16 </t>
  </si>
  <si>
    <t>OBRAS COMPLEMENTARES</t>
  </si>
  <si>
    <t xml:space="preserve"> 16.1 </t>
  </si>
  <si>
    <t>GRADIL</t>
  </si>
  <si>
    <t xml:space="preserve"> 16.1.1 </t>
  </si>
  <si>
    <t xml:space="preserve"> 96527 </t>
  </si>
  <si>
    <t>ESCAVAÇÃO MANUAL DE VALA PARA VIGA BALDRAME (INCLUINDO ESCAVAÇÃO PARA COLOCAÇÃO DE FÔRMAS). AF_06/2017</t>
  </si>
  <si>
    <t xml:space="preserve"> 16.1.2 </t>
  </si>
  <si>
    <t xml:space="preserve"> ED-29801 </t>
  </si>
  <si>
    <t>PERFURAÇÃO MANUAL DE ESTACA TIPO BROCA A TRADO, INCLUSIVE AFASTAMENTO, EXCLUSIVE ARMAÇÃO, CONCRETO ESTRUTURAL, TRANSPORTE E RETIRADA DO MATERIAL ESCAVADO</t>
  </si>
  <si>
    <t xml:space="preserve"> 16.1.3 </t>
  </si>
  <si>
    <t xml:space="preserve"> ED-51122 </t>
  </si>
  <si>
    <t>REGULARIZAÇÃO E COMPACTAÇÃO DE TERRENO MANUAL COM SOQUETE, EXCLUSIVE DESMATAMENTO, DESTOCAMENTO, LIMPEZA/ROÇADA DO TERRENO</t>
  </si>
  <si>
    <t xml:space="preserve"> 16.1.4 </t>
  </si>
  <si>
    <t xml:space="preserve"> 96530 </t>
  </si>
  <si>
    <t>FABRICAÇÃO, MONTAGEM E DESMONTAGEM DE FÔRMA PARA VIGA BALDRAME, EM MADEIRA SERRADA, E=25 MM, 1 UTILIZAÇÃO. AF_06/2017</t>
  </si>
  <si>
    <t xml:space="preserve"> 16.1.5 </t>
  </si>
  <si>
    <t xml:space="preserve"> 04.15.32 </t>
  </si>
  <si>
    <t>AÇO CA-60 D = 5 MM, CORTE, DOBRA E COLOCAÇAO EM FUNDAÇÃO REF 96543</t>
  </si>
  <si>
    <t>KG</t>
  </si>
  <si>
    <t xml:space="preserve"> 16.1.6 </t>
  </si>
  <si>
    <t xml:space="preserve"> 04.15.43 </t>
  </si>
  <si>
    <t>AÇO CA-50 D = 10 MM, CORTE, DOBRA E COLOCAÇAO EM FUNDAÇÃO REF 96546</t>
  </si>
  <si>
    <t xml:space="preserve"> 16.1.7 </t>
  </si>
  <si>
    <t xml:space="preserve"> 04.23.20 </t>
  </si>
  <si>
    <t>FCK &gt;= 20 MPA, BRITA CALCARIA, USINADO CONVENCIONAL, LANÇADO EM FUNDAÇÃO</t>
  </si>
  <si>
    <t xml:space="preserve"> 16.1.8 </t>
  </si>
  <si>
    <t xml:space="preserve"> CP00146 </t>
  </si>
  <si>
    <t>Copia - PORTÃO GRADIL NYLOFOR INCLUSIVE POSTE OU EQUIVALENTE -2,20X2,50M</t>
  </si>
  <si>
    <t xml:space="preserve"> 16.1.9 </t>
  </si>
  <si>
    <t xml:space="preserve"> CP00161 </t>
  </si>
  <si>
    <t>PORTÃO DE CORRER GRADIL NYLOFOR INCLUSIVE POSTE OU EQUIVALENTE -3,00X2,50M</t>
  </si>
  <si>
    <t xml:space="preserve"> 16.1.10 </t>
  </si>
  <si>
    <t xml:space="preserve"> CP00147 </t>
  </si>
  <si>
    <t>PORTÃO DE CORRER GRADIL NYLOFOR INCLUSIVE POSTE OU EQUIVALENTE -4,50X2,43M</t>
  </si>
  <si>
    <t xml:space="preserve"> 16.1.11 </t>
  </si>
  <si>
    <t xml:space="preserve"> 13.38.30 </t>
  </si>
  <si>
    <t>GRADIL NYLOFOR H=2.43 M INCLUSIVE POSTE OU EQUIVALENTE</t>
  </si>
  <si>
    <t xml:space="preserve"> 16.2 </t>
  </si>
  <si>
    <t xml:space="preserve"> 94993 </t>
  </si>
  <si>
    <t>EXECUÇÃO DE PASSEIO (CALÇADA) OU PISO DE CONCRETO COM CONCRETO MOLDADO IN LOCO, USINADO, ACABAMENTO CONVENCIONAL, ESPESSURA 6 CM, ARMADO. AF_08/2022</t>
  </si>
  <si>
    <t xml:space="preserve"> 16.3 </t>
  </si>
  <si>
    <t xml:space="preserve"> 07.38.04 </t>
  </si>
  <si>
    <t>TIJOLO FURADO ESP=10CM, REBOCADO E PINTADO H=2,50M</t>
  </si>
  <si>
    <t xml:space="preserve"> 16.4 </t>
  </si>
  <si>
    <t xml:space="preserve"> ED-50437 </t>
  </si>
  <si>
    <t>PLANTIO DE GRAMA ESMERALDA EM PLACAS, INCLUSIVE TERRA VEGETAL E CONSERVAÇÃO POR TRINTA (30) DIAS</t>
  </si>
  <si>
    <t xml:space="preserve"> 16.5 </t>
  </si>
  <si>
    <t xml:space="preserve"> ED-50518 </t>
  </si>
  <si>
    <t>PINTURA PARA SINALIZAÇÃO DE VAGA DE ESTACIONAMENTO PARA PORTADORES DE NECESSIDADES ESPECIAIS SOBRE PAVIMENTAÇÃO URBANA</t>
  </si>
  <si>
    <t xml:space="preserve"> 16.6 </t>
  </si>
  <si>
    <t xml:space="preserve"> 17.50.01 </t>
  </si>
  <si>
    <t>PINTURA DE DEMARCAÇAO DE QUADRAS SISTEMA ACRILICO</t>
  </si>
  <si>
    <t xml:space="preserve"> 16.7 </t>
  </si>
  <si>
    <t xml:space="preserve"> 15.22.11 </t>
  </si>
  <si>
    <t>20 X 20 CM, TATIL EM COR AMARELA/VERMELHA</t>
  </si>
  <si>
    <t xml:space="preserve"> 16.8 </t>
  </si>
  <si>
    <t xml:space="preserve"> 16.32.070 </t>
  </si>
  <si>
    <t>CPOS/CDHU</t>
  </si>
  <si>
    <t>Cobertura curva em chapa de policarbonato alveolar bronze de 6 mm</t>
  </si>
  <si>
    <t xml:space="preserve"> 16.9 </t>
  </si>
  <si>
    <t xml:space="preserve"> 92398 </t>
  </si>
  <si>
    <t>EXECUÇÃO DE PAVIMENTO EM PISO INTERTRAVADO, COM BLOCO RETANGULAR COR NATURAL DE 20 X 10 CM, ESPESSURA 8 CM. AF_10/2022</t>
  </si>
  <si>
    <t xml:space="preserve"> 16.10 </t>
  </si>
  <si>
    <t>ENTRADA PRINCIPAL</t>
  </si>
  <si>
    <t xml:space="preserve"> 16.10.1 </t>
  </si>
  <si>
    <t xml:space="preserve"> 16.10.2 </t>
  </si>
  <si>
    <t xml:space="preserve"> 20.06.03 </t>
  </si>
  <si>
    <t>COM BRITA BICA CORRIDA (AGREGADO DE PEDREIRA)</t>
  </si>
  <si>
    <t xml:space="preserve"> 16.10.3 </t>
  </si>
  <si>
    <t xml:space="preserve"> 95878 </t>
  </si>
  <si>
    <t>TRANSPORTE COM CAMINHÃO BASCULANTE DE 10 M³, EM VIA URBANA PAVIMENTADA, DMT ATÉ 30 KM (UNIDADE: TXKM). AF_07/2020</t>
  </si>
  <si>
    <t>TXKM</t>
  </si>
  <si>
    <t xml:space="preserve"> 17 </t>
  </si>
  <si>
    <t>DRENAGEM</t>
  </si>
  <si>
    <t xml:space="preserve"> 17.1 </t>
  </si>
  <si>
    <t xml:space="preserve"> 94965 </t>
  </si>
  <si>
    <t>CONCRETO FCK = 25MPA, TRAÇO 1:2,3:2,7 (EM MASSA SECA DE CIMENTO/ AREIA MÉDIA/ BRITA 1) - PREPARO MECÂNICO COM BETONEIRA 400 L. AF_05/2021</t>
  </si>
  <si>
    <t xml:space="preserve"> 17.2 </t>
  </si>
  <si>
    <t xml:space="preserve"> 17.3 </t>
  </si>
  <si>
    <t xml:space="preserve"> 60.33.10 </t>
  </si>
  <si>
    <t>TELA DE AÇO SOLDADA NERVURADA, CA-60, Q-283, (4,48 KG/M2), DIAMETRO DO FIO = 6,0 MM, PAINEL 2,45 X 6,00 M, ESPAÇAMENTO DA MALHA 10 X 10 CM</t>
  </si>
  <si>
    <t xml:space="preserve"> 17.4 </t>
  </si>
  <si>
    <t xml:space="preserve"> 17.5 </t>
  </si>
  <si>
    <t xml:space="preserve"> ED-48669 </t>
  </si>
  <si>
    <t>FORNECIMENTO E ASSENTAMENTO DE TUBO PVC RÍGIDO, DRENAGEM/PLUVIAL, PBV - SÉRIE NORMAL, DN 100 MM (4"), INCLUSIVE CONEXÕES</t>
  </si>
  <si>
    <t xml:space="preserve"> 17.6 </t>
  </si>
  <si>
    <t xml:space="preserve"> ED-48670 </t>
  </si>
  <si>
    <t>FORNECIMENTO E ASSENTAMENTO DE TUBO PVC RÍGIDO, DRENAGEM/PLUVIAL, PBV - SÉRIE NORMAL, DN 150 MM (6"), INCLUSIVE CONEXÕES</t>
  </si>
  <si>
    <t xml:space="preserve"> 17.7 </t>
  </si>
  <si>
    <t xml:space="preserve"> 102990 </t>
  </si>
  <si>
    <t>CANALETA MEIA CANA PRÉ-MOLDADA DE CONCRETO (D = 30 CM) - FORNECIMENTO E INSTALAÇÃO. AF_08/2021</t>
  </si>
  <si>
    <t xml:space="preserve"> 17.8 </t>
  </si>
  <si>
    <t xml:space="preserve"> 102989 </t>
  </si>
  <si>
    <t>CANALETA MEIA CANA PRÉ-MOLDADA DE CONCRETO (D = 20 CM) - FORNECIMENTO E INSTALAÇÃO. AF_08/2021</t>
  </si>
  <si>
    <t xml:space="preserve"> 17.9 </t>
  </si>
  <si>
    <t xml:space="preserve"> 94964 </t>
  </si>
  <si>
    <t>CONCRETO FCK = 20MPA, TRAÇO 1:2,7:3 (EM MASSA SECA DE CIMENTO/ AREIA MÉDIA/ BRITA 1) - PREPARO MECÂNICO COM BETONEIRA 400 L. AF_05/2021</t>
  </si>
  <si>
    <t xml:space="preserve"> 17.10 </t>
  </si>
  <si>
    <t xml:space="preserve"> 93358 </t>
  </si>
  <si>
    <t>ESCAVAÇÃO MANUAL DE VALA COM PROFUNDIDADE MENOR OU IGUAL A 1,30 M. AF_02/2021</t>
  </si>
  <si>
    <t xml:space="preserve"> 17.11 </t>
  </si>
  <si>
    <t xml:space="preserve"> 96995 </t>
  </si>
  <si>
    <t>REATERRO MANUAL APILOADO COM SOQUETE. AF_10/2017</t>
  </si>
  <si>
    <t xml:space="preserve"> 18 </t>
  </si>
  <si>
    <t>LIMPEZA DA OBRA</t>
  </si>
  <si>
    <t xml:space="preserve"> 18.1 </t>
  </si>
  <si>
    <t xml:space="preserve"> ED-50266 </t>
  </si>
  <si>
    <t>LIMPEZA FINAL PARA ENTREGA DA OBRA</t>
  </si>
  <si>
    <t>Total sem BDI</t>
  </si>
  <si>
    <t>Total do BDI</t>
  </si>
  <si>
    <t>Total Geral</t>
  </si>
  <si>
    <t>CF CONSTRUÇÕES E REFORMAS LTDA</t>
  </si>
  <si>
    <t xml:space="preserve">PLANILHA ORÇAMENTÁRIA </t>
  </si>
  <si>
    <t>CLIENTE:</t>
  </si>
  <si>
    <t xml:space="preserve">PREFEITURA MUNICIPAL DE SANTA LUZIA </t>
  </si>
  <si>
    <t xml:space="preserve">LOCAL </t>
  </si>
  <si>
    <t xml:space="preserve"> SANTA LUZIA, MINAS GERAIS</t>
  </si>
  <si>
    <t>BDI</t>
  </si>
  <si>
    <t>OBJETO</t>
  </si>
  <si>
    <t xml:space="preserve">OBRAS COMPLEMENTARES DA UNIDADE BÁSICA DE SÁÚDE VALE DOS COQUEIROS </t>
  </si>
  <si>
    <t xml:space="preserve">_______________________________________________________________
Charles Pereira Andrade
Diretor </t>
  </si>
  <si>
    <r>
      <t>Empresa Proponente</t>
    </r>
    <r>
      <rPr>
        <sz val="11"/>
        <color theme="1"/>
        <rFont val="Aptos Narrow"/>
        <family val="2"/>
      </rPr>
      <t>: CF Constuções e Reformas Ltda</t>
    </r>
  </si>
  <si>
    <r>
      <t>Endereço:</t>
    </r>
    <r>
      <rPr>
        <sz val="11"/>
        <color theme="1"/>
        <rFont val="Aptos Narrow"/>
        <family val="2"/>
      </rPr>
      <t xml:space="preserve"> Rua docemaste , 15 - Sala 3 ,Flávio Marques Lisboa, Belo Horizonte - MG CEP: 31030-180</t>
    </r>
  </si>
  <si>
    <r>
      <t>CNPJ:</t>
    </r>
    <r>
      <rPr>
        <sz val="11"/>
        <color theme="1"/>
        <rFont val="Aptos Narrow"/>
        <family val="2"/>
      </rPr>
      <t xml:space="preserve"> 19.543.678/0001-49</t>
    </r>
  </si>
  <si>
    <r>
      <t>Telefone:</t>
    </r>
    <r>
      <rPr>
        <sz val="11"/>
        <color theme="1"/>
        <rFont val="Aptos Narrow"/>
        <family val="2"/>
      </rPr>
      <t xml:space="preserve"> (31)99449-2592</t>
    </r>
  </si>
  <si>
    <r>
      <t>E-mail:</t>
    </r>
    <r>
      <rPr>
        <sz val="11"/>
        <color theme="1"/>
        <rFont val="Aptos Narrow"/>
        <family val="2"/>
      </rPr>
      <t xml:space="preserve"> joseeduardo@cf.eng.br</t>
    </r>
    <r>
      <rPr>
        <b/>
        <sz val="11"/>
        <color theme="1"/>
        <rFont val="Aptos Narrow"/>
        <family val="2"/>
      </rPr>
      <t xml:space="preserve">      </t>
    </r>
  </si>
  <si>
    <r>
      <t xml:space="preserve">Validade da proposta: </t>
    </r>
    <r>
      <rPr>
        <sz val="11"/>
        <color theme="1"/>
        <rFont val="Aptos Narrow"/>
        <family val="2"/>
      </rPr>
      <t>60 dias</t>
    </r>
  </si>
  <si>
    <t>R$ ACUMULADO</t>
  </si>
  <si>
    <t>% ACUMULADO</t>
  </si>
  <si>
    <t>R$ SIMPLES</t>
  </si>
  <si>
    <t>% SIMPLES</t>
  </si>
  <si>
    <t>18.0</t>
  </si>
  <si>
    <t>%</t>
  </si>
  <si>
    <t>R$</t>
  </si>
  <si>
    <t>Mês 5</t>
  </si>
  <si>
    <t>Mês 4</t>
  </si>
  <si>
    <t>Mês 3</t>
  </si>
  <si>
    <t>Mês 2</t>
  </si>
  <si>
    <t>Mês 1</t>
  </si>
  <si>
    <t>PESO</t>
  </si>
  <si>
    <t>PREÇO TOTAL</t>
  </si>
  <si>
    <t>DESCRIÇÃO</t>
  </si>
  <si>
    <t>ITEM</t>
  </si>
  <si>
    <t>CRONOGRAMA FÍSICO FINANCEIRO</t>
  </si>
  <si>
    <t>COMPOSIÇÃO DE BDI</t>
  </si>
  <si>
    <t xml:space="preserve">DURAÇÃO: </t>
  </si>
  <si>
    <t>5 meses</t>
  </si>
  <si>
    <t>DISCRIMINAÇÃO BDI GERAL</t>
  </si>
  <si>
    <t>Valor</t>
  </si>
  <si>
    <t>Despesas  (incidem sobre o custo direto)</t>
  </si>
  <si>
    <t>AC</t>
  </si>
  <si>
    <t>Taxa de rateio da administração central (%)</t>
  </si>
  <si>
    <t>S</t>
  </si>
  <si>
    <t>Seguro + garantia(%)</t>
  </si>
  <si>
    <t>R</t>
  </si>
  <si>
    <t>Risco (%)</t>
  </si>
  <si>
    <t>DF</t>
  </si>
  <si>
    <t>Despesa Financeira (%)</t>
  </si>
  <si>
    <t>L</t>
  </si>
  <si>
    <t>Lucro bruto (%)</t>
  </si>
  <si>
    <t>Tributos  (incidem sobre o faturamento)</t>
  </si>
  <si>
    <t>PIS (%)</t>
  </si>
  <si>
    <t>ISSQN  (%)</t>
  </si>
  <si>
    <t>COFINS (%)</t>
  </si>
  <si>
    <t>CPRB (Quando INSS não incidir sobre a mão de obra) - lei 13.161/2015 (%)</t>
  </si>
  <si>
    <t>T</t>
  </si>
  <si>
    <t xml:space="preserve">Total de Tributos </t>
  </si>
  <si>
    <t>.............................................................</t>
  </si>
  <si>
    <t>Charles Pereira Andrade</t>
  </si>
  <si>
    <t>Diretor</t>
  </si>
  <si>
    <t>Belo Horizonte, 15 de fevereiro de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</si>
</sst>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R$&quot;\ * #,##0.00_-;\-&quot;R$&quot;\ * #,##0.00_-;_-&quot;R$&quot;\ * &quot;-&quot;??_-;_-@_-"/>
    <numFmt numFmtId="43" formatCode="_-* #,##0.00_-;\-* #,##0.00_-;_-* &quot;-&quot;??_-;_-@_-"/>
    <numFmt numFmtId="165" formatCode="0.0%"/>
    <numFmt numFmtId="166" formatCode="#,##0.0"/>
    <numFmt numFmtId="167" formatCode="_(* #,##0.00_);_(* \(#,##0.00\);_(* &quot;-&quot;??_);_(@_)"/>
    <numFmt numFmtId="168" formatCode="_-&quot;R$&quot;* #,##0.00_-;\-&quot;R$&quot;* #,##0.00_-;_-&quot;R$&quot;* &quot;-&quot;??_-;_-@_-"/>
  </numFmts>
  <fonts count="24" x14ac:knownFonts="1">
    <font>
      <sz val="11"/>
      <name val="Arial"/>
      <family val="1"/>
    </font>
    <font>
      <sz val="11"/>
      <color theme="1"/>
      <name val="Calibri"/>
      <family val="2"/>
      <scheme val="minor"/>
    </font>
    <font>
      <sz val="11"/>
      <name val="Arial"/>
      <family val="1"/>
    </font>
    <font>
      <sz val="9"/>
      <name val="Franklin Gothic Book"/>
      <family val="2"/>
    </font>
    <font>
      <sz val="10"/>
      <name val="Franklin Gothic Book"/>
      <family val="2"/>
    </font>
    <font>
      <sz val="11"/>
      <name val="Franklin Gothic Book"/>
      <family val="2"/>
    </font>
    <font>
      <sz val="11"/>
      <color theme="1"/>
      <name val="Aptos Narrow"/>
      <family val="2"/>
    </font>
    <font>
      <b/>
      <sz val="11"/>
      <name val="Aptos Narrow"/>
      <family val="2"/>
    </font>
    <font>
      <sz val="11"/>
      <name val="Aptos Narrow"/>
      <family val="2"/>
    </font>
    <font>
      <b/>
      <sz val="11"/>
      <color theme="1"/>
      <name val="Aptos Narrow"/>
      <family val="2"/>
    </font>
    <font>
      <b/>
      <sz val="11"/>
      <color rgb="FF000000"/>
      <name val="Aptos Narrow"/>
      <family val="2"/>
    </font>
    <font>
      <sz val="11"/>
      <color rgb="FF000000"/>
      <name val="Aptos Narrow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4"/>
      <color theme="1"/>
      <name val="Calibri"/>
      <family val="2"/>
    </font>
    <font>
      <sz val="8"/>
      <name val="Arial"/>
      <family val="2"/>
    </font>
    <font>
      <b/>
      <sz val="14"/>
      <name val="Calibri"/>
      <family val="2"/>
    </font>
    <font>
      <b/>
      <sz val="11"/>
      <name val="Calibri"/>
      <family val="2"/>
    </font>
    <font>
      <sz val="10"/>
      <name val="Arial"/>
      <family val="2"/>
    </font>
    <font>
      <b/>
      <sz val="12"/>
      <name val="Franklin Gothic Book"/>
      <family val="2"/>
    </font>
    <font>
      <b/>
      <sz val="10"/>
      <name val="Franklin Gothic Book"/>
      <family val="2"/>
    </font>
    <font>
      <sz val="12"/>
      <name val="Franklin Gothic Book"/>
      <family val="2"/>
    </font>
    <font>
      <sz val="10"/>
      <color rgb="FF000000"/>
      <name val="Franklin Gothic Book"/>
      <family val="2"/>
    </font>
    <font>
      <b/>
      <sz val="11"/>
      <name val="Franklin Gothic Book"/>
      <family val="2"/>
    </font>
  </fonts>
  <fills count="16">
    <fill>
      <patternFill patternType="none"/>
    </fill>
    <fill>
      <patternFill patternType="gray125"/>
    </fill>
    <fill>
      <patternFill patternType="solid">
        <fgColor rgb="FFD8ECF6"/>
      </patternFill>
    </fill>
    <fill>
      <patternFill patternType="solid">
        <fgColor rgb="FFD8ECF6"/>
      </patternFill>
    </fill>
    <fill>
      <patternFill patternType="solid">
        <fgColor rgb="FFD8ECF6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59999389629810485"/>
        <bgColor indexed="64"/>
      </patternFill>
    </fill>
  </fills>
  <borders count="43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0" tint="-0.24994659260841701"/>
      </bottom>
      <diagonal/>
    </border>
    <border>
      <left style="medium">
        <color indexed="64"/>
      </left>
      <right style="medium">
        <color indexed="64"/>
      </right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indexed="64"/>
      </left>
      <right style="medium">
        <color indexed="64"/>
      </right>
      <top style="thin">
        <color theme="0" tint="-0.24994659260841701"/>
      </top>
      <bottom/>
      <diagonal/>
    </border>
    <border>
      <left style="medium">
        <color indexed="64"/>
      </left>
      <right style="medium">
        <color indexed="64"/>
      </right>
      <top style="thin">
        <color theme="0" tint="-0.2499465926084170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1">
    <xf numFmtId="0" fontId="0" fillId="0" borderId="0"/>
    <xf numFmtId="44" fontId="2" fillId="0" borderId="0" applyFont="0" applyFill="0" applyBorder="0" applyAlignment="0" applyProtection="0"/>
    <xf numFmtId="0" fontId="1" fillId="0" borderId="0"/>
    <xf numFmtId="0" fontId="12" fillId="0" borderId="0"/>
    <xf numFmtId="43" fontId="12" fillId="0" borderId="0" applyFont="0" applyFill="0" applyBorder="0" applyAlignment="0" applyProtection="0"/>
    <xf numFmtId="0" fontId="15" fillId="0" borderId="0"/>
    <xf numFmtId="0" fontId="18" fillId="0" borderId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167" fontId="18" fillId="0" borderId="0" applyFont="0" applyFill="0" applyBorder="0" applyAlignment="0" applyProtection="0"/>
    <xf numFmtId="168" fontId="1" fillId="0" borderId="0" applyFont="0" applyFill="0" applyBorder="0" applyAlignment="0" applyProtection="0"/>
  </cellStyleXfs>
  <cellXfs count="138">
    <xf numFmtId="0" fontId="0" fillId="0" borderId="0" xfId="0"/>
    <xf numFmtId="0" fontId="6" fillId="0" borderId="9" xfId="0" applyFont="1" applyBorder="1" applyAlignment="1">
      <alignment horizontal="center"/>
    </xf>
    <xf numFmtId="0" fontId="7" fillId="10" borderId="9" xfId="0" applyFont="1" applyFill="1" applyBorder="1" applyAlignment="1">
      <alignment horizontal="center" vertical="center"/>
    </xf>
    <xf numFmtId="0" fontId="8" fillId="0" borderId="0" xfId="0" applyFont="1"/>
    <xf numFmtId="0" fontId="9" fillId="11" borderId="9" xfId="0" applyFont="1" applyFill="1" applyBorder="1" applyAlignment="1">
      <alignment horizontal="center" vertical="center"/>
    </xf>
    <xf numFmtId="0" fontId="8" fillId="0" borderId="10" xfId="2" applyFont="1" applyBorder="1" applyAlignment="1">
      <alignment horizontal="center" vertical="center" wrapText="1"/>
    </xf>
    <xf numFmtId="0" fontId="8" fillId="0" borderId="11" xfId="2" applyFont="1" applyBorder="1" applyAlignment="1">
      <alignment horizontal="center" vertical="center" wrapText="1"/>
    </xf>
    <xf numFmtId="0" fontId="8" fillId="0" borderId="12" xfId="2" applyFont="1" applyBorder="1" applyAlignment="1">
      <alignment horizontal="center" vertical="center" wrapText="1"/>
    </xf>
    <xf numFmtId="0" fontId="8" fillId="0" borderId="9" xfId="2" applyFont="1" applyBorder="1" applyAlignment="1">
      <alignment horizontal="center" vertical="center"/>
    </xf>
    <xf numFmtId="0" fontId="7" fillId="11" borderId="9" xfId="2" applyFont="1" applyFill="1" applyBorder="1" applyAlignment="1">
      <alignment horizontal="center" vertical="center"/>
    </xf>
    <xf numFmtId="10" fontId="8" fillId="0" borderId="9" xfId="2" applyNumberFormat="1" applyFont="1" applyBorder="1" applyAlignment="1">
      <alignment horizontal="center" vertical="center"/>
    </xf>
    <xf numFmtId="0" fontId="6" fillId="0" borderId="10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0" fontId="7" fillId="9" borderId="8" xfId="0" applyFont="1" applyFill="1" applyBorder="1" applyAlignment="1">
      <alignment horizontal="left" vertical="top" wrapText="1"/>
    </xf>
    <xf numFmtId="0" fontId="7" fillId="9" borderId="8" xfId="0" applyFont="1" applyFill="1" applyBorder="1" applyAlignment="1">
      <alignment horizontal="right" vertical="top" wrapText="1"/>
    </xf>
    <xf numFmtId="0" fontId="7" fillId="9" borderId="8" xfId="0" applyFont="1" applyFill="1" applyBorder="1" applyAlignment="1">
      <alignment horizontal="center" vertical="top" wrapText="1"/>
    </xf>
    <xf numFmtId="0" fontId="10" fillId="2" borderId="1" xfId="0" applyFont="1" applyFill="1" applyBorder="1" applyAlignment="1">
      <alignment horizontal="left" vertical="top" wrapText="1"/>
    </xf>
    <xf numFmtId="0" fontId="10" fillId="3" borderId="2" xfId="0" applyFont="1" applyFill="1" applyBorder="1" applyAlignment="1">
      <alignment horizontal="right" vertical="top" wrapText="1"/>
    </xf>
    <xf numFmtId="4" fontId="10" fillId="4" borderId="3" xfId="0" applyNumberFormat="1" applyFont="1" applyFill="1" applyBorder="1" applyAlignment="1">
      <alignment horizontal="right" vertical="top" wrapText="1"/>
    </xf>
    <xf numFmtId="0" fontId="11" fillId="0" borderId="4" xfId="0" applyFont="1" applyFill="1" applyBorder="1" applyAlignment="1">
      <alignment horizontal="left" vertical="top" wrapText="1"/>
    </xf>
    <xf numFmtId="0" fontId="11" fillId="0" borderId="6" xfId="0" applyFont="1" applyFill="1" applyBorder="1" applyAlignment="1">
      <alignment horizontal="right" vertical="top" wrapText="1"/>
    </xf>
    <xf numFmtId="0" fontId="11" fillId="0" borderId="5" xfId="0" applyFont="1" applyFill="1" applyBorder="1" applyAlignment="1">
      <alignment horizontal="center" vertical="top" wrapText="1"/>
    </xf>
    <xf numFmtId="4" fontId="11" fillId="0" borderId="7" xfId="0" applyNumberFormat="1" applyFont="1" applyFill="1" applyBorder="1" applyAlignment="1">
      <alignment horizontal="right" vertical="top" wrapText="1"/>
    </xf>
    <xf numFmtId="0" fontId="8" fillId="0" borderId="0" xfId="0" applyFont="1" applyFill="1"/>
    <xf numFmtId="0" fontId="7" fillId="6" borderId="0" xfId="0" applyFont="1" applyFill="1" applyAlignment="1">
      <alignment horizontal="right" vertical="top" wrapText="1"/>
    </xf>
    <xf numFmtId="0" fontId="8" fillId="8" borderId="0" xfId="0" applyFont="1" applyFill="1" applyAlignment="1">
      <alignment horizontal="left" vertical="top" wrapText="1"/>
    </xf>
    <xf numFmtId="0" fontId="7" fillId="6" borderId="0" xfId="0" applyFont="1" applyFill="1" applyAlignment="1">
      <alignment horizontal="right" vertical="top" wrapText="1"/>
    </xf>
    <xf numFmtId="0" fontId="7" fillId="5" borderId="0" xfId="0" applyFont="1" applyFill="1" applyAlignment="1">
      <alignment horizontal="left" vertical="top" wrapText="1"/>
    </xf>
    <xf numFmtId="44" fontId="7" fillId="7" borderId="0" xfId="1" applyFont="1" applyFill="1" applyAlignment="1">
      <alignment horizontal="center" vertical="top" wrapText="1"/>
    </xf>
    <xf numFmtId="0" fontId="7" fillId="9" borderId="0" xfId="0" applyFont="1" applyFill="1" applyAlignment="1">
      <alignment horizontal="center" vertical="top" wrapText="1"/>
    </xf>
    <xf numFmtId="0" fontId="8" fillId="9" borderId="0" xfId="0" applyFont="1" applyFill="1" applyAlignment="1">
      <alignment horizontal="center" vertical="top" wrapText="1"/>
    </xf>
    <xf numFmtId="0" fontId="9" fillId="0" borderId="0" xfId="0" applyFont="1" applyAlignment="1">
      <alignment vertical="center"/>
    </xf>
    <xf numFmtId="0" fontId="9" fillId="0" borderId="0" xfId="0" applyFont="1" applyAlignment="1">
      <alignment vertical="center" wrapText="1"/>
    </xf>
    <xf numFmtId="0" fontId="12" fillId="0" borderId="0" xfId="3" applyAlignment="1">
      <alignment horizontal="center" vertical="center"/>
    </xf>
    <xf numFmtId="43" fontId="13" fillId="0" borderId="0" xfId="4" applyFont="1" applyAlignment="1">
      <alignment horizontal="center" vertical="center"/>
    </xf>
    <xf numFmtId="0" fontId="13" fillId="0" borderId="0" xfId="3" applyFont="1" applyAlignment="1">
      <alignment horizontal="left" vertical="center"/>
    </xf>
    <xf numFmtId="0" fontId="13" fillId="0" borderId="0" xfId="3" applyFont="1" applyAlignment="1">
      <alignment horizontal="center" vertical="center"/>
    </xf>
    <xf numFmtId="4" fontId="13" fillId="0" borderId="13" xfId="3" applyNumberFormat="1" applyFont="1" applyBorder="1" applyAlignment="1">
      <alignment horizontal="center" vertical="center"/>
    </xf>
    <xf numFmtId="0" fontId="13" fillId="0" borderId="14" xfId="3" applyFont="1" applyBorder="1" applyAlignment="1">
      <alignment horizontal="center" vertical="center"/>
    </xf>
    <xf numFmtId="0" fontId="13" fillId="0" borderId="15" xfId="3" applyFont="1" applyBorder="1" applyAlignment="1">
      <alignment horizontal="center" vertical="center"/>
    </xf>
    <xf numFmtId="0" fontId="13" fillId="0" borderId="16" xfId="3" applyFont="1" applyBorder="1" applyAlignment="1">
      <alignment horizontal="center" vertical="center"/>
    </xf>
    <xf numFmtId="10" fontId="13" fillId="0" borderId="13" xfId="3" applyNumberFormat="1" applyFont="1" applyBorder="1" applyAlignment="1">
      <alignment horizontal="center" vertical="center"/>
    </xf>
    <xf numFmtId="0" fontId="13" fillId="0" borderId="17" xfId="3" applyFont="1" applyBorder="1" applyAlignment="1">
      <alignment horizontal="center" vertical="center"/>
    </xf>
    <xf numFmtId="0" fontId="13" fillId="0" borderId="18" xfId="3" applyFont="1" applyBorder="1" applyAlignment="1">
      <alignment horizontal="center" vertical="center"/>
    </xf>
    <xf numFmtId="0" fontId="13" fillId="0" borderId="19" xfId="3" applyFont="1" applyBorder="1" applyAlignment="1">
      <alignment horizontal="center" vertical="center"/>
    </xf>
    <xf numFmtId="0" fontId="12" fillId="0" borderId="20" xfId="3" applyBorder="1" applyAlignment="1">
      <alignment horizontal="center" vertical="center"/>
    </xf>
    <xf numFmtId="43" fontId="13" fillId="0" borderId="0" xfId="4" applyFont="1" applyBorder="1" applyAlignment="1">
      <alignment horizontal="center" vertical="center"/>
    </xf>
    <xf numFmtId="0" fontId="13" fillId="0" borderId="21" xfId="3" applyFont="1" applyBorder="1" applyAlignment="1">
      <alignment horizontal="center" vertical="center"/>
    </xf>
    <xf numFmtId="43" fontId="13" fillId="0" borderId="0" xfId="4" applyFont="1" applyFill="1" applyBorder="1" applyAlignment="1">
      <alignment horizontal="center" vertical="center"/>
    </xf>
    <xf numFmtId="0" fontId="12" fillId="0" borderId="15" xfId="3" applyBorder="1" applyAlignment="1">
      <alignment horizontal="center" vertical="center"/>
    </xf>
    <xf numFmtId="0" fontId="13" fillId="0" borderId="22" xfId="3" applyFont="1" applyBorder="1" applyAlignment="1">
      <alignment horizontal="center" vertical="center"/>
    </xf>
    <xf numFmtId="4" fontId="12" fillId="0" borderId="23" xfId="3" applyNumberFormat="1" applyBorder="1" applyAlignment="1">
      <alignment horizontal="center" vertical="center"/>
    </xf>
    <xf numFmtId="0" fontId="13" fillId="0" borderId="24" xfId="3" applyFont="1" applyBorder="1" applyAlignment="1">
      <alignment horizontal="center" vertical="center"/>
    </xf>
    <xf numFmtId="4" fontId="12" fillId="0" borderId="13" xfId="3" applyNumberFormat="1" applyBorder="1" applyAlignment="1">
      <alignment horizontal="center" vertical="center"/>
    </xf>
    <xf numFmtId="165" fontId="12" fillId="0" borderId="22" xfId="4" applyNumberFormat="1" applyFont="1" applyFill="1" applyBorder="1" applyAlignment="1">
      <alignment horizontal="center" vertical="center"/>
    </xf>
    <xf numFmtId="4" fontId="13" fillId="0" borderId="22" xfId="3" applyNumberFormat="1" applyFont="1" applyBorder="1" applyAlignment="1">
      <alignment horizontal="center" vertical="center"/>
    </xf>
    <xf numFmtId="0" fontId="13" fillId="0" borderId="13" xfId="3" applyFont="1" applyBorder="1" applyAlignment="1">
      <alignment horizontal="left" vertical="center"/>
    </xf>
    <xf numFmtId="0" fontId="13" fillId="0" borderId="13" xfId="3" applyFont="1" applyBorder="1" applyAlignment="1">
      <alignment horizontal="center" vertical="center"/>
    </xf>
    <xf numFmtId="10" fontId="12" fillId="0" borderId="13" xfId="3" applyNumberFormat="1" applyBorder="1" applyAlignment="1">
      <alignment horizontal="center" vertical="center"/>
    </xf>
    <xf numFmtId="165" fontId="12" fillId="0" borderId="25" xfId="4" applyNumberFormat="1" applyFont="1" applyFill="1" applyBorder="1" applyAlignment="1">
      <alignment horizontal="center" vertical="center"/>
    </xf>
    <xf numFmtId="4" fontId="13" fillId="0" borderId="25" xfId="3" applyNumberFormat="1" applyFont="1" applyBorder="1" applyAlignment="1">
      <alignment horizontal="center" vertical="center"/>
    </xf>
    <xf numFmtId="0" fontId="13" fillId="0" borderId="22" xfId="3" applyFont="1" applyBorder="1" applyAlignment="1">
      <alignment horizontal="left" vertical="center"/>
    </xf>
    <xf numFmtId="4" fontId="13" fillId="0" borderId="25" xfId="3" applyNumberFormat="1" applyFont="1" applyBorder="1" applyAlignment="1">
      <alignment horizontal="left" vertical="center"/>
    </xf>
    <xf numFmtId="0" fontId="13" fillId="0" borderId="25" xfId="3" applyFont="1" applyBorder="1" applyAlignment="1">
      <alignment horizontal="center" vertical="center"/>
    </xf>
    <xf numFmtId="0" fontId="13" fillId="0" borderId="25" xfId="3" applyFont="1" applyBorder="1" applyAlignment="1">
      <alignment horizontal="left" vertical="center"/>
    </xf>
    <xf numFmtId="166" fontId="12" fillId="0" borderId="13" xfId="3" applyNumberFormat="1" applyBorder="1" applyAlignment="1">
      <alignment horizontal="center" vertical="center"/>
    </xf>
    <xf numFmtId="0" fontId="12" fillId="0" borderId="22" xfId="3" applyBorder="1" applyAlignment="1">
      <alignment horizontal="center" vertical="center"/>
    </xf>
    <xf numFmtId="0" fontId="13" fillId="0" borderId="22" xfId="3" applyFont="1" applyBorder="1" applyAlignment="1">
      <alignment horizontal="center" vertical="center"/>
    </xf>
    <xf numFmtId="0" fontId="13" fillId="0" borderId="24" xfId="3" applyFont="1" applyBorder="1" applyAlignment="1">
      <alignment horizontal="center" vertical="center"/>
    </xf>
    <xf numFmtId="0" fontId="14" fillId="0" borderId="12" xfId="3" applyFont="1" applyBorder="1" applyAlignment="1">
      <alignment horizontal="center" vertical="center" wrapText="1"/>
    </xf>
    <xf numFmtId="0" fontId="14" fillId="0" borderId="11" xfId="3" applyFont="1" applyBorder="1" applyAlignment="1">
      <alignment horizontal="center" vertical="center" wrapText="1"/>
    </xf>
    <xf numFmtId="0" fontId="14" fillId="0" borderId="10" xfId="3" applyFont="1" applyBorder="1" applyAlignment="1">
      <alignment horizontal="center" vertical="center" wrapText="1"/>
    </xf>
    <xf numFmtId="0" fontId="14" fillId="0" borderId="9" xfId="3" applyFont="1" applyBorder="1" applyAlignment="1">
      <alignment horizontal="center" vertical="center"/>
    </xf>
    <xf numFmtId="0" fontId="16" fillId="12" borderId="12" xfId="5" applyFont="1" applyFill="1" applyBorder="1" applyAlignment="1">
      <alignment horizontal="center" vertical="center"/>
    </xf>
    <xf numFmtId="0" fontId="16" fillId="12" borderId="11" xfId="5" applyFont="1" applyFill="1" applyBorder="1" applyAlignment="1">
      <alignment horizontal="center" vertical="center"/>
    </xf>
    <xf numFmtId="0" fontId="16" fillId="12" borderId="10" xfId="5" applyFont="1" applyFill="1" applyBorder="1" applyAlignment="1">
      <alignment horizontal="center" vertical="center"/>
    </xf>
    <xf numFmtId="0" fontId="13" fillId="0" borderId="26" xfId="3" applyFont="1" applyBorder="1" applyAlignment="1">
      <alignment horizontal="center" vertical="center"/>
    </xf>
    <xf numFmtId="0" fontId="16" fillId="0" borderId="12" xfId="5" applyFont="1" applyBorder="1" applyAlignment="1">
      <alignment horizontal="center" vertical="center"/>
    </xf>
    <xf numFmtId="0" fontId="16" fillId="0" borderId="11" xfId="5" applyFont="1" applyBorder="1" applyAlignment="1">
      <alignment horizontal="center" vertical="center"/>
    </xf>
    <xf numFmtId="0" fontId="16" fillId="0" borderId="10" xfId="5" applyFont="1" applyBorder="1" applyAlignment="1">
      <alignment horizontal="center" vertical="center"/>
    </xf>
    <xf numFmtId="0" fontId="13" fillId="0" borderId="27" xfId="3" applyFont="1" applyBorder="1" applyAlignment="1">
      <alignment horizontal="center" vertical="center"/>
    </xf>
    <xf numFmtId="0" fontId="17" fillId="0" borderId="0" xfId="5" applyFont="1" applyAlignment="1">
      <alignment horizontal="center" vertical="center"/>
    </xf>
    <xf numFmtId="0" fontId="4" fillId="0" borderId="13" xfId="6" applyFont="1" applyBorder="1" applyAlignment="1">
      <alignment horizontal="center"/>
    </xf>
    <xf numFmtId="0" fontId="19" fillId="0" borderId="13" xfId="6" applyFont="1" applyBorder="1" applyAlignment="1">
      <alignment horizontal="center" vertical="center"/>
    </xf>
    <xf numFmtId="0" fontId="4" fillId="0" borderId="0" xfId="6" applyFont="1"/>
    <xf numFmtId="2" fontId="19" fillId="0" borderId="19" xfId="6" applyNumberFormat="1" applyFont="1" applyBorder="1" applyAlignment="1">
      <alignment horizontal="center" vertical="center" wrapText="1"/>
    </xf>
    <xf numFmtId="2" fontId="19" fillId="0" borderId="17" xfId="6" applyNumberFormat="1" applyFont="1" applyBorder="1" applyAlignment="1">
      <alignment horizontal="center" vertical="center" wrapText="1"/>
    </xf>
    <xf numFmtId="0" fontId="20" fillId="13" borderId="28" xfId="6" applyFont="1" applyFill="1" applyBorder="1" applyAlignment="1">
      <alignment horizontal="center" vertical="center"/>
    </xf>
    <xf numFmtId="0" fontId="4" fillId="0" borderId="29" xfId="6" applyFont="1" applyBorder="1" applyAlignment="1">
      <alignment horizontal="center" vertical="center" wrapText="1"/>
    </xf>
    <xf numFmtId="0" fontId="4" fillId="0" borderId="30" xfId="6" applyFont="1" applyBorder="1" applyAlignment="1">
      <alignment horizontal="center" vertical="center" wrapText="1"/>
    </xf>
    <xf numFmtId="0" fontId="4" fillId="0" borderId="0" xfId="6" applyFont="1" applyAlignment="1">
      <alignment vertical="center"/>
    </xf>
    <xf numFmtId="0" fontId="4" fillId="13" borderId="31" xfId="6" applyFont="1" applyFill="1" applyBorder="1" applyAlignment="1">
      <alignment horizontal="left" vertical="center"/>
    </xf>
    <xf numFmtId="0" fontId="4" fillId="0" borderId="15" xfId="6" applyFont="1" applyBorder="1" applyAlignment="1">
      <alignment horizontal="left" vertical="center"/>
    </xf>
    <xf numFmtId="10" fontId="4" fillId="13" borderId="32" xfId="6" applyNumberFormat="1" applyFont="1" applyFill="1" applyBorder="1" applyAlignment="1">
      <alignment horizontal="right" vertical="center"/>
    </xf>
    <xf numFmtId="0" fontId="19" fillId="14" borderId="33" xfId="6" applyFont="1" applyFill="1" applyBorder="1" applyAlignment="1">
      <alignment horizontal="center" vertical="center"/>
    </xf>
    <xf numFmtId="0" fontId="19" fillId="14" borderId="34" xfId="6" applyFont="1" applyFill="1" applyBorder="1" applyAlignment="1">
      <alignment horizontal="center" vertical="center"/>
    </xf>
    <xf numFmtId="0" fontId="19" fillId="14" borderId="35" xfId="6" applyFont="1" applyFill="1" applyBorder="1" applyAlignment="1">
      <alignment horizontal="center" vertical="center"/>
    </xf>
    <xf numFmtId="0" fontId="4" fillId="0" borderId="36" xfId="6" applyFont="1" applyBorder="1" applyAlignment="1">
      <alignment horizontal="center"/>
    </xf>
    <xf numFmtId="0" fontId="20" fillId="0" borderId="36" xfId="6" applyFont="1" applyBorder="1"/>
    <xf numFmtId="10" fontId="4" fillId="0" borderId="36" xfId="6" applyNumberFormat="1" applyFont="1" applyBorder="1"/>
    <xf numFmtId="0" fontId="20" fillId="0" borderId="37" xfId="6" applyFont="1" applyBorder="1" applyAlignment="1">
      <alignment horizontal="center"/>
    </xf>
    <xf numFmtId="0" fontId="4" fillId="0" borderId="37" xfId="6" applyFont="1" applyBorder="1"/>
    <xf numFmtId="10" fontId="4" fillId="0" borderId="37" xfId="6" applyNumberFormat="1" applyFont="1" applyBorder="1" applyAlignment="1">
      <alignment horizontal="center"/>
    </xf>
    <xf numFmtId="10" fontId="4" fillId="15" borderId="37" xfId="6" applyNumberFormat="1" applyFont="1" applyFill="1" applyBorder="1" applyAlignment="1">
      <alignment horizontal="center"/>
    </xf>
    <xf numFmtId="0" fontId="20" fillId="0" borderId="37" xfId="6" applyFont="1" applyBorder="1"/>
    <xf numFmtId="0" fontId="4" fillId="0" borderId="37" xfId="6" applyFont="1" applyBorder="1" applyAlignment="1">
      <alignment horizontal="center"/>
    </xf>
    <xf numFmtId="10" fontId="4" fillId="15" borderId="37" xfId="7" applyNumberFormat="1" applyFont="1" applyFill="1" applyBorder="1" applyAlignment="1">
      <alignment horizontal="center"/>
    </xf>
    <xf numFmtId="10" fontId="4" fillId="15" borderId="37" xfId="8" applyNumberFormat="1" applyFont="1" applyFill="1" applyBorder="1" applyAlignment="1">
      <alignment horizontal="center"/>
    </xf>
    <xf numFmtId="0" fontId="4" fillId="13" borderId="37" xfId="6" applyFont="1" applyFill="1" applyBorder="1" applyAlignment="1">
      <alignment horizontal="center"/>
    </xf>
    <xf numFmtId="0" fontId="4" fillId="0" borderId="37" xfId="6" applyFont="1" applyBorder="1" applyAlignment="1">
      <alignment wrapText="1"/>
    </xf>
    <xf numFmtId="0" fontId="20" fillId="13" borderId="37" xfId="6" applyFont="1" applyFill="1" applyBorder="1" applyAlignment="1">
      <alignment horizontal="center"/>
    </xf>
    <xf numFmtId="0" fontId="20" fillId="0" borderId="38" xfId="6" applyFont="1" applyBorder="1" applyAlignment="1">
      <alignment horizontal="right"/>
    </xf>
    <xf numFmtId="10" fontId="20" fillId="0" borderId="37" xfId="6" applyNumberFormat="1" applyFont="1" applyBorder="1" applyAlignment="1">
      <alignment horizontal="center"/>
    </xf>
    <xf numFmtId="0" fontId="20" fillId="0" borderId="39" xfId="6" applyFont="1" applyBorder="1" applyAlignment="1">
      <alignment horizontal="center" vertical="center"/>
    </xf>
    <xf numFmtId="0" fontId="20" fillId="0" borderId="40" xfId="6" applyFont="1" applyBorder="1" applyAlignment="1">
      <alignment horizontal="center" vertical="center"/>
    </xf>
    <xf numFmtId="10" fontId="21" fillId="0" borderId="39" xfId="6" applyNumberFormat="1" applyFont="1" applyBorder="1" applyAlignment="1">
      <alignment horizontal="center"/>
    </xf>
    <xf numFmtId="167" fontId="4" fillId="0" borderId="0" xfId="9" applyFont="1" applyBorder="1"/>
    <xf numFmtId="0" fontId="4" fillId="0" borderId="41" xfId="6" applyFont="1" applyBorder="1"/>
    <xf numFmtId="0" fontId="19" fillId="0" borderId="0" xfId="6" applyFont="1"/>
    <xf numFmtId="4" fontId="19" fillId="0" borderId="42" xfId="6" applyNumberFormat="1" applyFont="1" applyBorder="1"/>
    <xf numFmtId="4" fontId="4" fillId="0" borderId="0" xfId="6" applyNumberFormat="1" applyFont="1"/>
    <xf numFmtId="0" fontId="22" fillId="0" borderId="0" xfId="6" applyFont="1" applyAlignment="1">
      <alignment vertical="center"/>
    </xf>
    <xf numFmtId="1" fontId="23" fillId="0" borderId="0" xfId="6" applyNumberFormat="1" applyFont="1" applyAlignment="1">
      <alignment horizontal="center" vertical="center" wrapText="1"/>
    </xf>
    <xf numFmtId="168" fontId="23" fillId="0" borderId="0" xfId="10" applyFont="1" applyFill="1" applyBorder="1" applyAlignment="1">
      <alignment horizontal="right" vertical="center"/>
    </xf>
    <xf numFmtId="0" fontId="5" fillId="0" borderId="0" xfId="6" applyFont="1"/>
    <xf numFmtId="0" fontId="4" fillId="0" borderId="0" xfId="6" applyFont="1" applyAlignment="1">
      <alignment horizontal="justify" vertical="center"/>
    </xf>
    <xf numFmtId="0" fontId="20" fillId="0" borderId="0" xfId="6" applyFont="1" applyAlignment="1">
      <alignment horizontal="center" vertical="center"/>
    </xf>
    <xf numFmtId="0" fontId="4" fillId="0" borderId="0" xfId="6" applyFont="1" applyAlignment="1">
      <alignment horizontal="center" vertical="center"/>
    </xf>
    <xf numFmtId="0" fontId="22" fillId="0" borderId="0" xfId="6" applyFont="1" applyAlignment="1">
      <alignment horizontal="center" vertical="center"/>
    </xf>
    <xf numFmtId="0" fontId="20" fillId="0" borderId="0" xfId="6" applyFont="1" applyAlignment="1">
      <alignment horizontal="center" vertical="center"/>
    </xf>
    <xf numFmtId="0" fontId="20" fillId="0" borderId="0" xfId="6" applyFont="1" applyAlignment="1">
      <alignment vertical="center"/>
    </xf>
    <xf numFmtId="0" fontId="4" fillId="0" borderId="0" xfId="6" applyFont="1" applyAlignment="1">
      <alignment horizontal="center" vertical="center"/>
    </xf>
    <xf numFmtId="0" fontId="3" fillId="0" borderId="21" xfId="6" applyFont="1" applyBorder="1"/>
    <xf numFmtId="0" fontId="3" fillId="0" borderId="0" xfId="6" applyFont="1"/>
    <xf numFmtId="0" fontId="3" fillId="0" borderId="20" xfId="6" applyFont="1" applyBorder="1"/>
    <xf numFmtId="10" fontId="4" fillId="0" borderId="0" xfId="6" applyNumberFormat="1" applyFont="1"/>
    <xf numFmtId="0" fontId="8" fillId="6" borderId="0" xfId="0" applyFont="1" applyFill="1" applyAlignment="1">
      <alignment horizontal="left" vertical="top" wrapText="1"/>
    </xf>
  </cellXfs>
  <cellStyles count="11">
    <cellStyle name="Moeda" xfId="1" builtinId="4"/>
    <cellStyle name="Moeda 3" xfId="10" xr:uid="{CF43E9EE-E7FF-4DE7-B396-584D65B81E39}"/>
    <cellStyle name="Normal" xfId="0" builtinId="0"/>
    <cellStyle name="Normal 2" xfId="3" xr:uid="{04899628-D1C1-49CC-B212-CD5205E60F4A}"/>
    <cellStyle name="Normal 2 3" xfId="5" xr:uid="{6E6C6BC7-81EB-432A-8ACC-E55854072C1E}"/>
    <cellStyle name="Normal 4" xfId="2" xr:uid="{5FBC7DDE-E944-4E08-A052-421A90667BDD}"/>
    <cellStyle name="Normal 4 2" xfId="6" xr:uid="{0CB53D0D-B9AD-466D-B6FF-AF9AE502A06D}"/>
    <cellStyle name="Porcentagem 2 2" xfId="7" xr:uid="{95FF9D56-17A0-4442-A2CE-EB01E21E47E4}"/>
    <cellStyle name="Porcentagem 4" xfId="8" xr:uid="{D06E1006-5D6D-468E-BDC9-57E6B3BA40E1}"/>
    <cellStyle name="Vírgula 2" xfId="4" xr:uid="{A2F88B70-3D3F-452C-9459-2529B3826D9C}"/>
    <cellStyle name="Vírgula 3" xfId="9" xr:uid="{B8C5805B-CA8B-4E94-9D27-A9690AB8094D}"/>
  </cellStyles>
  <dxfs count="30"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externalLink" Target="externalLinks/externalLink10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externalLink" Target="externalLinks/externalLink4.xml"/><Relationship Id="rId12" Type="http://schemas.openxmlformats.org/officeDocument/2006/relationships/externalLink" Target="externalLinks/externalLink9.xml"/><Relationship Id="rId17" Type="http://schemas.openxmlformats.org/officeDocument/2006/relationships/externalLink" Target="externalLinks/externalLink14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3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5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2.xml"/><Relationship Id="rId10" Type="http://schemas.openxmlformats.org/officeDocument/2006/relationships/externalLink" Target="externalLinks/externalLink7.xml"/><Relationship Id="rId19" Type="http://schemas.openxmlformats.org/officeDocument/2006/relationships/styles" Target="styles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externalLink" Target="externalLinks/externalLink1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245334</xdr:colOff>
      <xdr:row>0</xdr:row>
      <xdr:rowOff>128557</xdr:rowOff>
    </xdr:from>
    <xdr:to>
      <xdr:col>1</xdr:col>
      <xdr:colOff>586895</xdr:colOff>
      <xdr:row>3</xdr:row>
      <xdr:rowOff>54684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C501D74C-E485-446E-8464-350D5B1E215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83" t="26431" r="1799" b="24916"/>
        <a:stretch/>
      </xdr:blipFill>
      <xdr:spPr>
        <a:xfrm>
          <a:off x="245334" y="128557"/>
          <a:ext cx="1103561" cy="41918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163284</xdr:colOff>
      <xdr:row>1</xdr:row>
      <xdr:rowOff>231322</xdr:rowOff>
    </xdr:from>
    <xdr:ext cx="1522442" cy="579663"/>
    <xdr:pic>
      <xdr:nvPicPr>
        <xdr:cNvPr id="2" name="Imagem 1">
          <a:extLst>
            <a:ext uri="{FF2B5EF4-FFF2-40B4-BE49-F238E27FC236}">
              <a16:creationId xmlns:a16="http://schemas.microsoft.com/office/drawing/2014/main" id="{E7B43740-ECB3-42A1-8466-D9B3275555C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59" t="25493" r="1921" b="24002"/>
        <a:stretch/>
      </xdr:blipFill>
      <xdr:spPr>
        <a:xfrm>
          <a:off x="163284" y="353242"/>
          <a:ext cx="1522442" cy="579663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114300</xdr:colOff>
      <xdr:row>17</xdr:row>
      <xdr:rowOff>114300</xdr:rowOff>
    </xdr:from>
    <xdr:ext cx="3905250" cy="518219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2" name="CaixaDeTexto 1">
              <a:extLst>
                <a:ext uri="{FF2B5EF4-FFF2-40B4-BE49-F238E27FC236}">
                  <a16:creationId xmlns:a16="http://schemas.microsoft.com/office/drawing/2014/main" id="{51FFB600-27EF-442B-BEFA-BBDAE8F485D9}"/>
                </a:ext>
              </a:extLst>
            </xdr:cNvPr>
            <xdr:cNvSpPr txBox="1"/>
          </xdr:nvSpPr>
          <xdr:spPr>
            <a:xfrm>
              <a:off x="1082040" y="3589020"/>
              <a:ext cx="3905250" cy="518219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pt-BR" sz="1600"/>
                <a:t>%BDI</a:t>
              </a:r>
              <a14:m>
                <m:oMath xmlns:m="http://schemas.openxmlformats.org/officeDocument/2006/math">
                  <m:r>
                    <a:rPr lang="pt-BR" sz="1600" i="1">
                      <a:latin typeface="Cambria Math"/>
                    </a:rPr>
                    <m:t>=</m:t>
                  </m:r>
                  <m:f>
                    <m:fPr>
                      <m:ctrlPr>
                        <a:rPr lang="pt-BR" sz="16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d>
                        <m:dPr>
                          <m:ctrlPr>
                            <a:rPr lang="pt-BR" sz="1600" b="0" i="1">
                              <a:solidFill>
                                <a:sysClr val="windowText" lastClr="000000"/>
                              </a:solidFill>
                              <a:latin typeface="Cambria Math" panose="02040503050406030204" pitchFamily="18" charset="0"/>
                            </a:rPr>
                          </m:ctrlPr>
                        </m:dPr>
                        <m:e>
                          <m:r>
                            <a:rPr lang="pt-BR" sz="1600" b="0" i="1">
                              <a:solidFill>
                                <a:sysClr val="windowText" lastClr="000000"/>
                              </a:solidFill>
                              <a:latin typeface="Cambria Math"/>
                            </a:rPr>
                            <m:t>1+</m:t>
                          </m:r>
                          <m:d>
                            <m:dPr>
                              <m:ctrlPr>
                                <a:rPr lang="pt-BR" sz="1600" b="0" i="1">
                                  <a:solidFill>
                                    <a:sysClr val="windowText" lastClr="000000"/>
                                  </a:solidFill>
                                  <a:latin typeface="Cambria Math" panose="02040503050406030204" pitchFamily="18" charset="0"/>
                                </a:rPr>
                              </m:ctrlPr>
                            </m:dPr>
                            <m:e>
                              <m:r>
                                <a:rPr lang="pt-BR" sz="1600" b="0" i="1">
                                  <a:solidFill>
                                    <a:sysClr val="windowText" lastClr="000000"/>
                                  </a:solidFill>
                                  <a:latin typeface="Cambria Math"/>
                                </a:rPr>
                                <m:t>𝐴𝐶</m:t>
                              </m:r>
                              <m:r>
                                <a:rPr lang="pt-BR" sz="1600" b="0" i="1">
                                  <a:solidFill>
                                    <a:sysClr val="windowText" lastClr="000000"/>
                                  </a:solidFill>
                                  <a:latin typeface="Cambria Math"/>
                                </a:rPr>
                                <m:t>+</m:t>
                              </m:r>
                              <m:r>
                                <a:rPr lang="pt-BR" sz="1600" b="0" i="1">
                                  <a:solidFill>
                                    <a:sysClr val="windowText" lastClr="000000"/>
                                  </a:solidFill>
                                  <a:latin typeface="Cambria Math"/>
                                </a:rPr>
                                <m:t>𝑆</m:t>
                              </m:r>
                              <m:r>
                                <a:rPr lang="pt-BR" sz="1600" b="0" i="1">
                                  <a:solidFill>
                                    <a:sysClr val="windowText" lastClr="000000"/>
                                  </a:solidFill>
                                  <a:latin typeface="Cambria Math"/>
                                </a:rPr>
                                <m:t>+</m:t>
                              </m:r>
                              <m:r>
                                <a:rPr lang="pt-BR" sz="1600" b="0" i="1">
                                  <a:solidFill>
                                    <a:sysClr val="windowText" lastClr="000000"/>
                                  </a:solidFill>
                                  <a:latin typeface="Cambria Math"/>
                                </a:rPr>
                                <m:t>𝐺</m:t>
                              </m:r>
                              <m:r>
                                <a:rPr lang="pt-BR" sz="1600" b="0" i="1">
                                  <a:solidFill>
                                    <a:sysClr val="windowText" lastClr="000000"/>
                                  </a:solidFill>
                                  <a:latin typeface="Cambria Math"/>
                                </a:rPr>
                                <m:t>+</m:t>
                              </m:r>
                              <m:r>
                                <a:rPr lang="pt-BR" sz="1600" b="0" i="1">
                                  <a:solidFill>
                                    <a:sysClr val="windowText" lastClr="000000"/>
                                  </a:solidFill>
                                  <a:latin typeface="Cambria Math"/>
                                </a:rPr>
                                <m:t>𝑅</m:t>
                              </m:r>
                            </m:e>
                          </m:d>
                        </m:e>
                      </m:d>
                      <m:r>
                        <a:rPr lang="pt-BR" sz="1600" b="0" i="1">
                          <a:solidFill>
                            <a:sysClr val="windowText" lastClr="000000"/>
                          </a:solidFill>
                          <a:latin typeface="Cambria Math"/>
                        </a:rPr>
                        <m:t>∗</m:t>
                      </m:r>
                      <m:d>
                        <m:dPr>
                          <m:ctrlPr>
                            <a:rPr lang="pt-BR" sz="1600" b="0" i="1">
                              <a:solidFill>
                                <a:sysClr val="windowText" lastClr="000000"/>
                              </a:solidFill>
                              <a:latin typeface="Cambria Math" panose="02040503050406030204" pitchFamily="18" charset="0"/>
                            </a:rPr>
                          </m:ctrlPr>
                        </m:dPr>
                        <m:e>
                          <m:r>
                            <a:rPr lang="pt-BR" sz="1600" b="0" i="1">
                              <a:solidFill>
                                <a:sysClr val="windowText" lastClr="000000"/>
                              </a:solidFill>
                              <a:latin typeface="Cambria Math"/>
                            </a:rPr>
                            <m:t>1+</m:t>
                          </m:r>
                          <m:r>
                            <a:rPr lang="pt-BR" sz="1600" b="0" i="1">
                              <a:solidFill>
                                <a:sysClr val="windowText" lastClr="000000"/>
                              </a:solidFill>
                              <a:latin typeface="Cambria Math"/>
                            </a:rPr>
                            <m:t>𝐷𝐹</m:t>
                          </m:r>
                        </m:e>
                      </m:d>
                      <m:r>
                        <a:rPr lang="pt-BR" sz="1600" b="0" i="1">
                          <a:latin typeface="Cambria Math"/>
                        </a:rPr>
                        <m:t>∗(1+</m:t>
                      </m:r>
                      <m:r>
                        <a:rPr lang="pt-BR" sz="1600" b="0" i="1">
                          <a:latin typeface="Cambria Math"/>
                        </a:rPr>
                        <m:t>𝐿</m:t>
                      </m:r>
                      <m:r>
                        <a:rPr lang="pt-BR" sz="1600" b="0" i="1">
                          <a:latin typeface="Cambria Math"/>
                        </a:rPr>
                        <m:t>)</m:t>
                      </m:r>
                    </m:num>
                    <m:den>
                      <m:r>
                        <a:rPr lang="pt-BR" sz="1600" b="0" i="1">
                          <a:latin typeface="Cambria Math"/>
                        </a:rPr>
                        <m:t>(1−</m:t>
                      </m:r>
                      <m:r>
                        <a:rPr lang="pt-BR" sz="1600" b="0" i="1">
                          <a:latin typeface="Cambria Math"/>
                        </a:rPr>
                        <m:t>𝑇</m:t>
                      </m:r>
                      <m:r>
                        <a:rPr lang="pt-BR" sz="1600" b="0" i="1">
                          <a:latin typeface="Cambria Math"/>
                        </a:rPr>
                        <m:t>)</m:t>
                      </m:r>
                    </m:den>
                  </m:f>
                  <m:r>
                    <a:rPr lang="pt-BR" sz="1600" b="0" i="0">
                      <a:latin typeface="Cambria Math"/>
                    </a:rPr>
                    <m:t> −1</m:t>
                  </m:r>
                </m:oMath>
              </a14:m>
              <a:endParaRPr lang="pt-BR" sz="1600"/>
            </a:p>
          </xdr:txBody>
        </xdr:sp>
      </mc:Choice>
      <mc:Fallback>
        <xdr:sp macro="" textlink="">
          <xdr:nvSpPr>
            <xdr:cNvPr id="2" name="CaixaDeTexto 1">
              <a:extLst>
                <a:ext uri="{FF2B5EF4-FFF2-40B4-BE49-F238E27FC236}">
                  <a16:creationId xmlns:a16="http://schemas.microsoft.com/office/drawing/2014/main" id="{51FFB600-27EF-442B-BEFA-BBDAE8F485D9}"/>
                </a:ext>
              </a:extLst>
            </xdr:cNvPr>
            <xdr:cNvSpPr txBox="1"/>
          </xdr:nvSpPr>
          <xdr:spPr>
            <a:xfrm>
              <a:off x="1082040" y="3589020"/>
              <a:ext cx="3905250" cy="518219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pt-BR" sz="1600"/>
                <a:t>%BDI</a:t>
              </a:r>
              <a:r>
                <a:rPr lang="pt-BR" sz="1600" i="0">
                  <a:latin typeface="Cambria Math"/>
                </a:rPr>
                <a:t>=</a:t>
              </a:r>
              <a:r>
                <a:rPr lang="pt-BR" sz="1600" i="0">
                  <a:latin typeface="Cambria Math" panose="02040503050406030204" pitchFamily="18" charset="0"/>
                </a:rPr>
                <a:t>(</a:t>
              </a:r>
              <a:r>
                <a:rPr lang="pt-BR" sz="1600" b="0" i="0">
                  <a:solidFill>
                    <a:sysClr val="windowText" lastClr="000000"/>
                  </a:solidFill>
                  <a:latin typeface="Cambria Math" panose="02040503050406030204" pitchFamily="18" charset="0"/>
                </a:rPr>
                <a:t>(</a:t>
              </a:r>
              <a:r>
                <a:rPr lang="pt-BR" sz="1600" b="0" i="0">
                  <a:solidFill>
                    <a:sysClr val="windowText" lastClr="000000"/>
                  </a:solidFill>
                  <a:latin typeface="Cambria Math"/>
                </a:rPr>
                <a:t>1+</a:t>
              </a:r>
              <a:r>
                <a:rPr lang="pt-BR" sz="1600" b="0" i="0">
                  <a:solidFill>
                    <a:sysClr val="windowText" lastClr="000000"/>
                  </a:solidFill>
                  <a:latin typeface="Cambria Math" panose="02040503050406030204" pitchFamily="18" charset="0"/>
                </a:rPr>
                <a:t>(</a:t>
              </a:r>
              <a:r>
                <a:rPr lang="pt-BR" sz="1600" b="0" i="0">
                  <a:solidFill>
                    <a:sysClr val="windowText" lastClr="000000"/>
                  </a:solidFill>
                  <a:latin typeface="Cambria Math"/>
                </a:rPr>
                <a:t>𝐴𝐶+𝑆+𝐺+𝑅</a:t>
              </a:r>
              <a:r>
                <a:rPr lang="pt-BR" sz="1600" b="0" i="0">
                  <a:solidFill>
                    <a:sysClr val="windowText" lastClr="000000"/>
                  </a:solidFill>
                  <a:latin typeface="Cambria Math" panose="02040503050406030204" pitchFamily="18" charset="0"/>
                </a:rPr>
                <a:t>))</a:t>
              </a:r>
              <a:r>
                <a:rPr lang="pt-BR" sz="1600" b="0" i="0">
                  <a:solidFill>
                    <a:sysClr val="windowText" lastClr="000000"/>
                  </a:solidFill>
                  <a:latin typeface="Cambria Math"/>
                </a:rPr>
                <a:t>∗</a:t>
              </a:r>
              <a:r>
                <a:rPr lang="pt-BR" sz="1600" b="0" i="0">
                  <a:solidFill>
                    <a:sysClr val="windowText" lastClr="000000"/>
                  </a:solidFill>
                  <a:latin typeface="Cambria Math" panose="02040503050406030204" pitchFamily="18" charset="0"/>
                </a:rPr>
                <a:t>(</a:t>
              </a:r>
              <a:r>
                <a:rPr lang="pt-BR" sz="1600" b="0" i="0">
                  <a:solidFill>
                    <a:sysClr val="windowText" lastClr="000000"/>
                  </a:solidFill>
                  <a:latin typeface="Cambria Math"/>
                </a:rPr>
                <a:t>1+𝐷𝐹</a:t>
              </a:r>
              <a:r>
                <a:rPr lang="pt-BR" sz="1600" b="0" i="0">
                  <a:solidFill>
                    <a:sysClr val="windowText" lastClr="000000"/>
                  </a:solidFill>
                  <a:latin typeface="Cambria Math" panose="02040503050406030204" pitchFamily="18" charset="0"/>
                </a:rPr>
                <a:t>)</a:t>
              </a:r>
              <a:r>
                <a:rPr lang="pt-BR" sz="1600" b="0" i="0">
                  <a:latin typeface="Cambria Math"/>
                </a:rPr>
                <a:t>∗(1+𝐿)</a:t>
              </a:r>
              <a:r>
                <a:rPr lang="pt-BR" sz="1600" b="0" i="0">
                  <a:latin typeface="Cambria Math" panose="02040503050406030204" pitchFamily="18" charset="0"/>
                </a:rPr>
                <a:t>)/(</a:t>
              </a:r>
              <a:r>
                <a:rPr lang="pt-BR" sz="1600" b="0" i="0">
                  <a:latin typeface="Cambria Math"/>
                </a:rPr>
                <a:t>(1−𝑇)</a:t>
              </a:r>
              <a:r>
                <a:rPr lang="pt-BR" sz="1600" b="0" i="0">
                  <a:latin typeface="Cambria Math" panose="02040503050406030204" pitchFamily="18" charset="0"/>
                </a:rPr>
                <a:t>)</a:t>
              </a:r>
              <a:r>
                <a:rPr lang="pt-BR" sz="1600" b="0" i="0">
                  <a:latin typeface="Cambria Math"/>
                </a:rPr>
                <a:t>  −1</a:t>
              </a:r>
              <a:endParaRPr lang="pt-BR" sz="1600"/>
            </a:p>
          </xdr:txBody>
        </xdr:sp>
      </mc:Fallback>
    </mc:AlternateContent>
    <xdr:clientData/>
  </xdr:oneCellAnchor>
  <xdr:twoCellAnchor editAs="oneCell">
    <xdr:from>
      <xdr:col>0</xdr:col>
      <xdr:colOff>114300</xdr:colOff>
      <xdr:row>0</xdr:row>
      <xdr:rowOff>47625</xdr:rowOff>
    </xdr:from>
    <xdr:to>
      <xdr:col>0</xdr:col>
      <xdr:colOff>685800</xdr:colOff>
      <xdr:row>1</xdr:row>
      <xdr:rowOff>171450</xdr:rowOff>
    </xdr:to>
    <xdr:pic>
      <xdr:nvPicPr>
        <xdr:cNvPr id="3" name="Imagem 3">
          <a:extLst>
            <a:ext uri="{FF2B5EF4-FFF2-40B4-BE49-F238E27FC236}">
              <a16:creationId xmlns:a16="http://schemas.microsoft.com/office/drawing/2014/main" id="{82317044-05A3-4BD8-AA36-E58A8F45A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3906" b="22896"/>
        <a:stretch>
          <a:fillRect/>
        </a:stretch>
      </xdr:blipFill>
      <xdr:spPr bwMode="auto">
        <a:xfrm>
          <a:off x="114300" y="47625"/>
          <a:ext cx="571500" cy="4743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josee\Dropbox\SGE-CF\3%20-Comercial\5%20-%20Licita&#231;oes\2024\Em%20Aberto\UBS%20Coqueiros\Enviar\Envelope%202\UBS%20coqueiros%20%20-%20Or&#231;amento%20Sint&#233;tico.xlsx" TargetMode="External"/><Relationship Id="rId1" Type="http://schemas.openxmlformats.org/officeDocument/2006/relationships/externalLinkPath" Target="/Users/josee/Dropbox/SGE-CF/3%20-Comercial/5%20-%20Licita&#231;oes/2024/Em%20Aberto/UBS%20Coqueiros/Enviar/Envelope%202/UBS%20coqueiros%20%20-%20Or&#231;amento%20Sint&#233;tic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ropbox/SGE-CF/3%20-Comercial/5%20-%20Licita&#231;oes/2021/7%20-%20Julho/TP%2059-2021/Or&#231;amentos/HMP-COB-PE-PO-R00%20-%20SINAPI%20-%20ABR-2021%20-%20FRIMISA%20-%20REV01%20-%20Copia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ropbox/SGE-CF/3%20-Comercial/4%20-%20Vendas/1%20-Em%20execu&#231;&#227;o/OS%20013%20-%20CONSTRU&#199;&#195;O%20UBS%20FRIMISA/TP%2059-2021/Enviar/Proposta/PLANILHA%20OR&#199;AMENT&#193;RIA%20TP%2059-2021%20-%20erro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josee\Dropbox\SGE-CF\3%20-Comercial\5%20-%20Licita&#231;oes\2023\Em%20Aberto\UBS%20Jabaquara\Enviar\Envelope%202\Planilha.xlsx" TargetMode="External"/><Relationship Id="rId1" Type="http://schemas.openxmlformats.org/officeDocument/2006/relationships/externalLinkPath" Target="/Users/josee/Dropbox/SGE-CF/3%20-Comercial/5%20-%20Licita&#231;oes/2023/Em%20Aberto/UBS%20Jabaquara/Enviar/Envelope%202/Planilha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sge%20-%20cf\LICITA&#199;&#213;ES%20E%20COMPRAS\2020\CPL\TOMADA%20DE%20PRE&#199;O\5-TP%20EDITAL%20XX-2020-QUADRA%20DO%20PAO%20E%20PISTA%20DE%20SKATE\FASE%20INTERNA\EDITAL%20E%20ANEXOS\PLANILHA%20M&#218;LTIPLA%20E%20COMPARATIVA\STREET%20PARK.xlsm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7.uol.com.br/cgi-bin/webmail.exe/Proposta_29_set_2006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ktop-uj084aq\or&#231;amento\QUADRA%20FRIGO%20ARNALDO\15%20LICITA&#199;&#195;O%20FEV_19\OR&#199;AMENTO%20ONERADO%20menor%20pre&#231;o\OR&#199;AMENTO%20Frigo%20Arnaldo%2011.12.18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ktop-uj084aq\or&#231;amento\Users\1513859\Documents\Samuel\Vila%20Estaleiros\Refer&#234;ncia%2006-2018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sge%20-%20cf\Users\csl8\AppData\Local\Packages\Microsoft.MicrosoftEdge_8wekyb3d8bbwe\TempState\Downloads\Planilha%20Or&#231;amento%20Rua%20Alemanha%2009.2019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CADASTRO/OR&#199;AMENTO%202021/UBS%20VALE%20DOS%20COQUEIROS/C&#243;pia%20de%20PLANILHA%20UBS%20VIRGEM%20DOS%20POBRES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r&#231;amento\meus%20documen\Meus%20documentos\-%20OR&#199;AMENTO\Propostas%202004\043-2004%20Casa%20Rinaldo%20-%20Alphaville\Novembro-2004\043-2004%20Resid%20Alphaville%20-%20Rinaldo%20REV%2008-11-04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pastaobras$/Users/carlosxavier/Downloads/OR&#199;AMENTO%20QUADRA%20DOS%20CAMELOS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ktop-uj084aq\or&#231;amento\QUADRA%20FRIGO%20ARNALDO\15%20LICITA&#199;&#195;O%20FEV_19\OR&#199;AMENTO%20ONERADO%20menor%20pre&#231;o\EVENTOGRAMA%20dez_18.xlsm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sge%20-%20cf\Users\vertr\OneDrive\Desktop\VISTORIAS-%20REL.%20FOTOGR&#193;FICOS\VILA%20DOS%20PORCOS\Planilha\EVENTOGRAMA_Pista%20de%20Skate_14_05_20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lanilha1"/>
      <sheetName val="MODELO DE BDI"/>
    </sheetNames>
    <sheetDataSet>
      <sheetData sheetId="0">
        <row r="8">
          <cell r="D8" t="str">
            <v xml:space="preserve">OBRAS COMPLEMENTARES DA UNIDADE BÁSICA DE SÁÚDE VALE DOS COQUEIROS </v>
          </cell>
        </row>
        <row r="10">
          <cell r="E10" t="str">
            <v>CONFORME ACORDÃO DO TCU 2622/2013, LIMITADA A 6% DO VALOR TOTAL DA OBRA</v>
          </cell>
        </row>
        <row r="12">
          <cell r="E12" t="str">
            <v>SERVIÇOS PRELIMINARES</v>
          </cell>
        </row>
        <row r="20">
          <cell r="E20" t="str">
            <v>MOVIMENTO DE TERRA</v>
          </cell>
        </row>
        <row r="26">
          <cell r="E26" t="str">
            <v>ALVENARIAS E DIVISÓES</v>
          </cell>
        </row>
        <row r="34">
          <cell r="E34" t="str">
            <v>REVESTIMENTO</v>
          </cell>
        </row>
        <row r="40">
          <cell r="E40" t="str">
            <v>PISO</v>
          </cell>
        </row>
        <row r="48">
          <cell r="E48" t="str">
            <v>PINTURA</v>
          </cell>
        </row>
        <row r="57">
          <cell r="E57" t="str">
            <v>COBERTURA</v>
          </cell>
        </row>
        <row r="60">
          <cell r="E60" t="str">
            <v>ESQUADRIAS</v>
          </cell>
        </row>
        <row r="85">
          <cell r="E85" t="str">
            <v>ISTALAÇÃO HIDROSANITÁRIA</v>
          </cell>
        </row>
        <row r="138">
          <cell r="E138" t="str">
            <v>INSTALAÇÃO ELÉTRICA</v>
          </cell>
        </row>
        <row r="219">
          <cell r="E219" t="str">
            <v>CABEAMENTO ESTRUTURADO</v>
          </cell>
        </row>
        <row r="238">
          <cell r="E238" t="str">
            <v>INSTALAÇÃO DE SEGURANÇA, PROTEÇÃO E COMBATE A INCENDIO</v>
          </cell>
        </row>
        <row r="247">
          <cell r="E247" t="str">
            <v>AR COMPRIMIDO</v>
          </cell>
        </row>
        <row r="248">
          <cell r="E248" t="str">
            <v>LOUÇAS, METAIS SANITÁRIOS E ACESSÓRIOS</v>
          </cell>
        </row>
        <row r="266">
          <cell r="E266" t="str">
            <v>OBRAS COMPLETARES</v>
          </cell>
        </row>
        <row r="291">
          <cell r="E291" t="str">
            <v>DRENAGEM</v>
          </cell>
        </row>
        <row r="303">
          <cell r="E303" t="str">
            <v>LIMPEZA DA OBRA</v>
          </cell>
        </row>
      </sheetData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.H."/>
      <sheetName val="COMPOSIÇÕES"/>
      <sheetName val="COTAÇÃO (2)"/>
      <sheetName val="BDI"/>
      <sheetName val="PARÂMETROS"/>
      <sheetName val="BDI 1"/>
      <sheetName val="ENCARGOS SOCIAIS"/>
      <sheetName val="SINAPIC."/>
      <sheetName val="SETOPC."/>
      <sheetName val="SUDECAPC."/>
      <sheetName val="SINAPI"/>
      <sheetName val="SEINFRA"/>
      <sheetName val="SERV.ORSE"/>
      <sheetName val="INS.ORSE"/>
      <sheetName val="COTAÇÃO"/>
      <sheetName val="CURVA ABC"/>
      <sheetName val="CRONOGRAMA"/>
      <sheetName val="PLANILHA"/>
      <sheetName val="MODELO"/>
      <sheetName val="4.1.1"/>
      <sheetName val="4.2"/>
      <sheetName val="4.1.3"/>
      <sheetName val="6.4.1"/>
      <sheetName val="6.4.2"/>
      <sheetName val="6.4.3"/>
      <sheetName val="6.4.4"/>
      <sheetName val="6.4.5"/>
      <sheetName val="6.4.6"/>
      <sheetName val="6.4.7"/>
      <sheetName val="6.4.8"/>
      <sheetName val="12.1.3"/>
      <sheetName val="12.1.4"/>
      <sheetName val="12.2.1"/>
      <sheetName val="12.2.2"/>
      <sheetName val="12.2.3"/>
      <sheetName val="12.2.4"/>
      <sheetName val="12.2.5"/>
      <sheetName val="12.2.6"/>
      <sheetName val="12.2.8"/>
      <sheetName val="12.2.9"/>
      <sheetName val="12.2.10"/>
      <sheetName val="12.2.12"/>
      <sheetName val="12.2.13"/>
      <sheetName val="12.2.14"/>
      <sheetName val="13.2.7"/>
      <sheetName val="13.2.15"/>
      <sheetName val="13.2.16"/>
      <sheetName val="13.2.20"/>
      <sheetName val="13.4.7"/>
      <sheetName val="13..5.18"/>
      <sheetName val="13.5.19"/>
      <sheetName val="13.5.20"/>
      <sheetName val="13.5.21"/>
      <sheetName val="13.5.39"/>
      <sheetName val="13.5.43"/>
      <sheetName val="14.28"/>
      <sheetName val="14.35"/>
      <sheetName val="14.36"/>
      <sheetName val="14.40"/>
      <sheetName val="14.41"/>
      <sheetName val="14.42"/>
      <sheetName val="14.44"/>
      <sheetName val="14.45"/>
      <sheetName val="14.71"/>
      <sheetName val="14.73"/>
      <sheetName val="14.74"/>
      <sheetName val="14.75"/>
      <sheetName val="14.78"/>
      <sheetName val="14.79"/>
      <sheetName val="14.80"/>
      <sheetName val="15.5"/>
      <sheetName val="15.9"/>
      <sheetName val="15.10"/>
      <sheetName val="15.16"/>
      <sheetName val="15.17"/>
      <sheetName val="15.20"/>
      <sheetName val="18.1"/>
      <sheetName val="18.3"/>
      <sheetName val="18.4"/>
      <sheetName val="18.5"/>
      <sheetName val="18.6"/>
      <sheetName val="18.7"/>
      <sheetName val="18.8"/>
      <sheetName val="18.9"/>
      <sheetName val="18.10"/>
      <sheetName val="16.4"/>
      <sheetName val="16.5"/>
      <sheetName val="16.6"/>
      <sheetName val="16.7"/>
      <sheetName val="16.8"/>
      <sheetName val="16.9"/>
      <sheetName val="17.1"/>
      <sheetName val="17.4"/>
      <sheetName val="17.5"/>
      <sheetName val="17.6"/>
      <sheetName val="17.7"/>
      <sheetName val="17.8"/>
      <sheetName val="17.9"/>
      <sheetName val="19.2"/>
      <sheetName val="19.3"/>
      <sheetName val="19.16"/>
      <sheetName val="19.17"/>
      <sheetName val="20.2"/>
      <sheetName val="20.4"/>
      <sheetName val="Plan4"/>
      <sheetName val="ATESTAD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>
        <row r="10">
          <cell r="A10" t="str">
            <v>1.0</v>
          </cell>
        </row>
        <row r="15">
          <cell r="A15" t="str">
            <v>2.0</v>
          </cell>
        </row>
        <row r="33">
          <cell r="A33" t="str">
            <v>3.0</v>
          </cell>
        </row>
        <row r="41">
          <cell r="A41" t="str">
            <v>4.0</v>
          </cell>
        </row>
        <row r="61">
          <cell r="A61" t="str">
            <v>5.0</v>
          </cell>
        </row>
        <row r="99">
          <cell r="A99" t="str">
            <v>6.0</v>
          </cell>
        </row>
        <row r="138">
          <cell r="A138" t="str">
            <v>7.0</v>
          </cell>
        </row>
        <row r="152">
          <cell r="A152" t="str">
            <v>8.0</v>
          </cell>
        </row>
        <row r="162">
          <cell r="A162" t="str">
            <v>9.0</v>
          </cell>
        </row>
        <row r="174">
          <cell r="A174" t="str">
            <v>10.0</v>
          </cell>
        </row>
        <row r="185">
          <cell r="A185" t="str">
            <v>11.0</v>
          </cell>
        </row>
        <row r="197">
          <cell r="A197" t="str">
            <v>12.0</v>
          </cell>
        </row>
        <row r="221">
          <cell r="A221" t="str">
            <v>13.0</v>
          </cell>
        </row>
        <row r="321">
          <cell r="A321" t="str">
            <v>14.0</v>
          </cell>
        </row>
        <row r="405">
          <cell r="A405" t="str">
            <v>15.0</v>
          </cell>
        </row>
        <row r="430">
          <cell r="A430" t="str">
            <v>16.0</v>
          </cell>
        </row>
        <row r="443">
          <cell r="A443" t="str">
            <v>17.0</v>
          </cell>
        </row>
      </sheetData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LANILHA"/>
      <sheetName val="Plan1"/>
      <sheetName val="CRONOGRAMA"/>
      <sheetName val="MODELO DE BDI"/>
      <sheetName val="ENCARGOS SOCIAIS (2)"/>
    </sheetNames>
    <sheetDataSet>
      <sheetData sheetId="0">
        <row r="5">
          <cell r="A5" t="str">
            <v>OBJETO</v>
          </cell>
        </row>
      </sheetData>
      <sheetData sheetId="1" refreshError="1"/>
      <sheetData sheetId="2"/>
      <sheetData sheetId="3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able 1"/>
      <sheetName val="CRONOGRAMA"/>
      <sheetName val="MODELO DE BDI"/>
    </sheetNames>
    <sheetDataSet>
      <sheetData sheetId="0">
        <row r="1">
          <cell r="C1" t="str">
            <v>CF CONSTRUÇÕES E REFORMAS LTDA</v>
          </cell>
        </row>
      </sheetData>
      <sheetData sheetId="1"/>
      <sheetData sheetId="2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ENU"/>
      <sheetName val="DADOS"/>
      <sheetName val="NOVO"/>
      <sheetName val="BDI"/>
      <sheetName val="ORÇAMENTO"/>
      <sheetName val="CÁLCULO"/>
      <sheetName val="EVENTOS"/>
      <sheetName val="CRONO"/>
      <sheetName val="CRONOPLE"/>
      <sheetName val="PLE"/>
      <sheetName val="QCI"/>
      <sheetName val="BM"/>
      <sheetName val="RRE"/>
      <sheetName val="OFÍCIO"/>
      <sheetName val="STREET PARK"/>
    </sheetNames>
    <sheetDataSet>
      <sheetData sheetId="0">
        <row r="1">
          <cell r="J1" t="str">
            <v>PM</v>
          </cell>
        </row>
        <row r="2">
          <cell r="J2" t="str">
            <v>v3.0.5</v>
          </cell>
        </row>
        <row r="3">
          <cell r="O3">
            <v>1</v>
          </cell>
        </row>
        <row r="4">
          <cell r="O4">
            <v>1</v>
          </cell>
        </row>
      </sheetData>
      <sheetData sheetId="1">
        <row r="2">
          <cell r="J2" t="str">
            <v>Itens de Investimento</v>
          </cell>
          <cell r="K2" t="str">
            <v>Unidades habitacionais</v>
          </cell>
          <cell r="L2">
            <v>3</v>
          </cell>
          <cell r="M2" t="str">
            <v>Equipamentos comunitários</v>
          </cell>
          <cell r="N2">
            <v>6</v>
          </cell>
          <cell r="O2" t="str">
            <v>Pavimentação</v>
          </cell>
          <cell r="P2">
            <v>6</v>
          </cell>
          <cell r="Q2" t="str">
            <v xml:space="preserve">Drenagem </v>
          </cell>
          <cell r="R2">
            <v>6</v>
          </cell>
          <cell r="S2" t="str">
            <v>Abastecimento de água</v>
          </cell>
          <cell r="T2">
            <v>11</v>
          </cell>
          <cell r="U2" t="str">
            <v>Esgotamento sanitário</v>
          </cell>
          <cell r="V2">
            <v>8</v>
          </cell>
          <cell r="W2" t="str">
            <v>Energia elétrica e iluminação pública</v>
          </cell>
          <cell r="X2">
            <v>4</v>
          </cell>
          <cell r="Y2" t="str">
            <v>Coleta e tratamento de resíduos sólidos</v>
          </cell>
          <cell r="Z2">
            <v>6</v>
          </cell>
          <cell r="AA2" t="str">
            <v xml:space="preserve">Contenção e estabilização de encostas </v>
          </cell>
          <cell r="AB2">
            <v>2</v>
          </cell>
          <cell r="AC2" t="str">
            <v>Regularização fundiária</v>
          </cell>
          <cell r="AD2">
            <v>2</v>
          </cell>
          <cell r="AE2" t="str">
            <v>Aquisição de terreno</v>
          </cell>
          <cell r="AF2">
            <v>2</v>
          </cell>
          <cell r="AG2" t="str">
            <v>Aquisição de equipamentos e insumos</v>
          </cell>
          <cell r="AH2">
            <v>1</v>
          </cell>
          <cell r="AI2" t="str">
            <v>Elaboração de estudos e projetos</v>
          </cell>
          <cell r="AJ2">
            <v>1</v>
          </cell>
          <cell r="AK2" t="str">
            <v>Instrumentos e ações em planejamento e gestão pública</v>
          </cell>
          <cell r="AL2">
            <v>1</v>
          </cell>
          <cell r="AM2" t="str">
            <v>Ações complementares às obras</v>
          </cell>
          <cell r="AN2">
            <v>3</v>
          </cell>
          <cell r="AO2" t="str">
            <v>Gerenciamento</v>
          </cell>
          <cell r="AP2">
            <v>1</v>
          </cell>
          <cell r="AQ2" t="str">
            <v>Trabalho social</v>
          </cell>
          <cell r="AR2">
            <v>4</v>
          </cell>
        </row>
        <row r="3">
          <cell r="J3" t="str">
            <v>Unidades habitacionais</v>
          </cell>
        </row>
        <row r="4">
          <cell r="F4" t="str">
            <v>OGU</v>
          </cell>
          <cell r="J4" t="str">
            <v>Equipamentos comunitários</v>
          </cell>
        </row>
        <row r="5">
          <cell r="F5" t="str">
            <v>MUNICÍPIO DE SANTA LUZIA/MG</v>
          </cell>
          <cell r="J5" t="str">
            <v>Pavimentação</v>
          </cell>
        </row>
        <row r="6">
          <cell r="F6" t="str">
            <v>SANTA LUZIA/MG</v>
          </cell>
          <cell r="J6" t="str">
            <v xml:space="preserve">Drenagem </v>
          </cell>
        </row>
        <row r="7">
          <cell r="F7" t="str">
            <v>1047075-93</v>
          </cell>
          <cell r="J7" t="str">
            <v>Abastecimento de água</v>
          </cell>
        </row>
        <row r="8">
          <cell r="F8" t="str">
            <v>853629/2017/ME/CAIXA</v>
          </cell>
          <cell r="J8" t="str">
            <v>Esgotamento sanitário</v>
          </cell>
        </row>
        <row r="9">
          <cell r="F9">
            <v>975000</v>
          </cell>
          <cell r="J9" t="str">
            <v>Energia elétrica e iluminação pública</v>
          </cell>
        </row>
        <row r="10">
          <cell r="F10">
            <v>378075.38</v>
          </cell>
          <cell r="J10" t="str">
            <v>Coleta e tratamento de resíduos sólidos</v>
          </cell>
        </row>
        <row r="11">
          <cell r="F11">
            <v>0.01</v>
          </cell>
          <cell r="J11" t="str">
            <v xml:space="preserve">Contenção e estabilização de encostas </v>
          </cell>
        </row>
        <row r="12">
          <cell r="J12" t="str">
            <v>Regularização fundiária</v>
          </cell>
        </row>
        <row r="13">
          <cell r="J13" t="str">
            <v>Aquisição de terreno</v>
          </cell>
        </row>
        <row r="14">
          <cell r="J14" t="str">
            <v>Aquisição de equipamentos e insumos</v>
          </cell>
        </row>
        <row r="15">
          <cell r="J15" t="str">
            <v>Elaboração de estudos e projetos</v>
          </cell>
        </row>
        <row r="16">
          <cell r="F16" t="str">
            <v>REFORMA DE INFRAESTRUTURA ESPORTIVA</v>
          </cell>
          <cell r="J16" t="str">
            <v>Instrumentos e ações em planejamento e gestão pública</v>
          </cell>
        </row>
        <row r="17">
          <cell r="F17" t="str">
            <v>REFORMA DE INFRAESTRUTURA ESPORTIVA</v>
          </cell>
          <cell r="J17" t="str">
            <v>Ações complementares às obras</v>
          </cell>
        </row>
        <row r="18">
          <cell r="F18" t="str">
            <v>NÃO DESONERADO</v>
          </cell>
          <cell r="J18" t="str">
            <v>Gerenciamento</v>
          </cell>
        </row>
        <row r="19">
          <cell r="J19" t="str">
            <v>Trabalho social</v>
          </cell>
        </row>
        <row r="22">
          <cell r="F22" t="str">
            <v>José Carlos Monteiro Mata da Silva</v>
          </cell>
        </row>
        <row r="23">
          <cell r="F23" t="str">
            <v>56.180/D-MG</v>
          </cell>
        </row>
        <row r="24">
          <cell r="F24" t="str">
            <v>14202000000005996896</v>
          </cell>
        </row>
      </sheetData>
      <sheetData sheetId="2"/>
      <sheetData sheetId="3"/>
      <sheetData sheetId="4"/>
      <sheetData sheetId="5">
        <row r="12">
          <cell r="A12" t="str">
            <v>Manual</v>
          </cell>
          <cell r="Q12" t="str">
            <v>Serviços preliminares-Pao</v>
          </cell>
          <cell r="AY12" t="str">
            <v>.</v>
          </cell>
        </row>
        <row r="15">
          <cell r="M15">
            <v>0</v>
          </cell>
          <cell r="Q15">
            <v>0</v>
          </cell>
        </row>
        <row r="16">
          <cell r="M16" t="str">
            <v/>
          </cell>
        </row>
        <row r="17">
          <cell r="M17" t="str">
            <v/>
          </cell>
        </row>
        <row r="18">
          <cell r="M18">
            <v>33</v>
          </cell>
        </row>
        <row r="19">
          <cell r="M19">
            <v>34</v>
          </cell>
        </row>
        <row r="20">
          <cell r="M20">
            <v>35</v>
          </cell>
        </row>
        <row r="21">
          <cell r="M21">
            <v>36</v>
          </cell>
        </row>
        <row r="22">
          <cell r="M22">
            <v>32</v>
          </cell>
        </row>
        <row r="23">
          <cell r="M23">
            <v>37</v>
          </cell>
        </row>
        <row r="24">
          <cell r="M24">
            <v>37</v>
          </cell>
        </row>
        <row r="25">
          <cell r="M25">
            <v>37</v>
          </cell>
        </row>
        <row r="26">
          <cell r="M26">
            <v>85</v>
          </cell>
        </row>
        <row r="27">
          <cell r="M27" t="str">
            <v/>
          </cell>
        </row>
        <row r="28">
          <cell r="M28">
            <v>1</v>
          </cell>
        </row>
        <row r="29">
          <cell r="M29" t="str">
            <v/>
          </cell>
        </row>
        <row r="30">
          <cell r="M30">
            <v>38</v>
          </cell>
        </row>
        <row r="31">
          <cell r="M31">
            <v>38</v>
          </cell>
        </row>
        <row r="32">
          <cell r="M32">
            <v>38</v>
          </cell>
        </row>
        <row r="33">
          <cell r="M33">
            <v>38</v>
          </cell>
        </row>
        <row r="34">
          <cell r="M34" t="str">
            <v/>
          </cell>
        </row>
        <row r="35">
          <cell r="M35">
            <v>39</v>
          </cell>
        </row>
        <row r="36">
          <cell r="M36">
            <v>40</v>
          </cell>
        </row>
        <row r="37">
          <cell r="M37">
            <v>39</v>
          </cell>
        </row>
        <row r="38">
          <cell r="M38">
            <v>40</v>
          </cell>
        </row>
        <row r="39">
          <cell r="M39">
            <v>39</v>
          </cell>
        </row>
        <row r="40">
          <cell r="M40">
            <v>40</v>
          </cell>
        </row>
        <row r="41">
          <cell r="M41">
            <v>40</v>
          </cell>
        </row>
        <row r="42">
          <cell r="M42">
            <v>39</v>
          </cell>
        </row>
        <row r="43">
          <cell r="M43">
            <v>40</v>
          </cell>
        </row>
        <row r="44">
          <cell r="M44">
            <v>40</v>
          </cell>
        </row>
        <row r="45">
          <cell r="M45">
            <v>40</v>
          </cell>
        </row>
        <row r="46">
          <cell r="M46">
            <v>40</v>
          </cell>
        </row>
        <row r="47">
          <cell r="M47">
            <v>39</v>
          </cell>
        </row>
        <row r="48">
          <cell r="M48" t="str">
            <v/>
          </cell>
        </row>
        <row r="49">
          <cell r="M49">
            <v>41</v>
          </cell>
        </row>
        <row r="50">
          <cell r="M50">
            <v>41</v>
          </cell>
        </row>
        <row r="51">
          <cell r="M51">
            <v>41</v>
          </cell>
        </row>
        <row r="52">
          <cell r="M52">
            <v>41</v>
          </cell>
        </row>
        <row r="53">
          <cell r="M53">
            <v>41</v>
          </cell>
        </row>
        <row r="54">
          <cell r="M54">
            <v>41</v>
          </cell>
        </row>
        <row r="55">
          <cell r="M55">
            <v>41</v>
          </cell>
        </row>
        <row r="56">
          <cell r="M56" t="str">
            <v/>
          </cell>
        </row>
        <row r="57">
          <cell r="M57">
            <v>42</v>
          </cell>
        </row>
        <row r="58">
          <cell r="M58">
            <v>42</v>
          </cell>
        </row>
        <row r="59">
          <cell r="M59">
            <v>42</v>
          </cell>
        </row>
        <row r="60">
          <cell r="M60" t="str">
            <v/>
          </cell>
        </row>
        <row r="61">
          <cell r="M61">
            <v>43</v>
          </cell>
        </row>
        <row r="62">
          <cell r="M62">
            <v>43</v>
          </cell>
        </row>
        <row r="63">
          <cell r="M63">
            <v>43</v>
          </cell>
        </row>
        <row r="64">
          <cell r="M64" t="str">
            <v/>
          </cell>
        </row>
        <row r="65">
          <cell r="M65">
            <v>44</v>
          </cell>
        </row>
        <row r="66">
          <cell r="M66">
            <v>44</v>
          </cell>
        </row>
        <row r="67">
          <cell r="M67">
            <v>44</v>
          </cell>
        </row>
        <row r="68">
          <cell r="M68" t="str">
            <v/>
          </cell>
        </row>
        <row r="69">
          <cell r="M69">
            <v>45</v>
          </cell>
        </row>
        <row r="70">
          <cell r="M70">
            <v>45</v>
          </cell>
        </row>
        <row r="71">
          <cell r="M71">
            <v>45</v>
          </cell>
        </row>
        <row r="72">
          <cell r="M72" t="str">
            <v/>
          </cell>
        </row>
        <row r="73">
          <cell r="M73">
            <v>46</v>
          </cell>
        </row>
        <row r="74">
          <cell r="M74">
            <v>46</v>
          </cell>
        </row>
        <row r="75">
          <cell r="M75">
            <v>46</v>
          </cell>
        </row>
        <row r="76">
          <cell r="M76" t="str">
            <v/>
          </cell>
        </row>
        <row r="77">
          <cell r="M77">
            <v>47</v>
          </cell>
        </row>
        <row r="78">
          <cell r="M78">
            <v>47</v>
          </cell>
        </row>
        <row r="79">
          <cell r="M79" t="str">
            <v/>
          </cell>
        </row>
        <row r="80">
          <cell r="M80">
            <v>48</v>
          </cell>
        </row>
        <row r="81">
          <cell r="M81">
            <v>48</v>
          </cell>
        </row>
        <row r="82">
          <cell r="M82" t="str">
            <v/>
          </cell>
        </row>
        <row r="83">
          <cell r="M83">
            <v>49</v>
          </cell>
        </row>
        <row r="84">
          <cell r="M84">
            <v>49</v>
          </cell>
        </row>
        <row r="85">
          <cell r="M85" t="str">
            <v/>
          </cell>
        </row>
        <row r="86">
          <cell r="M86">
            <v>50</v>
          </cell>
        </row>
        <row r="87">
          <cell r="M87">
            <v>50</v>
          </cell>
        </row>
        <row r="88">
          <cell r="M88" t="str">
            <v/>
          </cell>
        </row>
        <row r="89">
          <cell r="M89">
            <v>51</v>
          </cell>
        </row>
        <row r="90">
          <cell r="M90">
            <v>51</v>
          </cell>
        </row>
        <row r="91">
          <cell r="M91" t="str">
            <v/>
          </cell>
        </row>
        <row r="92">
          <cell r="M92">
            <v>52</v>
          </cell>
        </row>
        <row r="93">
          <cell r="M93">
            <v>52</v>
          </cell>
        </row>
        <row r="94">
          <cell r="M94">
            <v>52</v>
          </cell>
        </row>
        <row r="95">
          <cell r="M95" t="str">
            <v/>
          </cell>
        </row>
        <row r="96">
          <cell r="M96">
            <v>53</v>
          </cell>
        </row>
        <row r="97">
          <cell r="M97">
            <v>53</v>
          </cell>
        </row>
        <row r="98">
          <cell r="M98" t="str">
            <v/>
          </cell>
        </row>
        <row r="99">
          <cell r="M99">
            <v>54</v>
          </cell>
        </row>
        <row r="100">
          <cell r="M100">
            <v>54</v>
          </cell>
        </row>
        <row r="101">
          <cell r="M101">
            <v>54</v>
          </cell>
        </row>
        <row r="102">
          <cell r="M102" t="str">
            <v/>
          </cell>
        </row>
        <row r="103">
          <cell r="M103">
            <v>55</v>
          </cell>
        </row>
        <row r="104">
          <cell r="M104">
            <v>55</v>
          </cell>
        </row>
        <row r="105">
          <cell r="M105">
            <v>55</v>
          </cell>
        </row>
        <row r="106">
          <cell r="M106" t="str">
            <v/>
          </cell>
        </row>
        <row r="107">
          <cell r="M107">
            <v>56</v>
          </cell>
        </row>
        <row r="108">
          <cell r="M108">
            <v>56</v>
          </cell>
        </row>
        <row r="109">
          <cell r="M109">
            <v>56</v>
          </cell>
        </row>
        <row r="110">
          <cell r="M110">
            <v>56</v>
          </cell>
        </row>
        <row r="111">
          <cell r="M111">
            <v>56</v>
          </cell>
        </row>
        <row r="112">
          <cell r="M112">
            <v>56</v>
          </cell>
        </row>
        <row r="113">
          <cell r="M113">
            <v>56</v>
          </cell>
        </row>
        <row r="114">
          <cell r="M114">
            <v>56</v>
          </cell>
        </row>
        <row r="115">
          <cell r="M115">
            <v>57</v>
          </cell>
        </row>
        <row r="116">
          <cell r="M116">
            <v>58</v>
          </cell>
        </row>
        <row r="117">
          <cell r="M117">
            <v>59</v>
          </cell>
        </row>
        <row r="118">
          <cell r="M118">
            <v>60</v>
          </cell>
        </row>
        <row r="119">
          <cell r="M119" t="str">
            <v/>
          </cell>
        </row>
        <row r="120">
          <cell r="M120">
            <v>61</v>
          </cell>
        </row>
        <row r="121">
          <cell r="M121">
            <v>61</v>
          </cell>
        </row>
        <row r="122">
          <cell r="M122">
            <v>63</v>
          </cell>
        </row>
        <row r="123">
          <cell r="M123">
            <v>63</v>
          </cell>
        </row>
        <row r="124">
          <cell r="M124">
            <v>63</v>
          </cell>
        </row>
        <row r="125">
          <cell r="M125">
            <v>63</v>
          </cell>
        </row>
        <row r="126">
          <cell r="M126">
            <v>61</v>
          </cell>
        </row>
        <row r="127">
          <cell r="M127">
            <v>61</v>
          </cell>
        </row>
        <row r="128">
          <cell r="M128">
            <v>62</v>
          </cell>
        </row>
        <row r="129">
          <cell r="M129">
            <v>64</v>
          </cell>
        </row>
        <row r="130">
          <cell r="M130">
            <v>63</v>
          </cell>
        </row>
        <row r="131">
          <cell r="M131">
            <v>62</v>
          </cell>
        </row>
        <row r="132">
          <cell r="M132">
            <v>64</v>
          </cell>
        </row>
        <row r="133">
          <cell r="M133">
            <v>63</v>
          </cell>
        </row>
        <row r="134">
          <cell r="M134">
            <v>64</v>
          </cell>
        </row>
        <row r="135">
          <cell r="M135">
            <v>63</v>
          </cell>
        </row>
        <row r="136">
          <cell r="M136">
            <v>64</v>
          </cell>
        </row>
        <row r="137">
          <cell r="M137">
            <v>64</v>
          </cell>
        </row>
        <row r="138">
          <cell r="M138">
            <v>63</v>
          </cell>
        </row>
        <row r="139">
          <cell r="M139">
            <v>63</v>
          </cell>
        </row>
        <row r="140">
          <cell r="M140">
            <v>64</v>
          </cell>
        </row>
        <row r="141">
          <cell r="M141">
            <v>64</v>
          </cell>
        </row>
        <row r="142">
          <cell r="M142">
            <v>65</v>
          </cell>
        </row>
        <row r="143">
          <cell r="M143">
            <v>66</v>
          </cell>
        </row>
        <row r="144">
          <cell r="M144">
            <v>67</v>
          </cell>
        </row>
        <row r="145">
          <cell r="M145">
            <v>68</v>
          </cell>
        </row>
        <row r="146">
          <cell r="M146">
            <v>64</v>
          </cell>
        </row>
        <row r="147">
          <cell r="M147">
            <v>64</v>
          </cell>
        </row>
        <row r="148">
          <cell r="M148">
            <v>62</v>
          </cell>
        </row>
        <row r="149">
          <cell r="M149">
            <v>62</v>
          </cell>
        </row>
        <row r="150">
          <cell r="M150" t="str">
            <v/>
          </cell>
        </row>
        <row r="151">
          <cell r="M151">
            <v>69</v>
          </cell>
        </row>
        <row r="152">
          <cell r="M152">
            <v>70</v>
          </cell>
        </row>
        <row r="153">
          <cell r="M153">
            <v>71</v>
          </cell>
        </row>
        <row r="154">
          <cell r="M154">
            <v>72</v>
          </cell>
        </row>
        <row r="155">
          <cell r="M155">
            <v>73</v>
          </cell>
        </row>
        <row r="156">
          <cell r="M156">
            <v>74</v>
          </cell>
        </row>
        <row r="157">
          <cell r="M157">
            <v>75</v>
          </cell>
        </row>
        <row r="158">
          <cell r="M158">
            <v>76</v>
          </cell>
        </row>
        <row r="159">
          <cell r="M159">
            <v>77</v>
          </cell>
        </row>
        <row r="160">
          <cell r="M160">
            <v>78</v>
          </cell>
        </row>
        <row r="161">
          <cell r="M161">
            <v>79</v>
          </cell>
        </row>
        <row r="162">
          <cell r="M162" t="str">
            <v/>
          </cell>
        </row>
        <row r="163">
          <cell r="M163">
            <v>80</v>
          </cell>
        </row>
        <row r="164">
          <cell r="M164">
            <v>81</v>
          </cell>
        </row>
        <row r="165">
          <cell r="M165">
            <v>81</v>
          </cell>
        </row>
        <row r="166">
          <cell r="M166">
            <v>81</v>
          </cell>
        </row>
        <row r="167">
          <cell r="M167">
            <v>81</v>
          </cell>
        </row>
        <row r="168">
          <cell r="M168">
            <v>81</v>
          </cell>
        </row>
        <row r="169">
          <cell r="M169">
            <v>81</v>
          </cell>
        </row>
        <row r="170">
          <cell r="M170">
            <v>81</v>
          </cell>
        </row>
        <row r="171">
          <cell r="M171">
            <v>82</v>
          </cell>
        </row>
        <row r="172">
          <cell r="M172">
            <v>82</v>
          </cell>
        </row>
        <row r="173">
          <cell r="M173" t="str">
            <v/>
          </cell>
        </row>
        <row r="174">
          <cell r="M174">
            <v>83</v>
          </cell>
        </row>
        <row r="175">
          <cell r="M175">
            <v>83</v>
          </cell>
        </row>
        <row r="176">
          <cell r="M176">
            <v>83</v>
          </cell>
        </row>
        <row r="177">
          <cell r="M177" t="str">
            <v/>
          </cell>
        </row>
        <row r="178">
          <cell r="M178">
            <v>84</v>
          </cell>
        </row>
      </sheetData>
      <sheetData sheetId="6">
        <row r="14">
          <cell r="C14" t="e">
            <v>#VALUE!</v>
          </cell>
        </row>
        <row r="15">
          <cell r="B15" t="str">
            <v>1.Administração Local</v>
          </cell>
          <cell r="C15">
            <v>1</v>
          </cell>
          <cell r="D15" t="str">
            <v>Administração Local</v>
          </cell>
        </row>
        <row r="16">
          <cell r="C16">
            <v>2</v>
          </cell>
        </row>
        <row r="17">
          <cell r="C17">
            <v>3</v>
          </cell>
        </row>
        <row r="18">
          <cell r="C18">
            <v>4</v>
          </cell>
        </row>
        <row r="19">
          <cell r="C19">
            <v>5</v>
          </cell>
        </row>
        <row r="20">
          <cell r="C20">
            <v>6</v>
          </cell>
        </row>
        <row r="21">
          <cell r="C21">
            <v>7</v>
          </cell>
        </row>
        <row r="22">
          <cell r="C22">
            <v>8</v>
          </cell>
        </row>
        <row r="23">
          <cell r="C23">
            <v>9</v>
          </cell>
        </row>
        <row r="24">
          <cell r="C24">
            <v>10</v>
          </cell>
        </row>
        <row r="25">
          <cell r="C25">
            <v>11</v>
          </cell>
        </row>
        <row r="26">
          <cell r="C26">
            <v>12</v>
          </cell>
        </row>
        <row r="27">
          <cell r="C27">
            <v>13</v>
          </cell>
        </row>
        <row r="28">
          <cell r="C28">
            <v>14</v>
          </cell>
        </row>
        <row r="29">
          <cell r="C29">
            <v>15</v>
          </cell>
        </row>
        <row r="30">
          <cell r="C30">
            <v>16</v>
          </cell>
        </row>
        <row r="31">
          <cell r="C31">
            <v>17</v>
          </cell>
        </row>
        <row r="32">
          <cell r="C32">
            <v>18</v>
          </cell>
        </row>
        <row r="33">
          <cell r="C33">
            <v>19</v>
          </cell>
        </row>
        <row r="34">
          <cell r="C34">
            <v>20</v>
          </cell>
        </row>
        <row r="35">
          <cell r="C35">
            <v>21</v>
          </cell>
        </row>
        <row r="36">
          <cell r="C36">
            <v>22</v>
          </cell>
        </row>
        <row r="37">
          <cell r="C37">
            <v>23</v>
          </cell>
        </row>
        <row r="38">
          <cell r="C38">
            <v>24</v>
          </cell>
        </row>
        <row r="39">
          <cell r="C39">
            <v>25</v>
          </cell>
        </row>
        <row r="40">
          <cell r="C40">
            <v>26</v>
          </cell>
        </row>
        <row r="41">
          <cell r="C41">
            <v>27</v>
          </cell>
        </row>
        <row r="42">
          <cell r="C42">
            <v>28</v>
          </cell>
        </row>
        <row r="43">
          <cell r="C43">
            <v>29</v>
          </cell>
        </row>
        <row r="44">
          <cell r="C44">
            <v>30</v>
          </cell>
        </row>
        <row r="45">
          <cell r="C45">
            <v>31</v>
          </cell>
        </row>
        <row r="46">
          <cell r="C46">
            <v>32</v>
          </cell>
        </row>
        <row r="47">
          <cell r="C47">
            <v>33</v>
          </cell>
        </row>
        <row r="48">
          <cell r="C48">
            <v>34</v>
          </cell>
        </row>
        <row r="49">
          <cell r="C49">
            <v>35</v>
          </cell>
        </row>
        <row r="50">
          <cell r="C50">
            <v>36</v>
          </cell>
        </row>
        <row r="51">
          <cell r="C51">
            <v>37</v>
          </cell>
        </row>
        <row r="52">
          <cell r="C52">
            <v>38</v>
          </cell>
        </row>
        <row r="53">
          <cell r="C53">
            <v>39</v>
          </cell>
        </row>
        <row r="54">
          <cell r="C54">
            <v>40</v>
          </cell>
        </row>
        <row r="55">
          <cell r="C55">
            <v>41</v>
          </cell>
        </row>
        <row r="56">
          <cell r="C56">
            <v>42</v>
          </cell>
        </row>
        <row r="57">
          <cell r="C57">
            <v>43</v>
          </cell>
        </row>
        <row r="58">
          <cell r="C58">
            <v>44</v>
          </cell>
        </row>
        <row r="59">
          <cell r="C59">
            <v>45</v>
          </cell>
        </row>
        <row r="60">
          <cell r="C60">
            <v>46</v>
          </cell>
        </row>
        <row r="61">
          <cell r="C61">
            <v>47</v>
          </cell>
        </row>
        <row r="62">
          <cell r="C62">
            <v>48</v>
          </cell>
        </row>
        <row r="63">
          <cell r="C63">
            <v>49</v>
          </cell>
        </row>
        <row r="64">
          <cell r="C64">
            <v>50</v>
          </cell>
        </row>
        <row r="65">
          <cell r="C65">
            <v>51</v>
          </cell>
        </row>
        <row r="66">
          <cell r="C66">
            <v>52</v>
          </cell>
        </row>
        <row r="67">
          <cell r="C67">
            <v>53</v>
          </cell>
        </row>
        <row r="68">
          <cell r="C68">
            <v>54</v>
          </cell>
        </row>
        <row r="69">
          <cell r="C69">
            <v>55</v>
          </cell>
        </row>
        <row r="70">
          <cell r="C70">
            <v>56</v>
          </cell>
        </row>
        <row r="71">
          <cell r="C71">
            <v>57</v>
          </cell>
        </row>
        <row r="72">
          <cell r="C72">
            <v>58</v>
          </cell>
        </row>
        <row r="73">
          <cell r="C73">
            <v>59</v>
          </cell>
        </row>
        <row r="74">
          <cell r="C74">
            <v>60</v>
          </cell>
        </row>
        <row r="75">
          <cell r="C75">
            <v>61</v>
          </cell>
        </row>
        <row r="76">
          <cell r="C76">
            <v>62</v>
          </cell>
        </row>
        <row r="77">
          <cell r="C77">
            <v>63</v>
          </cell>
        </row>
        <row r="78">
          <cell r="C78">
            <v>64</v>
          </cell>
        </row>
        <row r="79">
          <cell r="C79">
            <v>65</v>
          </cell>
        </row>
        <row r="80">
          <cell r="C80">
            <v>66</v>
          </cell>
        </row>
        <row r="81">
          <cell r="C81">
            <v>67</v>
          </cell>
        </row>
        <row r="82">
          <cell r="C82">
            <v>68</v>
          </cell>
        </row>
        <row r="83">
          <cell r="C83">
            <v>69</v>
          </cell>
        </row>
        <row r="84">
          <cell r="C84">
            <v>70</v>
          </cell>
        </row>
        <row r="85">
          <cell r="C85">
            <v>71</v>
          </cell>
        </row>
        <row r="86">
          <cell r="C86">
            <v>72</v>
          </cell>
        </row>
        <row r="87">
          <cell r="C87">
            <v>73</v>
          </cell>
        </row>
        <row r="88">
          <cell r="C88">
            <v>74</v>
          </cell>
        </row>
        <row r="89">
          <cell r="C89">
            <v>75</v>
          </cell>
        </row>
        <row r="90">
          <cell r="C90">
            <v>76</v>
          </cell>
        </row>
        <row r="91">
          <cell r="C91">
            <v>77</v>
          </cell>
        </row>
        <row r="92">
          <cell r="C92">
            <v>78</v>
          </cell>
        </row>
        <row r="93">
          <cell r="C93">
            <v>79</v>
          </cell>
        </row>
        <row r="94">
          <cell r="C94">
            <v>80</v>
          </cell>
        </row>
        <row r="95">
          <cell r="C95">
            <v>81</v>
          </cell>
        </row>
        <row r="96">
          <cell r="C96">
            <v>82</v>
          </cell>
        </row>
        <row r="97">
          <cell r="C97">
            <v>83</v>
          </cell>
        </row>
        <row r="98">
          <cell r="C98">
            <v>84</v>
          </cell>
        </row>
        <row r="99">
          <cell r="C99">
            <v>85</v>
          </cell>
        </row>
      </sheetData>
      <sheetData sheetId="7"/>
      <sheetData sheetId="8"/>
      <sheetData sheetId="9">
        <row r="9">
          <cell r="J9">
            <v>1</v>
          </cell>
        </row>
        <row r="15">
          <cell r="A15" t="str">
            <v>F</v>
          </cell>
          <cell r="B15">
            <v>1</v>
          </cell>
          <cell r="C15" t="str">
            <v>Administração Local</v>
          </cell>
          <cell r="H15" t="str">
            <v>A administração local será proporcional a execução dos demais eventos, independente de frentes de obra.</v>
          </cell>
        </row>
        <row r="100">
          <cell r="A100" t="str">
            <v>F</v>
          </cell>
        </row>
      </sheetData>
      <sheetData sheetId="10">
        <row r="13">
          <cell r="B13" t="str">
            <v>Busca</v>
          </cell>
          <cell r="E13" t="str">
            <v>Item de Investimento</v>
          </cell>
          <cell r="F13" t="str">
            <v>Subitem de Investimento</v>
          </cell>
          <cell r="H13" t="str">
            <v>Situação</v>
          </cell>
          <cell r="I13" t="str">
            <v>Quantidade</v>
          </cell>
          <cell r="O13" t="str">
            <v>Investimento (R$)</v>
          </cell>
          <cell r="R13" t="str">
            <v>Descrição da Meta</v>
          </cell>
          <cell r="T13" t="str">
            <v>Lote de Licitação / nº do CTEF</v>
          </cell>
          <cell r="U13" t="str">
            <v>Investimento (R$)</v>
          </cell>
          <cell r="V13" t="str">
            <v>Divisão do Investimento</v>
          </cell>
          <cell r="W13" t="str">
            <v>Contrapartida Financeira (R$)</v>
          </cell>
          <cell r="X13" t="str">
            <v>Outros (R$)</v>
          </cell>
        </row>
        <row r="14">
          <cell r="B14" t="str">
            <v>Automático</v>
          </cell>
          <cell r="O14">
            <v>531454.38</v>
          </cell>
          <cell r="AA14">
            <v>5314.5331999999989</v>
          </cell>
          <cell r="AB14">
            <v>0</v>
          </cell>
        </row>
        <row r="15">
          <cell r="B15" t="str">
            <v>Branco</v>
          </cell>
          <cell r="O15">
            <v>0</v>
          </cell>
          <cell r="AA15">
            <v>0</v>
          </cell>
          <cell r="AB15">
            <v>0</v>
          </cell>
        </row>
        <row r="16">
          <cell r="B16" t="str">
            <v>Manual</v>
          </cell>
          <cell r="O16">
            <v>120335.6</v>
          </cell>
          <cell r="AA16">
            <v>1203.3599999999999</v>
          </cell>
          <cell r="AB16">
            <v>0</v>
          </cell>
        </row>
        <row r="17">
          <cell r="B17" t="str">
            <v>Manual</v>
          </cell>
          <cell r="O17">
            <v>146258.6</v>
          </cell>
          <cell r="AA17">
            <v>1462.59</v>
          </cell>
          <cell r="AB17">
            <v>0</v>
          </cell>
        </row>
        <row r="18">
          <cell r="B18" t="str">
            <v>Manual</v>
          </cell>
          <cell r="O18">
            <v>166498.74</v>
          </cell>
          <cell r="AA18">
            <v>1664.99</v>
          </cell>
          <cell r="AB18">
            <v>0</v>
          </cell>
        </row>
        <row r="19">
          <cell r="B19" t="str">
            <v>TR$</v>
          </cell>
          <cell r="O19">
            <v>964547.32</v>
          </cell>
          <cell r="AA19">
            <v>9645.4699999999993</v>
          </cell>
          <cell r="AB19">
            <v>0</v>
          </cell>
        </row>
      </sheetData>
      <sheetData sheetId="11">
        <row r="3">
          <cell r="A3" t="b">
            <v>0</v>
          </cell>
        </row>
        <row r="7">
          <cell r="O7" t="str">
            <v>Nº MEDIÇÃO</v>
          </cell>
        </row>
        <row r="9">
          <cell r="A9" t="b">
            <v>1</v>
          </cell>
        </row>
        <row r="13">
          <cell r="AB13">
            <v>1</v>
          </cell>
          <cell r="AC13">
            <v>2</v>
          </cell>
          <cell r="AD13">
            <v>3</v>
          </cell>
          <cell r="AE13">
            <v>4</v>
          </cell>
          <cell r="AF13">
            <v>5</v>
          </cell>
          <cell r="AG13">
            <v>6</v>
          </cell>
          <cell r="AH13">
            <v>7</v>
          </cell>
          <cell r="AI13">
            <v>8</v>
          </cell>
          <cell r="AJ13">
            <v>9</v>
          </cell>
          <cell r="AK13">
            <v>10</v>
          </cell>
          <cell r="AL13">
            <v>11</v>
          </cell>
          <cell r="AM13">
            <v>12</v>
          </cell>
        </row>
      </sheetData>
      <sheetData sheetId="12">
        <row r="7">
          <cell r="O7">
            <v>1353075.38</v>
          </cell>
        </row>
        <row r="21">
          <cell r="AC21">
            <v>0</v>
          </cell>
          <cell r="AD21">
            <v>0</v>
          </cell>
        </row>
        <row r="22">
          <cell r="AC22">
            <v>0</v>
          </cell>
          <cell r="AD22">
            <v>0</v>
          </cell>
        </row>
      </sheetData>
      <sheetData sheetId="13"/>
      <sheetData sheetId="1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lan1"/>
      <sheetName val="PLANILHA"/>
      <sheetName val="hidraulica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LANILHA ORÇAMENTÁRIA"/>
      <sheetName val="CPUs SETOP"/>
      <sheetName val="CPUs SUDECAP"/>
      <sheetName val="CPUs "/>
      <sheetName val="QUANT."/>
      <sheetName val="CRONOGRAMA Onerada"/>
      <sheetName val="COTAÇÕES"/>
      <sheetName val="BDI"/>
      <sheetName val="Plan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 refreshError="1"/>
      <sheetData sheetId="8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utorial"/>
      <sheetName val="Banco"/>
      <sheetName val="Composições"/>
      <sheetName val="Cotações"/>
      <sheetName val="Relatórios"/>
      <sheetName val="Busca"/>
      <sheetName val="blocos ancoragem"/>
      <sheetName val="CRONOGRAMA Onerada"/>
    </sheetNames>
    <sheetDataSet>
      <sheetData sheetId="0"/>
      <sheetData sheetId="1"/>
      <sheetData sheetId="2"/>
      <sheetData sheetId="3">
        <row r="22">
          <cell r="B22" t="str">
            <v>ÍNDICE</v>
          </cell>
        </row>
        <row r="24">
          <cell r="I24">
            <v>0.80971659919028338</v>
          </cell>
        </row>
        <row r="25">
          <cell r="B25" t="str">
            <v>EMPRESAS FORNECEDORAS:</v>
          </cell>
        </row>
        <row r="29">
          <cell r="H29" t="str">
            <v>Janaina</v>
          </cell>
        </row>
      </sheetData>
      <sheetData sheetId="4">
        <row r="1">
          <cell r="A1" t="str">
            <v>DADOS DOS RELATÓRIOS IMPORTADOS</v>
          </cell>
        </row>
        <row r="5">
          <cell r="A5" t="str">
            <v>TIPO</v>
          </cell>
        </row>
        <row r="6">
          <cell r="A6" t="str">
            <v>SINAPI</v>
          </cell>
        </row>
        <row r="7">
          <cell r="A7" t="str">
            <v>SINAPI</v>
          </cell>
        </row>
        <row r="8">
          <cell r="A8" t="str">
            <v>SINAPI-I</v>
          </cell>
        </row>
        <row r="9">
          <cell r="A9" t="str">
            <v>SINAPI-I</v>
          </cell>
        </row>
        <row r="10">
          <cell r="A10" t="str">
            <v>SUDECAP</v>
          </cell>
        </row>
        <row r="11">
          <cell r="A11" t="str">
            <v>SUDECAP-I</v>
          </cell>
        </row>
        <row r="12">
          <cell r="A12" t="str">
            <v>SETOP</v>
          </cell>
        </row>
      </sheetData>
      <sheetData sheetId="5"/>
      <sheetData sheetId="6" refreshError="1"/>
      <sheetData sheetId="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LANILHA ORÇAMENTÁRIA"/>
      <sheetName val="CPUs SUDECAP"/>
      <sheetName val="CRONOGRAMA Desonerado"/>
      <sheetName val="Mobilização"/>
      <sheetName val="Administração local"/>
      <sheetName val="BDI"/>
      <sheetName val="Plan2"/>
      <sheetName val="MEMÓRIA CEF"/>
      <sheetName val="MENU"/>
      <sheetName val="Cotações"/>
      <sheetName val="Relatórios"/>
      <sheetName val="compos1"/>
    </sheetNames>
    <sheetDataSet>
      <sheetData sheetId="0">
        <row r="8">
          <cell r="I8" t="str">
            <v>04/2019 - SINAPI</v>
          </cell>
        </row>
      </sheetData>
      <sheetData sheetId="1"/>
      <sheetData sheetId="2"/>
      <sheetData sheetId="3"/>
      <sheetData sheetId="4"/>
      <sheetData sheetId="5">
        <row r="3">
          <cell r="Q3" t="str">
            <v>CONSTRUÇÃO EDIFICIOS</v>
          </cell>
        </row>
        <row r="4">
          <cell r="Q4" t="str">
            <v>CONSTRUÇÃO DE RODOVIAS E FERROVIAS</v>
          </cell>
        </row>
        <row r="5">
          <cell r="Q5" t="str">
            <v>Construção de Redes de Abastecimento de Água, Coleta de Esgoto e Construções Correlatas</v>
          </cell>
        </row>
        <row r="6">
          <cell r="Q6" t="str">
            <v>Construção e Manutenção de Estações e Redes de Distribuição de Energia Elétrica</v>
          </cell>
        </row>
        <row r="7">
          <cell r="Q7" t="str">
            <v>OBRAS PORTUÁRIAS, MARÍTIMAS E FLUVIAIS</v>
          </cell>
        </row>
        <row r="8">
          <cell r="Q8" t="str">
            <v>FORNECIMENTO DE MATERIAIS E EQUIPAMENTOS</v>
          </cell>
        </row>
      </sheetData>
      <sheetData sheetId="6">
        <row r="2">
          <cell r="A2" t="str">
            <v xml:space="preserve">Codigo </v>
          </cell>
        </row>
      </sheetData>
      <sheetData sheetId="7"/>
      <sheetData sheetId="8" refreshError="1"/>
      <sheetData sheetId="9"/>
      <sheetData sheetId="10"/>
      <sheetData sheetId="1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LANILHA"/>
      <sheetName val="MEMÓRIA DE CÁLCULO"/>
      <sheetName val="CRONOGRAMA"/>
      <sheetName val="COMPOSIÇÃO"/>
      <sheetName val="COTAÇÃO"/>
    </sheetNames>
    <sheetDataSet>
      <sheetData sheetId="0" refreshError="1">
        <row r="9">
          <cell r="I9" t="str">
            <v>Pr. Total C / BDI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LETRICA"/>
      <sheetName val="HIDRAULICA"/>
      <sheetName val="BDI"/>
      <sheetName val="Planilha"/>
      <sheetName val="Cron FIS"/>
      <sheetName val="Cron FIN"/>
      <sheetName val="Indireto"/>
      <sheetName val="Plan1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ENU"/>
      <sheetName val="DADOS"/>
      <sheetName val="NOVO"/>
      <sheetName val="BDI"/>
      <sheetName val="ORÇAMENTO"/>
      <sheetName val="CÁLCULO"/>
      <sheetName val="EVENTOS"/>
      <sheetName val="CRONO"/>
      <sheetName val="CRONOPLE"/>
      <sheetName val="PLE"/>
      <sheetName val="QCI"/>
      <sheetName val="BM"/>
      <sheetName val="RRE"/>
      <sheetName val="OFÍCIO"/>
    </sheetNames>
    <sheetDataSet>
      <sheetData sheetId="0">
        <row r="3">
          <cell r="O3">
            <v>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DOS"/>
      <sheetName val="Eventograma_e_Quantitativos"/>
      <sheetName val="Detalhamento"/>
      <sheetName val="Cronograma"/>
      <sheetName val="PLE"/>
      <sheetName val="Resumo_de_Acompanhamento"/>
      <sheetName val="CronoPrev"/>
      <sheetName val="Equipamentos"/>
      <sheetName val="hidraulica"/>
      <sheetName val="DADOS COLETAT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/>
      <sheetData sheetId="9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DOS"/>
      <sheetName val="Eventograma_e_Quantitativos"/>
      <sheetName val="Detalhamento"/>
      <sheetName val="Cronograma"/>
      <sheetName val="PLE"/>
      <sheetName val="Resumo_de_Acompanhamento"/>
      <sheetName val="CronoPrev"/>
      <sheetName val="MENU"/>
    </sheetNames>
    <sheetDataSet>
      <sheetData sheetId="0" refreshError="1"/>
      <sheetData sheetId="1">
        <row r="108">
          <cell r="N108">
            <v>3586.4879999999998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28"/>
  <sheetViews>
    <sheetView showOutlineSymbols="0" showWhiteSpace="0" view="pageBreakPreview" topLeftCell="A309" zoomScale="85" zoomScaleNormal="85" zoomScaleSheetLayoutView="85" workbookViewId="0">
      <selection activeCell="H320" sqref="H320:I320"/>
    </sheetView>
  </sheetViews>
  <sheetFormatPr defaultRowHeight="14.4" x14ac:dyDescent="0.3"/>
  <cols>
    <col min="1" max="2" width="10" style="3" bestFit="1" customWidth="1"/>
    <col min="3" max="3" width="13.19921875" style="3" bestFit="1" customWidth="1"/>
    <col min="4" max="4" width="60" style="3" bestFit="1" customWidth="1"/>
    <col min="5" max="5" width="8" style="3" bestFit="1" customWidth="1"/>
    <col min="6" max="9" width="13" style="3" bestFit="1" customWidth="1"/>
    <col min="10" max="16384" width="8.796875" style="3"/>
  </cols>
  <sheetData>
    <row r="1" spans="1:9" x14ac:dyDescent="0.3">
      <c r="A1" s="1"/>
      <c r="B1" s="1"/>
      <c r="C1" s="2" t="s">
        <v>869</v>
      </c>
      <c r="D1" s="2"/>
      <c r="E1" s="2"/>
      <c r="F1" s="2"/>
      <c r="G1" s="2"/>
      <c r="H1" s="2"/>
      <c r="I1" s="2"/>
    </row>
    <row r="2" spans="1:9" ht="10.8" customHeight="1" x14ac:dyDescent="0.3">
      <c r="A2" s="1"/>
      <c r="B2" s="1"/>
      <c r="C2" s="2"/>
      <c r="D2" s="2"/>
      <c r="E2" s="2"/>
      <c r="F2" s="2"/>
      <c r="G2" s="2"/>
      <c r="H2" s="2"/>
      <c r="I2" s="2"/>
    </row>
    <row r="3" spans="1:9" x14ac:dyDescent="0.3">
      <c r="A3" s="1"/>
      <c r="B3" s="1"/>
      <c r="C3" s="2" t="s">
        <v>870</v>
      </c>
      <c r="D3" s="2"/>
      <c r="E3" s="2"/>
      <c r="F3" s="2"/>
      <c r="G3" s="2"/>
      <c r="H3" s="2"/>
      <c r="I3" s="2"/>
    </row>
    <row r="4" spans="1:9" ht="9" customHeight="1" x14ac:dyDescent="0.3">
      <c r="A4" s="1"/>
      <c r="B4" s="1"/>
      <c r="C4" s="2"/>
      <c r="D4" s="2"/>
      <c r="E4" s="2"/>
      <c r="F4" s="2"/>
      <c r="G4" s="2"/>
      <c r="H4" s="2"/>
      <c r="I4" s="2"/>
    </row>
    <row r="5" spans="1:9" x14ac:dyDescent="0.3">
      <c r="A5" s="4" t="s">
        <v>871</v>
      </c>
      <c r="B5" s="4"/>
      <c r="C5" s="5" t="s">
        <v>872</v>
      </c>
      <c r="D5" s="6"/>
      <c r="E5" s="6"/>
      <c r="F5" s="6"/>
      <c r="G5" s="6"/>
      <c r="H5" s="6"/>
      <c r="I5" s="7"/>
    </row>
    <row r="6" spans="1:9" x14ac:dyDescent="0.3">
      <c r="A6" s="4" t="s">
        <v>873</v>
      </c>
      <c r="B6" s="4"/>
      <c r="C6" s="8" t="s">
        <v>874</v>
      </c>
      <c r="D6" s="8"/>
      <c r="E6" s="9" t="s">
        <v>875</v>
      </c>
      <c r="F6" s="9"/>
      <c r="G6" s="10">
        <v>0.26069999999999999</v>
      </c>
      <c r="H6" s="8"/>
      <c r="I6" s="8"/>
    </row>
    <row r="7" spans="1:9" x14ac:dyDescent="0.3">
      <c r="A7" s="4" t="s">
        <v>876</v>
      </c>
      <c r="B7" s="4"/>
      <c r="C7" s="11" t="s">
        <v>877</v>
      </c>
      <c r="D7" s="12"/>
      <c r="E7" s="12"/>
      <c r="F7" s="12"/>
      <c r="G7" s="12"/>
      <c r="H7" s="12"/>
      <c r="I7" s="13"/>
    </row>
    <row r="8" spans="1:9" ht="28.8" x14ac:dyDescent="0.3">
      <c r="A8" s="14" t="s">
        <v>0</v>
      </c>
      <c r="B8" s="15" t="s">
        <v>1</v>
      </c>
      <c r="C8" s="14" t="s">
        <v>2</v>
      </c>
      <c r="D8" s="14" t="s">
        <v>3</v>
      </c>
      <c r="E8" s="16" t="s">
        <v>4</v>
      </c>
      <c r="F8" s="15" t="s">
        <v>5</v>
      </c>
      <c r="G8" s="15" t="s">
        <v>6</v>
      </c>
      <c r="H8" s="15" t="s">
        <v>7</v>
      </c>
      <c r="I8" s="15" t="s">
        <v>8</v>
      </c>
    </row>
    <row r="9" spans="1:9" ht="26.1" customHeight="1" x14ac:dyDescent="0.3">
      <c r="A9" s="17" t="s">
        <v>9</v>
      </c>
      <c r="B9" s="17"/>
      <c r="C9" s="17"/>
      <c r="D9" s="17" t="s">
        <v>10</v>
      </c>
      <c r="E9" s="17"/>
      <c r="F9" s="18"/>
      <c r="G9" s="17">
        <v>1</v>
      </c>
      <c r="H9" s="17"/>
      <c r="I9" s="19">
        <v>40757.22</v>
      </c>
    </row>
    <row r="10" spans="1:9" s="24" customFormat="1" ht="24" customHeight="1" x14ac:dyDescent="0.3">
      <c r="A10" s="20" t="s">
        <v>11</v>
      </c>
      <c r="B10" s="21" t="s">
        <v>12</v>
      </c>
      <c r="C10" s="20" t="s">
        <v>13</v>
      </c>
      <c r="D10" s="20" t="s">
        <v>14</v>
      </c>
      <c r="E10" s="22" t="s">
        <v>15</v>
      </c>
      <c r="F10" s="21">
        <v>1</v>
      </c>
      <c r="G10" s="23">
        <v>32329.040000000001</v>
      </c>
      <c r="H10" s="23">
        <v>40757.22</v>
      </c>
      <c r="I10" s="23">
        <v>40757.22</v>
      </c>
    </row>
    <row r="11" spans="1:9" ht="24" customHeight="1" x14ac:dyDescent="0.3">
      <c r="A11" s="17" t="s">
        <v>16</v>
      </c>
      <c r="B11" s="17"/>
      <c r="C11" s="17"/>
      <c r="D11" s="17" t="s">
        <v>17</v>
      </c>
      <c r="E11" s="17"/>
      <c r="F11" s="18"/>
      <c r="G11" s="17">
        <v>1</v>
      </c>
      <c r="H11" s="17"/>
      <c r="I11" s="19">
        <v>24820.31</v>
      </c>
    </row>
    <row r="12" spans="1:9" s="24" customFormat="1" ht="24" customHeight="1" x14ac:dyDescent="0.3">
      <c r="A12" s="20" t="s">
        <v>18</v>
      </c>
      <c r="B12" s="21" t="s">
        <v>19</v>
      </c>
      <c r="C12" s="20" t="s">
        <v>20</v>
      </c>
      <c r="D12" s="20" t="s">
        <v>21</v>
      </c>
      <c r="E12" s="22" t="s">
        <v>15</v>
      </c>
      <c r="F12" s="21">
        <v>1</v>
      </c>
      <c r="G12" s="23">
        <v>1635.98</v>
      </c>
      <c r="H12" s="23">
        <v>2062.4699999999998</v>
      </c>
      <c r="I12" s="23">
        <v>2062.4699999999998</v>
      </c>
    </row>
    <row r="13" spans="1:9" s="24" customFormat="1" ht="43.2" x14ac:dyDescent="0.3">
      <c r="A13" s="20" t="s">
        <v>22</v>
      </c>
      <c r="B13" s="21" t="s">
        <v>23</v>
      </c>
      <c r="C13" s="20" t="s">
        <v>24</v>
      </c>
      <c r="D13" s="20" t="s">
        <v>25</v>
      </c>
      <c r="E13" s="22" t="s">
        <v>26</v>
      </c>
      <c r="F13" s="21">
        <v>1</v>
      </c>
      <c r="G13" s="23">
        <v>398.48</v>
      </c>
      <c r="H13" s="23">
        <v>502.36</v>
      </c>
      <c r="I13" s="23">
        <v>502.36</v>
      </c>
    </row>
    <row r="14" spans="1:9" s="24" customFormat="1" ht="57.6" x14ac:dyDescent="0.3">
      <c r="A14" s="20" t="s">
        <v>27</v>
      </c>
      <c r="B14" s="21" t="s">
        <v>28</v>
      </c>
      <c r="C14" s="20" t="s">
        <v>24</v>
      </c>
      <c r="D14" s="20" t="s">
        <v>29</v>
      </c>
      <c r="E14" s="22" t="s">
        <v>26</v>
      </c>
      <c r="F14" s="21">
        <v>1</v>
      </c>
      <c r="G14" s="23">
        <v>1209.45</v>
      </c>
      <c r="H14" s="23">
        <v>1524.75</v>
      </c>
      <c r="I14" s="23">
        <v>1524.75</v>
      </c>
    </row>
    <row r="15" spans="1:9" s="24" customFormat="1" ht="43.2" x14ac:dyDescent="0.3">
      <c r="A15" s="20" t="s">
        <v>30</v>
      </c>
      <c r="B15" s="21" t="s">
        <v>31</v>
      </c>
      <c r="C15" s="20" t="s">
        <v>24</v>
      </c>
      <c r="D15" s="20" t="s">
        <v>32</v>
      </c>
      <c r="E15" s="22" t="s">
        <v>33</v>
      </c>
      <c r="F15" s="21">
        <v>37</v>
      </c>
      <c r="G15" s="23">
        <v>6.66</v>
      </c>
      <c r="H15" s="23">
        <v>8.39</v>
      </c>
      <c r="I15" s="23">
        <v>310.43</v>
      </c>
    </row>
    <row r="16" spans="1:9" s="24" customFormat="1" ht="43.2" x14ac:dyDescent="0.3">
      <c r="A16" s="20" t="s">
        <v>34</v>
      </c>
      <c r="B16" s="21" t="s">
        <v>35</v>
      </c>
      <c r="C16" s="20" t="s">
        <v>24</v>
      </c>
      <c r="D16" s="20" t="s">
        <v>36</v>
      </c>
      <c r="E16" s="22" t="s">
        <v>37</v>
      </c>
      <c r="F16" s="21">
        <v>263.66000000000003</v>
      </c>
      <c r="G16" s="23">
        <v>9.15</v>
      </c>
      <c r="H16" s="23">
        <v>11.53</v>
      </c>
      <c r="I16" s="23">
        <v>3039.99</v>
      </c>
    </row>
    <row r="17" spans="1:9" s="24" customFormat="1" ht="28.8" x14ac:dyDescent="0.3">
      <c r="A17" s="20" t="s">
        <v>38</v>
      </c>
      <c r="B17" s="21" t="s">
        <v>39</v>
      </c>
      <c r="C17" s="20" t="s">
        <v>40</v>
      </c>
      <c r="D17" s="20" t="s">
        <v>41</v>
      </c>
      <c r="E17" s="22" t="s">
        <v>37</v>
      </c>
      <c r="F17" s="21">
        <v>8</v>
      </c>
      <c r="G17" s="23">
        <v>1092.3599999999999</v>
      </c>
      <c r="H17" s="23">
        <v>1377.13</v>
      </c>
      <c r="I17" s="23">
        <v>11017.04</v>
      </c>
    </row>
    <row r="18" spans="1:9" s="24" customFormat="1" ht="57.6" x14ac:dyDescent="0.3">
      <c r="A18" s="20" t="s">
        <v>42</v>
      </c>
      <c r="B18" s="21" t="s">
        <v>43</v>
      </c>
      <c r="C18" s="20" t="s">
        <v>40</v>
      </c>
      <c r="D18" s="20" t="s">
        <v>44</v>
      </c>
      <c r="E18" s="22" t="s">
        <v>37</v>
      </c>
      <c r="F18" s="21">
        <v>9</v>
      </c>
      <c r="G18" s="23">
        <v>560.83000000000004</v>
      </c>
      <c r="H18" s="23">
        <v>707.03</v>
      </c>
      <c r="I18" s="23">
        <v>6363.27</v>
      </c>
    </row>
    <row r="19" spans="1:9" x14ac:dyDescent="0.3">
      <c r="A19" s="17" t="s">
        <v>45</v>
      </c>
      <c r="B19" s="17"/>
      <c r="C19" s="17"/>
      <c r="D19" s="17" t="s">
        <v>46</v>
      </c>
      <c r="E19" s="17"/>
      <c r="F19" s="18"/>
      <c r="G19" s="17">
        <v>1</v>
      </c>
      <c r="H19" s="17"/>
      <c r="I19" s="19">
        <v>30687.86</v>
      </c>
    </row>
    <row r="20" spans="1:9" s="24" customFormat="1" ht="28.8" x14ac:dyDescent="0.3">
      <c r="A20" s="20" t="s">
        <v>47</v>
      </c>
      <c r="B20" s="21" t="s">
        <v>48</v>
      </c>
      <c r="C20" s="20" t="s">
        <v>24</v>
      </c>
      <c r="D20" s="20" t="s">
        <v>49</v>
      </c>
      <c r="E20" s="22" t="s">
        <v>50</v>
      </c>
      <c r="F20" s="21">
        <v>300.56</v>
      </c>
      <c r="G20" s="23">
        <v>9.6300000000000008</v>
      </c>
      <c r="H20" s="23">
        <v>12.14</v>
      </c>
      <c r="I20" s="23">
        <v>3648.79</v>
      </c>
    </row>
    <row r="21" spans="1:9" s="24" customFormat="1" ht="28.8" x14ac:dyDescent="0.3">
      <c r="A21" s="20" t="s">
        <v>51</v>
      </c>
      <c r="B21" s="21" t="s">
        <v>52</v>
      </c>
      <c r="C21" s="20" t="s">
        <v>40</v>
      </c>
      <c r="D21" s="20" t="s">
        <v>53</v>
      </c>
      <c r="E21" s="22" t="s">
        <v>54</v>
      </c>
      <c r="F21" s="21">
        <v>2254.1999999999998</v>
      </c>
      <c r="G21" s="23">
        <v>2.97</v>
      </c>
      <c r="H21" s="23">
        <v>3.74</v>
      </c>
      <c r="I21" s="23">
        <v>8430.7000000000007</v>
      </c>
    </row>
    <row r="22" spans="1:9" s="24" customFormat="1" ht="57.6" x14ac:dyDescent="0.3">
      <c r="A22" s="20" t="s">
        <v>55</v>
      </c>
      <c r="B22" s="21" t="s">
        <v>56</v>
      </c>
      <c r="C22" s="20" t="s">
        <v>40</v>
      </c>
      <c r="D22" s="20" t="s">
        <v>57</v>
      </c>
      <c r="E22" s="22" t="s">
        <v>50</v>
      </c>
      <c r="F22" s="21">
        <v>300.56</v>
      </c>
      <c r="G22" s="23">
        <v>12.5</v>
      </c>
      <c r="H22" s="23">
        <v>15.75</v>
      </c>
      <c r="I22" s="23">
        <v>4733.82</v>
      </c>
    </row>
    <row r="23" spans="1:9" s="24" customFormat="1" ht="28.8" x14ac:dyDescent="0.3">
      <c r="A23" s="20" t="s">
        <v>58</v>
      </c>
      <c r="B23" s="21" t="s">
        <v>59</v>
      </c>
      <c r="C23" s="20" t="s">
        <v>40</v>
      </c>
      <c r="D23" s="20" t="s">
        <v>60</v>
      </c>
      <c r="E23" s="22" t="s">
        <v>54</v>
      </c>
      <c r="F23" s="21">
        <v>3757</v>
      </c>
      <c r="G23" s="23">
        <v>2.08</v>
      </c>
      <c r="H23" s="23">
        <v>2.62</v>
      </c>
      <c r="I23" s="23">
        <v>9843.34</v>
      </c>
    </row>
    <row r="24" spans="1:9" s="24" customFormat="1" x14ac:dyDescent="0.3">
      <c r="A24" s="20" t="s">
        <v>61</v>
      </c>
      <c r="B24" s="21" t="s">
        <v>62</v>
      </c>
      <c r="C24" s="20" t="s">
        <v>20</v>
      </c>
      <c r="D24" s="20" t="s">
        <v>63</v>
      </c>
      <c r="E24" s="22" t="s">
        <v>50</v>
      </c>
      <c r="F24" s="21">
        <v>100</v>
      </c>
      <c r="G24" s="23">
        <v>22.85</v>
      </c>
      <c r="H24" s="23">
        <v>28.8</v>
      </c>
      <c r="I24" s="23">
        <v>2880</v>
      </c>
    </row>
    <row r="25" spans="1:9" s="24" customFormat="1" x14ac:dyDescent="0.3">
      <c r="A25" s="20" t="s">
        <v>64</v>
      </c>
      <c r="B25" s="21" t="s">
        <v>65</v>
      </c>
      <c r="C25" s="20" t="s">
        <v>13</v>
      </c>
      <c r="D25" s="20" t="s">
        <v>66</v>
      </c>
      <c r="E25" s="22" t="s">
        <v>50</v>
      </c>
      <c r="F25" s="21">
        <v>200.56</v>
      </c>
      <c r="G25" s="23">
        <v>4.5599999999999996</v>
      </c>
      <c r="H25" s="23">
        <v>5.74</v>
      </c>
      <c r="I25" s="23">
        <v>1151.21</v>
      </c>
    </row>
    <row r="26" spans="1:9" x14ac:dyDescent="0.3">
      <c r="A26" s="17" t="s">
        <v>67</v>
      </c>
      <c r="B26" s="17"/>
      <c r="C26" s="17"/>
      <c r="D26" s="17" t="s">
        <v>68</v>
      </c>
      <c r="E26" s="17"/>
      <c r="F26" s="18"/>
      <c r="G26" s="17">
        <v>1</v>
      </c>
      <c r="H26" s="17"/>
      <c r="I26" s="19">
        <v>2795.5</v>
      </c>
    </row>
    <row r="27" spans="1:9" x14ac:dyDescent="0.3">
      <c r="A27" s="17" t="s">
        <v>69</v>
      </c>
      <c r="B27" s="17"/>
      <c r="C27" s="17"/>
      <c r="D27" s="17" t="s">
        <v>70</v>
      </c>
      <c r="E27" s="17"/>
      <c r="F27" s="18"/>
      <c r="G27" s="17">
        <v>1</v>
      </c>
      <c r="H27" s="17"/>
      <c r="I27" s="19">
        <v>2795.5</v>
      </c>
    </row>
    <row r="28" spans="1:9" s="24" customFormat="1" ht="28.8" x14ac:dyDescent="0.3">
      <c r="A28" s="20" t="s">
        <v>71</v>
      </c>
      <c r="B28" s="21" t="s">
        <v>72</v>
      </c>
      <c r="C28" s="20" t="s">
        <v>24</v>
      </c>
      <c r="D28" s="20" t="s">
        <v>73</v>
      </c>
      <c r="E28" s="22" t="s">
        <v>37</v>
      </c>
      <c r="F28" s="21">
        <v>20</v>
      </c>
      <c r="G28" s="23">
        <v>68.47</v>
      </c>
      <c r="H28" s="23">
        <v>86.32</v>
      </c>
      <c r="I28" s="23">
        <v>1726.4</v>
      </c>
    </row>
    <row r="29" spans="1:9" s="24" customFormat="1" ht="28.8" x14ac:dyDescent="0.3">
      <c r="A29" s="20" t="s">
        <v>74</v>
      </c>
      <c r="B29" s="21" t="s">
        <v>75</v>
      </c>
      <c r="C29" s="20" t="s">
        <v>40</v>
      </c>
      <c r="D29" s="20" t="s">
        <v>76</v>
      </c>
      <c r="E29" s="22" t="s">
        <v>77</v>
      </c>
      <c r="F29" s="21">
        <v>10</v>
      </c>
      <c r="G29" s="23">
        <v>14.51</v>
      </c>
      <c r="H29" s="23">
        <v>18.29</v>
      </c>
      <c r="I29" s="23">
        <v>182.9</v>
      </c>
    </row>
    <row r="30" spans="1:9" s="24" customFormat="1" ht="28.8" x14ac:dyDescent="0.3">
      <c r="A30" s="20" t="s">
        <v>78</v>
      </c>
      <c r="B30" s="21" t="s">
        <v>79</v>
      </c>
      <c r="C30" s="20" t="s">
        <v>40</v>
      </c>
      <c r="D30" s="20" t="s">
        <v>80</v>
      </c>
      <c r="E30" s="22" t="s">
        <v>77</v>
      </c>
      <c r="F30" s="21">
        <v>4</v>
      </c>
      <c r="G30" s="23">
        <v>21.41</v>
      </c>
      <c r="H30" s="23">
        <v>26.99</v>
      </c>
      <c r="I30" s="23">
        <v>107.96</v>
      </c>
    </row>
    <row r="31" spans="1:9" s="24" customFormat="1" ht="28.8" x14ac:dyDescent="0.3">
      <c r="A31" s="20" t="s">
        <v>81</v>
      </c>
      <c r="B31" s="21" t="s">
        <v>82</v>
      </c>
      <c r="C31" s="20" t="s">
        <v>40</v>
      </c>
      <c r="D31" s="20" t="s">
        <v>83</v>
      </c>
      <c r="E31" s="22" t="s">
        <v>77</v>
      </c>
      <c r="F31" s="21">
        <v>4</v>
      </c>
      <c r="G31" s="23">
        <v>3.26</v>
      </c>
      <c r="H31" s="23">
        <v>4.0999999999999996</v>
      </c>
      <c r="I31" s="23">
        <v>16.399999999999999</v>
      </c>
    </row>
    <row r="32" spans="1:9" s="24" customFormat="1" x14ac:dyDescent="0.3">
      <c r="A32" s="20" t="s">
        <v>84</v>
      </c>
      <c r="B32" s="21" t="s">
        <v>85</v>
      </c>
      <c r="C32" s="20" t="s">
        <v>40</v>
      </c>
      <c r="D32" s="20" t="s">
        <v>86</v>
      </c>
      <c r="E32" s="22" t="s">
        <v>77</v>
      </c>
      <c r="F32" s="21">
        <v>4</v>
      </c>
      <c r="G32" s="23">
        <v>77.42</v>
      </c>
      <c r="H32" s="23">
        <v>97.6</v>
      </c>
      <c r="I32" s="23">
        <v>390.4</v>
      </c>
    </row>
    <row r="33" spans="1:9" s="24" customFormat="1" ht="28.8" x14ac:dyDescent="0.3">
      <c r="A33" s="20" t="s">
        <v>87</v>
      </c>
      <c r="B33" s="21" t="s">
        <v>88</v>
      </c>
      <c r="C33" s="20" t="s">
        <v>40</v>
      </c>
      <c r="D33" s="20" t="s">
        <v>89</v>
      </c>
      <c r="E33" s="22" t="s">
        <v>77</v>
      </c>
      <c r="F33" s="21">
        <v>4</v>
      </c>
      <c r="G33" s="23">
        <v>73.66</v>
      </c>
      <c r="H33" s="23">
        <v>92.86</v>
      </c>
      <c r="I33" s="23">
        <v>371.44</v>
      </c>
    </row>
    <row r="34" spans="1:9" x14ac:dyDescent="0.3">
      <c r="A34" s="17" t="s">
        <v>90</v>
      </c>
      <c r="B34" s="17"/>
      <c r="C34" s="17"/>
      <c r="D34" s="17" t="s">
        <v>91</v>
      </c>
      <c r="E34" s="17"/>
      <c r="F34" s="18"/>
      <c r="G34" s="17">
        <v>1</v>
      </c>
      <c r="H34" s="17"/>
      <c r="I34" s="19">
        <v>3502.16</v>
      </c>
    </row>
    <row r="35" spans="1:9" s="24" customFormat="1" ht="43.2" x14ac:dyDescent="0.3">
      <c r="A35" s="20" t="s">
        <v>92</v>
      </c>
      <c r="B35" s="21" t="s">
        <v>93</v>
      </c>
      <c r="C35" s="20" t="s">
        <v>40</v>
      </c>
      <c r="D35" s="20" t="s">
        <v>94</v>
      </c>
      <c r="E35" s="22" t="s">
        <v>37</v>
      </c>
      <c r="F35" s="21">
        <v>40</v>
      </c>
      <c r="G35" s="23">
        <v>4.3899999999999997</v>
      </c>
      <c r="H35" s="23">
        <v>5.53</v>
      </c>
      <c r="I35" s="23">
        <v>221.2</v>
      </c>
    </row>
    <row r="36" spans="1:9" s="24" customFormat="1" ht="57.6" x14ac:dyDescent="0.3">
      <c r="A36" s="20" t="s">
        <v>95</v>
      </c>
      <c r="B36" s="21" t="s">
        <v>96</v>
      </c>
      <c r="C36" s="20" t="s">
        <v>40</v>
      </c>
      <c r="D36" s="20" t="s">
        <v>97</v>
      </c>
      <c r="E36" s="22" t="s">
        <v>37</v>
      </c>
      <c r="F36" s="21">
        <v>40</v>
      </c>
      <c r="G36" s="23">
        <v>38.020000000000003</v>
      </c>
      <c r="H36" s="23">
        <v>47.93</v>
      </c>
      <c r="I36" s="23">
        <v>1917.2</v>
      </c>
    </row>
    <row r="37" spans="1:9" s="24" customFormat="1" ht="43.2" x14ac:dyDescent="0.3">
      <c r="A37" s="20" t="s">
        <v>98</v>
      </c>
      <c r="B37" s="21" t="s">
        <v>99</v>
      </c>
      <c r="C37" s="20" t="s">
        <v>40</v>
      </c>
      <c r="D37" s="20" t="s">
        <v>100</v>
      </c>
      <c r="E37" s="22" t="s">
        <v>37</v>
      </c>
      <c r="F37" s="21">
        <v>10</v>
      </c>
      <c r="G37" s="23">
        <v>57.29</v>
      </c>
      <c r="H37" s="23">
        <v>72.22</v>
      </c>
      <c r="I37" s="23">
        <v>722.2</v>
      </c>
    </row>
    <row r="38" spans="1:9" s="24" customFormat="1" ht="57.6" x14ac:dyDescent="0.3">
      <c r="A38" s="20" t="s">
        <v>101</v>
      </c>
      <c r="B38" s="21" t="s">
        <v>102</v>
      </c>
      <c r="C38" s="20" t="s">
        <v>40</v>
      </c>
      <c r="D38" s="20" t="s">
        <v>103</v>
      </c>
      <c r="E38" s="22" t="s">
        <v>37</v>
      </c>
      <c r="F38" s="21">
        <v>10</v>
      </c>
      <c r="G38" s="23">
        <v>24.73</v>
      </c>
      <c r="H38" s="23">
        <v>31.17</v>
      </c>
      <c r="I38" s="23">
        <v>311.7</v>
      </c>
    </row>
    <row r="39" spans="1:9" s="24" customFormat="1" x14ac:dyDescent="0.3">
      <c r="A39" s="20" t="s">
        <v>104</v>
      </c>
      <c r="B39" s="21" t="s">
        <v>105</v>
      </c>
      <c r="C39" s="20" t="s">
        <v>40</v>
      </c>
      <c r="D39" s="20" t="s">
        <v>106</v>
      </c>
      <c r="E39" s="22" t="s">
        <v>37</v>
      </c>
      <c r="F39" s="21">
        <v>5.0999999999999996</v>
      </c>
      <c r="G39" s="23">
        <v>51.31</v>
      </c>
      <c r="H39" s="23">
        <v>64.680000000000007</v>
      </c>
      <c r="I39" s="23">
        <v>329.86</v>
      </c>
    </row>
    <row r="40" spans="1:9" x14ac:dyDescent="0.3">
      <c r="A40" s="17" t="s">
        <v>107</v>
      </c>
      <c r="B40" s="17"/>
      <c r="C40" s="17"/>
      <c r="D40" s="17" t="s">
        <v>108</v>
      </c>
      <c r="E40" s="17"/>
      <c r="F40" s="18"/>
      <c r="G40" s="17">
        <v>1</v>
      </c>
      <c r="H40" s="17"/>
      <c r="I40" s="19">
        <v>11552.99</v>
      </c>
    </row>
    <row r="41" spans="1:9" s="24" customFormat="1" ht="43.2" x14ac:dyDescent="0.3">
      <c r="A41" s="20" t="s">
        <v>109</v>
      </c>
      <c r="B41" s="21" t="s">
        <v>110</v>
      </c>
      <c r="C41" s="20" t="s">
        <v>40</v>
      </c>
      <c r="D41" s="20" t="s">
        <v>111</v>
      </c>
      <c r="E41" s="22" t="s">
        <v>37</v>
      </c>
      <c r="F41" s="21">
        <v>30</v>
      </c>
      <c r="G41" s="23">
        <v>50.51</v>
      </c>
      <c r="H41" s="23">
        <v>63.67</v>
      </c>
      <c r="I41" s="23">
        <v>1910.1</v>
      </c>
    </row>
    <row r="42" spans="1:9" s="24" customFormat="1" ht="43.2" x14ac:dyDescent="0.3">
      <c r="A42" s="20" t="s">
        <v>112</v>
      </c>
      <c r="B42" s="21" t="s">
        <v>113</v>
      </c>
      <c r="C42" s="20" t="s">
        <v>40</v>
      </c>
      <c r="D42" s="20" t="s">
        <v>114</v>
      </c>
      <c r="E42" s="22" t="s">
        <v>37</v>
      </c>
      <c r="F42" s="21">
        <v>10</v>
      </c>
      <c r="G42" s="23">
        <v>125.49</v>
      </c>
      <c r="H42" s="23">
        <v>158.19999999999999</v>
      </c>
      <c r="I42" s="23">
        <v>1582</v>
      </c>
    </row>
    <row r="43" spans="1:9" s="24" customFormat="1" ht="57.6" x14ac:dyDescent="0.3">
      <c r="A43" s="20" t="s">
        <v>115</v>
      </c>
      <c r="B43" s="21" t="s">
        <v>116</v>
      </c>
      <c r="C43" s="20" t="s">
        <v>24</v>
      </c>
      <c r="D43" s="20" t="s">
        <v>117</v>
      </c>
      <c r="E43" s="22" t="s">
        <v>37</v>
      </c>
      <c r="F43" s="21">
        <v>30</v>
      </c>
      <c r="G43" s="23">
        <v>73.010000000000005</v>
      </c>
      <c r="H43" s="23">
        <v>92.04</v>
      </c>
      <c r="I43" s="23">
        <v>2761.2</v>
      </c>
    </row>
    <row r="44" spans="1:9" s="24" customFormat="1" ht="28.8" x14ac:dyDescent="0.3">
      <c r="A44" s="20" t="s">
        <v>118</v>
      </c>
      <c r="B44" s="21" t="s">
        <v>119</v>
      </c>
      <c r="C44" s="20" t="s">
        <v>40</v>
      </c>
      <c r="D44" s="20" t="s">
        <v>120</v>
      </c>
      <c r="E44" s="22" t="s">
        <v>77</v>
      </c>
      <c r="F44" s="21">
        <v>10</v>
      </c>
      <c r="G44" s="23">
        <v>7.22</v>
      </c>
      <c r="H44" s="23">
        <v>9.1</v>
      </c>
      <c r="I44" s="23">
        <v>91</v>
      </c>
    </row>
    <row r="45" spans="1:9" s="24" customFormat="1" x14ac:dyDescent="0.3">
      <c r="A45" s="20" t="s">
        <v>121</v>
      </c>
      <c r="B45" s="21" t="s">
        <v>122</v>
      </c>
      <c r="C45" s="20" t="s">
        <v>40</v>
      </c>
      <c r="D45" s="20" t="s">
        <v>123</v>
      </c>
      <c r="E45" s="22" t="s">
        <v>77</v>
      </c>
      <c r="F45" s="21">
        <v>31</v>
      </c>
      <c r="G45" s="23">
        <v>89.31</v>
      </c>
      <c r="H45" s="23">
        <v>112.59</v>
      </c>
      <c r="I45" s="23">
        <v>3490.29</v>
      </c>
    </row>
    <row r="46" spans="1:9" s="24" customFormat="1" ht="28.8" x14ac:dyDescent="0.3">
      <c r="A46" s="20" t="s">
        <v>124</v>
      </c>
      <c r="B46" s="21" t="s">
        <v>125</v>
      </c>
      <c r="C46" s="20" t="s">
        <v>40</v>
      </c>
      <c r="D46" s="20" t="s">
        <v>126</v>
      </c>
      <c r="E46" s="22" t="s">
        <v>77</v>
      </c>
      <c r="F46" s="21">
        <v>10</v>
      </c>
      <c r="G46" s="23">
        <v>110.34</v>
      </c>
      <c r="H46" s="23">
        <v>139.1</v>
      </c>
      <c r="I46" s="23">
        <v>1391</v>
      </c>
    </row>
    <row r="47" spans="1:9" s="24" customFormat="1" ht="28.8" x14ac:dyDescent="0.3">
      <c r="A47" s="20" t="s">
        <v>127</v>
      </c>
      <c r="B47" s="21" t="s">
        <v>128</v>
      </c>
      <c r="C47" s="20" t="s">
        <v>40</v>
      </c>
      <c r="D47" s="20" t="s">
        <v>129</v>
      </c>
      <c r="E47" s="22" t="s">
        <v>37</v>
      </c>
      <c r="F47" s="21">
        <v>10</v>
      </c>
      <c r="G47" s="23">
        <v>25.97</v>
      </c>
      <c r="H47" s="23">
        <v>32.74</v>
      </c>
      <c r="I47" s="23">
        <v>327.39999999999998</v>
      </c>
    </row>
    <row r="48" spans="1:9" x14ac:dyDescent="0.3">
      <c r="A48" s="17" t="s">
        <v>130</v>
      </c>
      <c r="B48" s="17"/>
      <c r="C48" s="17"/>
      <c r="D48" s="17" t="s">
        <v>131</v>
      </c>
      <c r="E48" s="17"/>
      <c r="F48" s="18"/>
      <c r="G48" s="17">
        <v>1</v>
      </c>
      <c r="H48" s="17"/>
      <c r="I48" s="19">
        <v>42726.55</v>
      </c>
    </row>
    <row r="49" spans="1:9" s="24" customFormat="1" ht="28.8" x14ac:dyDescent="0.3">
      <c r="A49" s="20" t="s">
        <v>132</v>
      </c>
      <c r="B49" s="21" t="s">
        <v>133</v>
      </c>
      <c r="C49" s="20" t="s">
        <v>40</v>
      </c>
      <c r="D49" s="20" t="s">
        <v>134</v>
      </c>
      <c r="E49" s="22" t="s">
        <v>37</v>
      </c>
      <c r="F49" s="21">
        <v>487.84</v>
      </c>
      <c r="G49" s="23">
        <v>4.1399999999999997</v>
      </c>
      <c r="H49" s="23">
        <v>5.21</v>
      </c>
      <c r="I49" s="23">
        <v>2541.64</v>
      </c>
    </row>
    <row r="50" spans="1:9" s="24" customFormat="1" ht="28.8" x14ac:dyDescent="0.3">
      <c r="A50" s="20" t="s">
        <v>135</v>
      </c>
      <c r="B50" s="21" t="s">
        <v>136</v>
      </c>
      <c r="C50" s="20" t="s">
        <v>40</v>
      </c>
      <c r="D50" s="20" t="s">
        <v>137</v>
      </c>
      <c r="E50" s="22" t="s">
        <v>37</v>
      </c>
      <c r="F50" s="21">
        <v>43.2</v>
      </c>
      <c r="G50" s="23">
        <v>5.07</v>
      </c>
      <c r="H50" s="23">
        <v>6.39</v>
      </c>
      <c r="I50" s="23">
        <v>276.04000000000002</v>
      </c>
    </row>
    <row r="51" spans="1:9" s="24" customFormat="1" ht="28.8" x14ac:dyDescent="0.3">
      <c r="A51" s="20" t="s">
        <v>138</v>
      </c>
      <c r="B51" s="21" t="s">
        <v>139</v>
      </c>
      <c r="C51" s="20" t="s">
        <v>40</v>
      </c>
      <c r="D51" s="20" t="s">
        <v>140</v>
      </c>
      <c r="E51" s="22" t="s">
        <v>37</v>
      </c>
      <c r="F51" s="21">
        <v>437.37</v>
      </c>
      <c r="G51" s="23">
        <v>13.8</v>
      </c>
      <c r="H51" s="23">
        <v>17.39</v>
      </c>
      <c r="I51" s="23">
        <v>7605.86</v>
      </c>
    </row>
    <row r="52" spans="1:9" s="24" customFormat="1" ht="28.8" x14ac:dyDescent="0.3">
      <c r="A52" s="20" t="s">
        <v>141</v>
      </c>
      <c r="B52" s="21" t="s">
        <v>142</v>
      </c>
      <c r="C52" s="20" t="s">
        <v>40</v>
      </c>
      <c r="D52" s="20" t="s">
        <v>143</v>
      </c>
      <c r="E52" s="22" t="s">
        <v>37</v>
      </c>
      <c r="F52" s="21">
        <v>1400</v>
      </c>
      <c r="G52" s="23">
        <v>11.55</v>
      </c>
      <c r="H52" s="23">
        <v>14.56</v>
      </c>
      <c r="I52" s="23">
        <v>20384</v>
      </c>
    </row>
    <row r="53" spans="1:9" s="24" customFormat="1" ht="28.8" x14ac:dyDescent="0.3">
      <c r="A53" s="20" t="s">
        <v>144</v>
      </c>
      <c r="B53" s="21" t="s">
        <v>145</v>
      </c>
      <c r="C53" s="20" t="s">
        <v>24</v>
      </c>
      <c r="D53" s="20" t="s">
        <v>146</v>
      </c>
      <c r="E53" s="22" t="s">
        <v>37</v>
      </c>
      <c r="F53" s="21">
        <v>312.17</v>
      </c>
      <c r="G53" s="23">
        <v>18.72</v>
      </c>
      <c r="H53" s="23">
        <v>23.6</v>
      </c>
      <c r="I53" s="23">
        <v>7367.21</v>
      </c>
    </row>
    <row r="54" spans="1:9" s="24" customFormat="1" ht="28.8" x14ac:dyDescent="0.3">
      <c r="A54" s="20" t="s">
        <v>147</v>
      </c>
      <c r="B54" s="21" t="s">
        <v>148</v>
      </c>
      <c r="C54" s="20" t="s">
        <v>40</v>
      </c>
      <c r="D54" s="20" t="s">
        <v>149</v>
      </c>
      <c r="E54" s="22" t="s">
        <v>37</v>
      </c>
      <c r="F54" s="21">
        <v>50</v>
      </c>
      <c r="G54" s="23">
        <v>18.04</v>
      </c>
      <c r="H54" s="23">
        <v>22.74</v>
      </c>
      <c r="I54" s="23">
        <v>1137</v>
      </c>
    </row>
    <row r="55" spans="1:9" s="24" customFormat="1" ht="28.8" x14ac:dyDescent="0.3">
      <c r="A55" s="20" t="s">
        <v>150</v>
      </c>
      <c r="B55" s="21" t="s">
        <v>151</v>
      </c>
      <c r="C55" s="20" t="s">
        <v>40</v>
      </c>
      <c r="D55" s="20" t="s">
        <v>152</v>
      </c>
      <c r="E55" s="22" t="s">
        <v>37</v>
      </c>
      <c r="F55" s="21">
        <v>50</v>
      </c>
      <c r="G55" s="23">
        <v>31.47</v>
      </c>
      <c r="H55" s="23">
        <v>39.67</v>
      </c>
      <c r="I55" s="23">
        <v>1983.5</v>
      </c>
    </row>
    <row r="56" spans="1:9" s="24" customFormat="1" x14ac:dyDescent="0.3">
      <c r="A56" s="20" t="s">
        <v>153</v>
      </c>
      <c r="B56" s="21" t="s">
        <v>154</v>
      </c>
      <c r="C56" s="20" t="s">
        <v>20</v>
      </c>
      <c r="D56" s="20" t="s">
        <v>155</v>
      </c>
      <c r="E56" s="22" t="s">
        <v>37</v>
      </c>
      <c r="F56" s="21">
        <v>56.24</v>
      </c>
      <c r="G56" s="23">
        <v>20.190000000000001</v>
      </c>
      <c r="H56" s="23">
        <v>25.45</v>
      </c>
      <c r="I56" s="23">
        <v>1431.3</v>
      </c>
    </row>
    <row r="57" spans="1:9" x14ac:dyDescent="0.3">
      <c r="A57" s="17" t="s">
        <v>156</v>
      </c>
      <c r="B57" s="17"/>
      <c r="C57" s="17"/>
      <c r="D57" s="17" t="s">
        <v>157</v>
      </c>
      <c r="E57" s="17"/>
      <c r="F57" s="18"/>
      <c r="G57" s="17">
        <v>1</v>
      </c>
      <c r="H57" s="17"/>
      <c r="I57" s="19">
        <v>851.98</v>
      </c>
    </row>
    <row r="58" spans="1:9" s="24" customFormat="1" ht="28.8" x14ac:dyDescent="0.3">
      <c r="A58" s="20" t="s">
        <v>158</v>
      </c>
      <c r="B58" s="21" t="s">
        <v>159</v>
      </c>
      <c r="C58" s="20" t="s">
        <v>24</v>
      </c>
      <c r="D58" s="20" t="s">
        <v>160</v>
      </c>
      <c r="E58" s="22" t="s">
        <v>161</v>
      </c>
      <c r="F58" s="21">
        <v>5</v>
      </c>
      <c r="G58" s="23">
        <v>62.37</v>
      </c>
      <c r="H58" s="23">
        <v>78.62</v>
      </c>
      <c r="I58" s="23">
        <v>393.1</v>
      </c>
    </row>
    <row r="59" spans="1:9" s="24" customFormat="1" ht="43.2" x14ac:dyDescent="0.3">
      <c r="A59" s="20" t="s">
        <v>162</v>
      </c>
      <c r="B59" s="21" t="s">
        <v>163</v>
      </c>
      <c r="C59" s="20" t="s">
        <v>24</v>
      </c>
      <c r="D59" s="20" t="s">
        <v>164</v>
      </c>
      <c r="E59" s="22" t="s">
        <v>26</v>
      </c>
      <c r="F59" s="21">
        <v>1</v>
      </c>
      <c r="G59" s="23">
        <v>363.99</v>
      </c>
      <c r="H59" s="23">
        <v>458.88</v>
      </c>
      <c r="I59" s="23">
        <v>458.88</v>
      </c>
    </row>
    <row r="60" spans="1:9" x14ac:dyDescent="0.3">
      <c r="A60" s="17" t="s">
        <v>165</v>
      </c>
      <c r="B60" s="17"/>
      <c r="C60" s="17"/>
      <c r="D60" s="17" t="s">
        <v>166</v>
      </c>
      <c r="E60" s="17"/>
      <c r="F60" s="18"/>
      <c r="G60" s="17">
        <v>1</v>
      </c>
      <c r="H60" s="17"/>
      <c r="I60" s="19">
        <v>75342.679999999993</v>
      </c>
    </row>
    <row r="61" spans="1:9" x14ac:dyDescent="0.3">
      <c r="A61" s="17" t="s">
        <v>167</v>
      </c>
      <c r="B61" s="17"/>
      <c r="C61" s="17"/>
      <c r="D61" s="17" t="s">
        <v>168</v>
      </c>
      <c r="E61" s="17"/>
      <c r="F61" s="18"/>
      <c r="G61" s="17">
        <v>1</v>
      </c>
      <c r="H61" s="17"/>
      <c r="I61" s="19">
        <v>9787.3700000000008</v>
      </c>
    </row>
    <row r="62" spans="1:9" s="24" customFormat="1" ht="57.6" x14ac:dyDescent="0.3">
      <c r="A62" s="20" t="s">
        <v>169</v>
      </c>
      <c r="B62" s="21" t="s">
        <v>170</v>
      </c>
      <c r="C62" s="20" t="s">
        <v>40</v>
      </c>
      <c r="D62" s="20" t="s">
        <v>171</v>
      </c>
      <c r="E62" s="22" t="s">
        <v>15</v>
      </c>
      <c r="F62" s="21">
        <v>2</v>
      </c>
      <c r="G62" s="23">
        <v>1033.76</v>
      </c>
      <c r="H62" s="23">
        <v>1303.26</v>
      </c>
      <c r="I62" s="23">
        <v>2606.52</v>
      </c>
    </row>
    <row r="63" spans="1:9" s="24" customFormat="1" ht="57.6" x14ac:dyDescent="0.3">
      <c r="A63" s="20" t="s">
        <v>172</v>
      </c>
      <c r="B63" s="21" t="s">
        <v>173</v>
      </c>
      <c r="C63" s="20" t="s">
        <v>40</v>
      </c>
      <c r="D63" s="20" t="s">
        <v>174</v>
      </c>
      <c r="E63" s="22" t="s">
        <v>15</v>
      </c>
      <c r="F63" s="21">
        <v>2</v>
      </c>
      <c r="G63" s="23">
        <v>1107.71</v>
      </c>
      <c r="H63" s="23">
        <v>1396.48</v>
      </c>
      <c r="I63" s="23">
        <v>2792.96</v>
      </c>
    </row>
    <row r="64" spans="1:9" s="24" customFormat="1" x14ac:dyDescent="0.3">
      <c r="A64" s="20" t="s">
        <v>175</v>
      </c>
      <c r="B64" s="21" t="s">
        <v>176</v>
      </c>
      <c r="C64" s="20" t="s">
        <v>13</v>
      </c>
      <c r="D64" s="20" t="s">
        <v>177</v>
      </c>
      <c r="E64" s="22" t="s">
        <v>15</v>
      </c>
      <c r="F64" s="21">
        <v>1</v>
      </c>
      <c r="G64" s="23">
        <v>1110.3900000000001</v>
      </c>
      <c r="H64" s="23">
        <v>1399.86</v>
      </c>
      <c r="I64" s="23">
        <v>1399.86</v>
      </c>
    </row>
    <row r="65" spans="1:9" s="24" customFormat="1" x14ac:dyDescent="0.3">
      <c r="A65" s="20" t="s">
        <v>178</v>
      </c>
      <c r="B65" s="21" t="s">
        <v>179</v>
      </c>
      <c r="C65" s="20" t="s">
        <v>13</v>
      </c>
      <c r="D65" s="20" t="s">
        <v>180</v>
      </c>
      <c r="E65" s="22" t="s">
        <v>15</v>
      </c>
      <c r="F65" s="21">
        <v>1</v>
      </c>
      <c r="G65" s="23">
        <v>2370.14</v>
      </c>
      <c r="H65" s="23">
        <v>2988.03</v>
      </c>
      <c r="I65" s="23">
        <v>2988.03</v>
      </c>
    </row>
    <row r="66" spans="1:9" x14ac:dyDescent="0.3">
      <c r="A66" s="17" t="s">
        <v>181</v>
      </c>
      <c r="B66" s="17"/>
      <c r="C66" s="17"/>
      <c r="D66" s="17" t="s">
        <v>182</v>
      </c>
      <c r="E66" s="17"/>
      <c r="F66" s="18"/>
      <c r="G66" s="17">
        <v>1</v>
      </c>
      <c r="H66" s="17"/>
      <c r="I66" s="19">
        <v>65555.31</v>
      </c>
    </row>
    <row r="67" spans="1:9" s="24" customFormat="1" ht="43.2" x14ac:dyDescent="0.3">
      <c r="A67" s="20" t="s">
        <v>183</v>
      </c>
      <c r="B67" s="21" t="s">
        <v>184</v>
      </c>
      <c r="C67" s="20" t="s">
        <v>13</v>
      </c>
      <c r="D67" s="20" t="s">
        <v>185</v>
      </c>
      <c r="E67" s="22" t="s">
        <v>15</v>
      </c>
      <c r="F67" s="21">
        <v>10</v>
      </c>
      <c r="G67" s="23">
        <v>481.05</v>
      </c>
      <c r="H67" s="23">
        <v>606.45000000000005</v>
      </c>
      <c r="I67" s="23">
        <v>6064.5</v>
      </c>
    </row>
    <row r="68" spans="1:9" s="24" customFormat="1" ht="43.2" x14ac:dyDescent="0.3">
      <c r="A68" s="20" t="s">
        <v>186</v>
      </c>
      <c r="B68" s="21" t="s">
        <v>187</v>
      </c>
      <c r="C68" s="20" t="s">
        <v>13</v>
      </c>
      <c r="D68" s="20" t="s">
        <v>188</v>
      </c>
      <c r="E68" s="22" t="s">
        <v>15</v>
      </c>
      <c r="F68" s="21">
        <v>15</v>
      </c>
      <c r="G68" s="23">
        <v>540.98</v>
      </c>
      <c r="H68" s="23">
        <v>682.01</v>
      </c>
      <c r="I68" s="23">
        <v>10230.15</v>
      </c>
    </row>
    <row r="69" spans="1:9" s="24" customFormat="1" ht="43.2" x14ac:dyDescent="0.3">
      <c r="A69" s="20" t="s">
        <v>189</v>
      </c>
      <c r="B69" s="21" t="s">
        <v>190</v>
      </c>
      <c r="C69" s="20" t="s">
        <v>13</v>
      </c>
      <c r="D69" s="20" t="s">
        <v>191</v>
      </c>
      <c r="E69" s="22" t="s">
        <v>15</v>
      </c>
      <c r="F69" s="21">
        <v>1</v>
      </c>
      <c r="G69" s="23">
        <v>1487.75</v>
      </c>
      <c r="H69" s="23">
        <v>1875.6</v>
      </c>
      <c r="I69" s="23">
        <v>1875.6</v>
      </c>
    </row>
    <row r="70" spans="1:9" s="24" customFormat="1" ht="43.2" x14ac:dyDescent="0.3">
      <c r="A70" s="20" t="s">
        <v>192</v>
      </c>
      <c r="B70" s="21" t="s">
        <v>193</v>
      </c>
      <c r="C70" s="20" t="s">
        <v>13</v>
      </c>
      <c r="D70" s="20" t="s">
        <v>194</v>
      </c>
      <c r="E70" s="22" t="s">
        <v>15</v>
      </c>
      <c r="F70" s="21">
        <v>2</v>
      </c>
      <c r="G70" s="23">
        <v>405.73</v>
      </c>
      <c r="H70" s="23">
        <v>511.5</v>
      </c>
      <c r="I70" s="23">
        <v>1023</v>
      </c>
    </row>
    <row r="71" spans="1:9" s="24" customFormat="1" ht="43.2" x14ac:dyDescent="0.3">
      <c r="A71" s="20" t="s">
        <v>195</v>
      </c>
      <c r="B71" s="21" t="s">
        <v>196</v>
      </c>
      <c r="C71" s="20" t="s">
        <v>13</v>
      </c>
      <c r="D71" s="20" t="s">
        <v>197</v>
      </c>
      <c r="E71" s="22" t="s">
        <v>15</v>
      </c>
      <c r="F71" s="21">
        <v>1</v>
      </c>
      <c r="G71" s="23">
        <v>135.22999999999999</v>
      </c>
      <c r="H71" s="23">
        <v>170.48</v>
      </c>
      <c r="I71" s="23">
        <v>170.48</v>
      </c>
    </row>
    <row r="72" spans="1:9" s="24" customFormat="1" ht="43.2" x14ac:dyDescent="0.3">
      <c r="A72" s="20" t="s">
        <v>198</v>
      </c>
      <c r="B72" s="21" t="s">
        <v>199</v>
      </c>
      <c r="C72" s="20" t="s">
        <v>13</v>
      </c>
      <c r="D72" s="20" t="s">
        <v>200</v>
      </c>
      <c r="E72" s="22" t="s">
        <v>15</v>
      </c>
      <c r="F72" s="21">
        <v>1</v>
      </c>
      <c r="G72" s="23">
        <v>199.66</v>
      </c>
      <c r="H72" s="23">
        <v>251.71</v>
      </c>
      <c r="I72" s="23">
        <v>251.71</v>
      </c>
    </row>
    <row r="73" spans="1:9" s="24" customFormat="1" ht="43.2" x14ac:dyDescent="0.3">
      <c r="A73" s="20" t="s">
        <v>201</v>
      </c>
      <c r="B73" s="21" t="s">
        <v>202</v>
      </c>
      <c r="C73" s="20" t="s">
        <v>24</v>
      </c>
      <c r="D73" s="20" t="s">
        <v>203</v>
      </c>
      <c r="E73" s="22" t="s">
        <v>37</v>
      </c>
      <c r="F73" s="21">
        <v>1.5</v>
      </c>
      <c r="G73" s="23">
        <v>720.15</v>
      </c>
      <c r="H73" s="23">
        <v>907.89</v>
      </c>
      <c r="I73" s="23">
        <v>1361.83</v>
      </c>
    </row>
    <row r="74" spans="1:9" s="24" customFormat="1" x14ac:dyDescent="0.3">
      <c r="A74" s="20" t="s">
        <v>204</v>
      </c>
      <c r="B74" s="21" t="s">
        <v>205</v>
      </c>
      <c r="C74" s="20" t="s">
        <v>13</v>
      </c>
      <c r="D74" s="20" t="s">
        <v>206</v>
      </c>
      <c r="E74" s="22" t="s">
        <v>15</v>
      </c>
      <c r="F74" s="21">
        <v>1</v>
      </c>
      <c r="G74" s="23">
        <v>7919.49</v>
      </c>
      <c r="H74" s="23">
        <v>9984.1</v>
      </c>
      <c r="I74" s="23">
        <v>9984.1</v>
      </c>
    </row>
    <row r="75" spans="1:9" s="24" customFormat="1" x14ac:dyDescent="0.3">
      <c r="A75" s="20" t="s">
        <v>207</v>
      </c>
      <c r="B75" s="21" t="s">
        <v>208</v>
      </c>
      <c r="C75" s="20" t="s">
        <v>13</v>
      </c>
      <c r="D75" s="20" t="s">
        <v>209</v>
      </c>
      <c r="E75" s="22" t="s">
        <v>15</v>
      </c>
      <c r="F75" s="21">
        <v>1</v>
      </c>
      <c r="G75" s="23">
        <v>11491.61</v>
      </c>
      <c r="H75" s="23">
        <v>14487.47</v>
      </c>
      <c r="I75" s="23">
        <v>14487.47</v>
      </c>
    </row>
    <row r="76" spans="1:9" s="24" customFormat="1" x14ac:dyDescent="0.3">
      <c r="A76" s="20" t="s">
        <v>210</v>
      </c>
      <c r="B76" s="21" t="s">
        <v>211</v>
      </c>
      <c r="C76" s="20" t="s">
        <v>13</v>
      </c>
      <c r="D76" s="20" t="s">
        <v>212</v>
      </c>
      <c r="E76" s="22" t="s">
        <v>15</v>
      </c>
      <c r="F76" s="21">
        <v>1</v>
      </c>
      <c r="G76" s="23">
        <v>3907.99</v>
      </c>
      <c r="H76" s="23">
        <v>4926.8</v>
      </c>
      <c r="I76" s="23">
        <v>4926.8</v>
      </c>
    </row>
    <row r="77" spans="1:9" s="24" customFormat="1" ht="28.8" x14ac:dyDescent="0.3">
      <c r="A77" s="20" t="s">
        <v>213</v>
      </c>
      <c r="B77" s="21" t="s">
        <v>214</v>
      </c>
      <c r="C77" s="20" t="s">
        <v>40</v>
      </c>
      <c r="D77" s="20" t="s">
        <v>215</v>
      </c>
      <c r="E77" s="22" t="s">
        <v>37</v>
      </c>
      <c r="F77" s="21">
        <v>45.99</v>
      </c>
      <c r="G77" s="23">
        <v>17.170000000000002</v>
      </c>
      <c r="H77" s="23">
        <v>21.64</v>
      </c>
      <c r="I77" s="23">
        <v>995.22</v>
      </c>
    </row>
    <row r="78" spans="1:9" s="24" customFormat="1" ht="28.8" x14ac:dyDescent="0.3">
      <c r="A78" s="20" t="s">
        <v>216</v>
      </c>
      <c r="B78" s="21" t="s">
        <v>217</v>
      </c>
      <c r="C78" s="20" t="s">
        <v>13</v>
      </c>
      <c r="D78" s="20" t="s">
        <v>218</v>
      </c>
      <c r="E78" s="22" t="s">
        <v>15</v>
      </c>
      <c r="F78" s="21">
        <v>3</v>
      </c>
      <c r="G78" s="23">
        <v>932.89</v>
      </c>
      <c r="H78" s="23">
        <v>1176.0899999999999</v>
      </c>
      <c r="I78" s="23">
        <v>3528.27</v>
      </c>
    </row>
    <row r="79" spans="1:9" s="24" customFormat="1" ht="43.2" x14ac:dyDescent="0.3">
      <c r="A79" s="20" t="s">
        <v>219</v>
      </c>
      <c r="B79" s="21" t="s">
        <v>220</v>
      </c>
      <c r="C79" s="20" t="s">
        <v>13</v>
      </c>
      <c r="D79" s="20" t="s">
        <v>221</v>
      </c>
      <c r="E79" s="22" t="s">
        <v>15</v>
      </c>
      <c r="F79" s="21">
        <v>2</v>
      </c>
      <c r="G79" s="23">
        <v>1199.43</v>
      </c>
      <c r="H79" s="23">
        <v>1512.12</v>
      </c>
      <c r="I79" s="23">
        <v>3024.24</v>
      </c>
    </row>
    <row r="80" spans="1:9" s="24" customFormat="1" ht="43.2" x14ac:dyDescent="0.3">
      <c r="A80" s="20" t="s">
        <v>222</v>
      </c>
      <c r="B80" s="21" t="s">
        <v>223</v>
      </c>
      <c r="C80" s="20" t="s">
        <v>13</v>
      </c>
      <c r="D80" s="20" t="s">
        <v>224</v>
      </c>
      <c r="E80" s="22" t="s">
        <v>15</v>
      </c>
      <c r="F80" s="21">
        <v>1</v>
      </c>
      <c r="G80" s="23">
        <v>761.54</v>
      </c>
      <c r="H80" s="23">
        <v>960.07</v>
      </c>
      <c r="I80" s="23">
        <v>960.07</v>
      </c>
    </row>
    <row r="81" spans="1:9" s="24" customFormat="1" ht="43.2" x14ac:dyDescent="0.3">
      <c r="A81" s="20" t="s">
        <v>225</v>
      </c>
      <c r="B81" s="21" t="s">
        <v>226</v>
      </c>
      <c r="C81" s="20" t="s">
        <v>13</v>
      </c>
      <c r="D81" s="20" t="s">
        <v>227</v>
      </c>
      <c r="E81" s="22" t="s">
        <v>15</v>
      </c>
      <c r="F81" s="21">
        <v>1</v>
      </c>
      <c r="G81" s="23">
        <v>1465.97</v>
      </c>
      <c r="H81" s="23">
        <v>1848.14</v>
      </c>
      <c r="I81" s="23">
        <v>1848.14</v>
      </c>
    </row>
    <row r="82" spans="1:9" s="24" customFormat="1" ht="28.8" x14ac:dyDescent="0.3">
      <c r="A82" s="20" t="s">
        <v>228</v>
      </c>
      <c r="B82" s="21" t="s">
        <v>229</v>
      </c>
      <c r="C82" s="20" t="s">
        <v>13</v>
      </c>
      <c r="D82" s="20" t="s">
        <v>230</v>
      </c>
      <c r="E82" s="22" t="s">
        <v>15</v>
      </c>
      <c r="F82" s="21">
        <v>1</v>
      </c>
      <c r="G82" s="23">
        <v>761.54</v>
      </c>
      <c r="H82" s="23">
        <v>960.07</v>
      </c>
      <c r="I82" s="23">
        <v>960.07</v>
      </c>
    </row>
    <row r="83" spans="1:9" s="24" customFormat="1" ht="43.2" x14ac:dyDescent="0.3">
      <c r="A83" s="20" t="s">
        <v>231</v>
      </c>
      <c r="B83" s="21" t="s">
        <v>232</v>
      </c>
      <c r="C83" s="20" t="s">
        <v>13</v>
      </c>
      <c r="D83" s="20" t="s">
        <v>233</v>
      </c>
      <c r="E83" s="22" t="s">
        <v>26</v>
      </c>
      <c r="F83" s="21">
        <v>1</v>
      </c>
      <c r="G83" s="23">
        <v>2870.54</v>
      </c>
      <c r="H83" s="23">
        <v>3618.88</v>
      </c>
      <c r="I83" s="23">
        <v>3618.88</v>
      </c>
    </row>
    <row r="84" spans="1:9" s="24" customFormat="1" x14ac:dyDescent="0.3">
      <c r="A84" s="20" t="s">
        <v>234</v>
      </c>
      <c r="B84" s="21" t="s">
        <v>235</v>
      </c>
      <c r="C84" s="20" t="s">
        <v>236</v>
      </c>
      <c r="D84" s="20" t="s">
        <v>237</v>
      </c>
      <c r="E84" s="22" t="s">
        <v>37</v>
      </c>
      <c r="F84" s="21">
        <v>0.66</v>
      </c>
      <c r="G84" s="23">
        <v>294.19</v>
      </c>
      <c r="H84" s="23">
        <v>370.88</v>
      </c>
      <c r="I84" s="23">
        <v>244.78</v>
      </c>
    </row>
    <row r="85" spans="1:9" x14ac:dyDescent="0.3">
      <c r="A85" s="17" t="s">
        <v>238</v>
      </c>
      <c r="B85" s="17"/>
      <c r="C85" s="17"/>
      <c r="D85" s="17" t="s">
        <v>239</v>
      </c>
      <c r="E85" s="17"/>
      <c r="F85" s="18"/>
      <c r="G85" s="17">
        <v>1</v>
      </c>
      <c r="H85" s="17"/>
      <c r="I85" s="19">
        <v>23457.759999999998</v>
      </c>
    </row>
    <row r="86" spans="1:9" x14ac:dyDescent="0.3">
      <c r="A86" s="17" t="s">
        <v>240</v>
      </c>
      <c r="B86" s="17"/>
      <c r="C86" s="17"/>
      <c r="D86" s="17" t="s">
        <v>241</v>
      </c>
      <c r="E86" s="17"/>
      <c r="F86" s="18"/>
      <c r="G86" s="17">
        <v>1</v>
      </c>
      <c r="H86" s="17"/>
      <c r="I86" s="19">
        <v>2289.33</v>
      </c>
    </row>
    <row r="87" spans="1:9" s="24" customFormat="1" x14ac:dyDescent="0.3">
      <c r="A87" s="20" t="s">
        <v>242</v>
      </c>
      <c r="B87" s="21" t="s">
        <v>243</v>
      </c>
      <c r="C87" s="20" t="s">
        <v>20</v>
      </c>
      <c r="D87" s="20" t="s">
        <v>244</v>
      </c>
      <c r="E87" s="22" t="s">
        <v>15</v>
      </c>
      <c r="F87" s="21">
        <v>1</v>
      </c>
      <c r="G87" s="23">
        <v>167.45</v>
      </c>
      <c r="H87" s="23">
        <v>211.1</v>
      </c>
      <c r="I87" s="23">
        <v>211.1</v>
      </c>
    </row>
    <row r="88" spans="1:9" s="24" customFormat="1" ht="28.8" x14ac:dyDescent="0.3">
      <c r="A88" s="20" t="s">
        <v>245</v>
      </c>
      <c r="B88" s="21" t="s">
        <v>246</v>
      </c>
      <c r="C88" s="20" t="s">
        <v>40</v>
      </c>
      <c r="D88" s="20" t="s">
        <v>247</v>
      </c>
      <c r="E88" s="22" t="s">
        <v>15</v>
      </c>
      <c r="F88" s="21">
        <v>2</v>
      </c>
      <c r="G88" s="23">
        <v>24.32</v>
      </c>
      <c r="H88" s="23">
        <v>30.66</v>
      </c>
      <c r="I88" s="23">
        <v>61.32</v>
      </c>
    </row>
    <row r="89" spans="1:9" s="24" customFormat="1" ht="28.8" x14ac:dyDescent="0.3">
      <c r="A89" s="20" t="s">
        <v>248</v>
      </c>
      <c r="B89" s="21" t="s">
        <v>249</v>
      </c>
      <c r="C89" s="20" t="s">
        <v>40</v>
      </c>
      <c r="D89" s="20" t="s">
        <v>250</v>
      </c>
      <c r="E89" s="22" t="s">
        <v>15</v>
      </c>
      <c r="F89" s="21">
        <v>22</v>
      </c>
      <c r="G89" s="23">
        <v>9.0299999999999994</v>
      </c>
      <c r="H89" s="23">
        <v>11.38</v>
      </c>
      <c r="I89" s="23">
        <v>250.36</v>
      </c>
    </row>
    <row r="90" spans="1:9" s="24" customFormat="1" ht="28.8" x14ac:dyDescent="0.3">
      <c r="A90" s="20" t="s">
        <v>251</v>
      </c>
      <c r="B90" s="21" t="s">
        <v>252</v>
      </c>
      <c r="C90" s="20" t="s">
        <v>40</v>
      </c>
      <c r="D90" s="20" t="s">
        <v>253</v>
      </c>
      <c r="E90" s="22" t="s">
        <v>77</v>
      </c>
      <c r="F90" s="21">
        <v>110.7</v>
      </c>
      <c r="G90" s="23">
        <v>12.21</v>
      </c>
      <c r="H90" s="23">
        <v>15.39</v>
      </c>
      <c r="I90" s="23">
        <v>1703.67</v>
      </c>
    </row>
    <row r="91" spans="1:9" s="24" customFormat="1" ht="28.8" x14ac:dyDescent="0.3">
      <c r="A91" s="20" t="s">
        <v>254</v>
      </c>
      <c r="B91" s="21" t="s">
        <v>255</v>
      </c>
      <c r="C91" s="20" t="s">
        <v>40</v>
      </c>
      <c r="D91" s="20" t="s">
        <v>256</v>
      </c>
      <c r="E91" s="22" t="s">
        <v>15</v>
      </c>
      <c r="F91" s="21">
        <v>4</v>
      </c>
      <c r="G91" s="23">
        <v>12.47</v>
      </c>
      <c r="H91" s="23">
        <v>15.72</v>
      </c>
      <c r="I91" s="23">
        <v>62.88</v>
      </c>
    </row>
    <row r="92" spans="1:9" x14ac:dyDescent="0.3">
      <c r="A92" s="17" t="s">
        <v>257</v>
      </c>
      <c r="B92" s="17"/>
      <c r="C92" s="17"/>
      <c r="D92" s="17" t="s">
        <v>258</v>
      </c>
      <c r="E92" s="17"/>
      <c r="F92" s="18"/>
      <c r="G92" s="17">
        <v>1</v>
      </c>
      <c r="H92" s="17"/>
      <c r="I92" s="19">
        <v>2753.52</v>
      </c>
    </row>
    <row r="93" spans="1:9" s="24" customFormat="1" x14ac:dyDescent="0.3">
      <c r="A93" s="20" t="s">
        <v>259</v>
      </c>
      <c r="B93" s="21" t="s">
        <v>260</v>
      </c>
      <c r="C93" s="20" t="s">
        <v>20</v>
      </c>
      <c r="D93" s="20" t="s">
        <v>261</v>
      </c>
      <c r="E93" s="22" t="s">
        <v>15</v>
      </c>
      <c r="F93" s="21">
        <v>21</v>
      </c>
      <c r="G93" s="23">
        <v>49.13</v>
      </c>
      <c r="H93" s="23">
        <v>61.93</v>
      </c>
      <c r="I93" s="23">
        <v>1300.53</v>
      </c>
    </row>
    <row r="94" spans="1:9" s="24" customFormat="1" ht="28.8" x14ac:dyDescent="0.3">
      <c r="A94" s="20" t="s">
        <v>262</v>
      </c>
      <c r="B94" s="21" t="s">
        <v>263</v>
      </c>
      <c r="C94" s="20" t="s">
        <v>40</v>
      </c>
      <c r="D94" s="20" t="s">
        <v>264</v>
      </c>
      <c r="E94" s="22" t="s">
        <v>15</v>
      </c>
      <c r="F94" s="21">
        <v>7</v>
      </c>
      <c r="G94" s="23">
        <v>82.6</v>
      </c>
      <c r="H94" s="23">
        <v>104.13</v>
      </c>
      <c r="I94" s="23">
        <v>728.91</v>
      </c>
    </row>
    <row r="95" spans="1:9" s="24" customFormat="1" ht="43.2" x14ac:dyDescent="0.3">
      <c r="A95" s="20" t="s">
        <v>265</v>
      </c>
      <c r="B95" s="21" t="s">
        <v>266</v>
      </c>
      <c r="C95" s="20" t="s">
        <v>40</v>
      </c>
      <c r="D95" s="20" t="s">
        <v>267</v>
      </c>
      <c r="E95" s="22" t="s">
        <v>15</v>
      </c>
      <c r="F95" s="21">
        <v>2</v>
      </c>
      <c r="G95" s="23">
        <v>12.99</v>
      </c>
      <c r="H95" s="23">
        <v>16.37</v>
      </c>
      <c r="I95" s="23">
        <v>32.74</v>
      </c>
    </row>
    <row r="96" spans="1:9" s="24" customFormat="1" ht="43.2" x14ac:dyDescent="0.3">
      <c r="A96" s="20" t="s">
        <v>268</v>
      </c>
      <c r="B96" s="21" t="s">
        <v>269</v>
      </c>
      <c r="C96" s="20" t="s">
        <v>40</v>
      </c>
      <c r="D96" s="20" t="s">
        <v>270</v>
      </c>
      <c r="E96" s="22" t="s">
        <v>15</v>
      </c>
      <c r="F96" s="21">
        <v>1</v>
      </c>
      <c r="G96" s="23">
        <v>10.14</v>
      </c>
      <c r="H96" s="23">
        <v>12.78</v>
      </c>
      <c r="I96" s="23">
        <v>12.78</v>
      </c>
    </row>
    <row r="97" spans="1:9" s="24" customFormat="1" ht="43.2" x14ac:dyDescent="0.3">
      <c r="A97" s="20" t="s">
        <v>271</v>
      </c>
      <c r="B97" s="21" t="s">
        <v>272</v>
      </c>
      <c r="C97" s="20" t="s">
        <v>40</v>
      </c>
      <c r="D97" s="20" t="s">
        <v>273</v>
      </c>
      <c r="E97" s="22" t="s">
        <v>15</v>
      </c>
      <c r="F97" s="21">
        <v>1</v>
      </c>
      <c r="G97" s="23">
        <v>22.93</v>
      </c>
      <c r="H97" s="23">
        <v>28.9</v>
      </c>
      <c r="I97" s="23">
        <v>28.9</v>
      </c>
    </row>
    <row r="98" spans="1:9" s="24" customFormat="1" ht="43.2" x14ac:dyDescent="0.3">
      <c r="A98" s="20" t="s">
        <v>274</v>
      </c>
      <c r="B98" s="21" t="s">
        <v>275</v>
      </c>
      <c r="C98" s="20" t="s">
        <v>40</v>
      </c>
      <c r="D98" s="20" t="s">
        <v>276</v>
      </c>
      <c r="E98" s="22" t="s">
        <v>15</v>
      </c>
      <c r="F98" s="21">
        <v>1</v>
      </c>
      <c r="G98" s="23">
        <v>9.9</v>
      </c>
      <c r="H98" s="23">
        <v>12.48</v>
      </c>
      <c r="I98" s="23">
        <v>12.48</v>
      </c>
    </row>
    <row r="99" spans="1:9" s="24" customFormat="1" ht="43.2" x14ac:dyDescent="0.3">
      <c r="A99" s="20" t="s">
        <v>277</v>
      </c>
      <c r="B99" s="21" t="s">
        <v>278</v>
      </c>
      <c r="C99" s="20" t="s">
        <v>40</v>
      </c>
      <c r="D99" s="20" t="s">
        <v>279</v>
      </c>
      <c r="E99" s="22" t="s">
        <v>15</v>
      </c>
      <c r="F99" s="21">
        <v>1</v>
      </c>
      <c r="G99" s="23">
        <v>14.33</v>
      </c>
      <c r="H99" s="23">
        <v>18.059999999999999</v>
      </c>
      <c r="I99" s="23">
        <v>18.059999999999999</v>
      </c>
    </row>
    <row r="100" spans="1:9" s="24" customFormat="1" ht="43.2" x14ac:dyDescent="0.3">
      <c r="A100" s="20" t="s">
        <v>280</v>
      </c>
      <c r="B100" s="21" t="s">
        <v>281</v>
      </c>
      <c r="C100" s="20" t="s">
        <v>13</v>
      </c>
      <c r="D100" s="20" t="s">
        <v>282</v>
      </c>
      <c r="E100" s="22" t="s">
        <v>15</v>
      </c>
      <c r="F100" s="21">
        <v>1</v>
      </c>
      <c r="G100" s="23">
        <v>43.67</v>
      </c>
      <c r="H100" s="23">
        <v>55.05</v>
      </c>
      <c r="I100" s="23">
        <v>55.05</v>
      </c>
    </row>
    <row r="101" spans="1:9" s="24" customFormat="1" ht="43.2" x14ac:dyDescent="0.3">
      <c r="A101" s="20" t="s">
        <v>283</v>
      </c>
      <c r="B101" s="21" t="s">
        <v>284</v>
      </c>
      <c r="C101" s="20" t="s">
        <v>40</v>
      </c>
      <c r="D101" s="20" t="s">
        <v>285</v>
      </c>
      <c r="E101" s="22" t="s">
        <v>15</v>
      </c>
      <c r="F101" s="21">
        <v>1</v>
      </c>
      <c r="G101" s="23">
        <v>17.14</v>
      </c>
      <c r="H101" s="23">
        <v>21.6</v>
      </c>
      <c r="I101" s="23">
        <v>21.6</v>
      </c>
    </row>
    <row r="102" spans="1:9" s="24" customFormat="1" ht="43.2" x14ac:dyDescent="0.3">
      <c r="A102" s="20" t="s">
        <v>286</v>
      </c>
      <c r="B102" s="21" t="s">
        <v>287</v>
      </c>
      <c r="C102" s="20" t="s">
        <v>40</v>
      </c>
      <c r="D102" s="20" t="s">
        <v>288</v>
      </c>
      <c r="E102" s="22" t="s">
        <v>15</v>
      </c>
      <c r="F102" s="21">
        <v>1</v>
      </c>
      <c r="G102" s="23">
        <v>20.81</v>
      </c>
      <c r="H102" s="23">
        <v>26.23</v>
      </c>
      <c r="I102" s="23">
        <v>26.23</v>
      </c>
    </row>
    <row r="103" spans="1:9" s="24" customFormat="1" ht="43.2" x14ac:dyDescent="0.3">
      <c r="A103" s="20" t="s">
        <v>289</v>
      </c>
      <c r="B103" s="21" t="s">
        <v>290</v>
      </c>
      <c r="C103" s="20" t="s">
        <v>40</v>
      </c>
      <c r="D103" s="20" t="s">
        <v>291</v>
      </c>
      <c r="E103" s="22" t="s">
        <v>77</v>
      </c>
      <c r="F103" s="21">
        <v>12</v>
      </c>
      <c r="G103" s="23">
        <v>34.130000000000003</v>
      </c>
      <c r="H103" s="23">
        <v>43.02</v>
      </c>
      <c r="I103" s="23">
        <v>516.24</v>
      </c>
    </row>
    <row r="104" spans="1:9" x14ac:dyDescent="0.3">
      <c r="A104" s="17" t="s">
        <v>292</v>
      </c>
      <c r="B104" s="17"/>
      <c r="C104" s="17"/>
      <c r="D104" s="17" t="s">
        <v>293</v>
      </c>
      <c r="E104" s="17"/>
      <c r="F104" s="18"/>
      <c r="G104" s="17">
        <v>1</v>
      </c>
      <c r="H104" s="17"/>
      <c r="I104" s="19">
        <v>5296.86</v>
      </c>
    </row>
    <row r="105" spans="1:9" s="24" customFormat="1" ht="43.2" x14ac:dyDescent="0.3">
      <c r="A105" s="20" t="s">
        <v>294</v>
      </c>
      <c r="B105" s="21" t="s">
        <v>295</v>
      </c>
      <c r="C105" s="20" t="s">
        <v>40</v>
      </c>
      <c r="D105" s="20" t="s">
        <v>296</v>
      </c>
      <c r="E105" s="22" t="s">
        <v>15</v>
      </c>
      <c r="F105" s="21">
        <v>4</v>
      </c>
      <c r="G105" s="23">
        <v>43.67</v>
      </c>
      <c r="H105" s="23">
        <v>55.05</v>
      </c>
      <c r="I105" s="23">
        <v>220.2</v>
      </c>
    </row>
    <row r="106" spans="1:9" s="24" customFormat="1" ht="28.8" x14ac:dyDescent="0.3">
      <c r="A106" s="20" t="s">
        <v>297</v>
      </c>
      <c r="B106" s="21" t="s">
        <v>298</v>
      </c>
      <c r="C106" s="20" t="s">
        <v>40</v>
      </c>
      <c r="D106" s="20" t="s">
        <v>299</v>
      </c>
      <c r="E106" s="22" t="s">
        <v>77</v>
      </c>
      <c r="F106" s="21">
        <v>76</v>
      </c>
      <c r="G106" s="23">
        <v>50.17</v>
      </c>
      <c r="H106" s="23">
        <v>63.24</v>
      </c>
      <c r="I106" s="23">
        <v>4806.24</v>
      </c>
    </row>
    <row r="107" spans="1:9" s="24" customFormat="1" ht="28.8" x14ac:dyDescent="0.3">
      <c r="A107" s="20" t="s">
        <v>300</v>
      </c>
      <c r="B107" s="21" t="s">
        <v>301</v>
      </c>
      <c r="C107" s="20" t="s">
        <v>40</v>
      </c>
      <c r="D107" s="20" t="s">
        <v>302</v>
      </c>
      <c r="E107" s="22" t="s">
        <v>77</v>
      </c>
      <c r="F107" s="21">
        <v>3</v>
      </c>
      <c r="G107" s="23">
        <v>71.5</v>
      </c>
      <c r="H107" s="23">
        <v>90.14</v>
      </c>
      <c r="I107" s="23">
        <v>270.42</v>
      </c>
    </row>
    <row r="108" spans="1:9" x14ac:dyDescent="0.3">
      <c r="A108" s="17" t="s">
        <v>303</v>
      </c>
      <c r="B108" s="17"/>
      <c r="C108" s="17"/>
      <c r="D108" s="17" t="s">
        <v>304</v>
      </c>
      <c r="E108" s="17"/>
      <c r="F108" s="18"/>
      <c r="G108" s="17">
        <v>1</v>
      </c>
      <c r="H108" s="17"/>
      <c r="I108" s="19">
        <v>572.21</v>
      </c>
    </row>
    <row r="109" spans="1:9" s="24" customFormat="1" ht="43.2" x14ac:dyDescent="0.3">
      <c r="A109" s="20" t="s">
        <v>305</v>
      </c>
      <c r="B109" s="21" t="s">
        <v>306</v>
      </c>
      <c r="C109" s="20" t="s">
        <v>40</v>
      </c>
      <c r="D109" s="20" t="s">
        <v>307</v>
      </c>
      <c r="E109" s="22" t="s">
        <v>15</v>
      </c>
      <c r="F109" s="21">
        <v>12</v>
      </c>
      <c r="G109" s="23">
        <v>9.35</v>
      </c>
      <c r="H109" s="23">
        <v>11.78</v>
      </c>
      <c r="I109" s="23">
        <v>141.36000000000001</v>
      </c>
    </row>
    <row r="110" spans="1:9" s="24" customFormat="1" ht="43.2" x14ac:dyDescent="0.3">
      <c r="A110" s="20" t="s">
        <v>308</v>
      </c>
      <c r="B110" s="21" t="s">
        <v>309</v>
      </c>
      <c r="C110" s="20" t="s">
        <v>40</v>
      </c>
      <c r="D110" s="20" t="s">
        <v>310</v>
      </c>
      <c r="E110" s="22" t="s">
        <v>15</v>
      </c>
      <c r="F110" s="21">
        <v>1</v>
      </c>
      <c r="G110" s="23">
        <v>19.34</v>
      </c>
      <c r="H110" s="23">
        <v>24.38</v>
      </c>
      <c r="I110" s="23">
        <v>24.38</v>
      </c>
    </row>
    <row r="111" spans="1:9" s="24" customFormat="1" ht="43.2" x14ac:dyDescent="0.3">
      <c r="A111" s="20" t="s">
        <v>311</v>
      </c>
      <c r="B111" s="21" t="s">
        <v>312</v>
      </c>
      <c r="C111" s="20" t="s">
        <v>40</v>
      </c>
      <c r="D111" s="20" t="s">
        <v>313</v>
      </c>
      <c r="E111" s="22" t="s">
        <v>15</v>
      </c>
      <c r="F111" s="21">
        <v>1</v>
      </c>
      <c r="G111" s="23">
        <v>17.48</v>
      </c>
      <c r="H111" s="23">
        <v>22.03</v>
      </c>
      <c r="I111" s="23">
        <v>22.03</v>
      </c>
    </row>
    <row r="112" spans="1:9" s="24" customFormat="1" x14ac:dyDescent="0.3">
      <c r="A112" s="20" t="s">
        <v>314</v>
      </c>
      <c r="B112" s="21" t="s">
        <v>315</v>
      </c>
      <c r="C112" s="20" t="s">
        <v>20</v>
      </c>
      <c r="D112" s="20" t="s">
        <v>316</v>
      </c>
      <c r="E112" s="22" t="s">
        <v>15</v>
      </c>
      <c r="F112" s="21">
        <v>16</v>
      </c>
      <c r="G112" s="23">
        <v>13.8</v>
      </c>
      <c r="H112" s="23">
        <v>17.39</v>
      </c>
      <c r="I112" s="23">
        <v>278.24</v>
      </c>
    </row>
    <row r="113" spans="1:9" s="24" customFormat="1" ht="43.2" x14ac:dyDescent="0.3">
      <c r="A113" s="20" t="s">
        <v>317</v>
      </c>
      <c r="B113" s="21" t="s">
        <v>318</v>
      </c>
      <c r="C113" s="20" t="s">
        <v>40</v>
      </c>
      <c r="D113" s="20" t="s">
        <v>319</v>
      </c>
      <c r="E113" s="22" t="s">
        <v>15</v>
      </c>
      <c r="F113" s="21">
        <v>5</v>
      </c>
      <c r="G113" s="23">
        <v>16.850000000000001</v>
      </c>
      <c r="H113" s="23">
        <v>21.24</v>
      </c>
      <c r="I113" s="23">
        <v>106.2</v>
      </c>
    </row>
    <row r="114" spans="1:9" x14ac:dyDescent="0.3">
      <c r="A114" s="17" t="s">
        <v>320</v>
      </c>
      <c r="B114" s="17"/>
      <c r="C114" s="17"/>
      <c r="D114" s="17" t="s">
        <v>321</v>
      </c>
      <c r="E114" s="17"/>
      <c r="F114" s="18"/>
      <c r="G114" s="17">
        <v>1</v>
      </c>
      <c r="H114" s="17"/>
      <c r="I114" s="19">
        <v>12545.84</v>
      </c>
    </row>
    <row r="115" spans="1:9" s="24" customFormat="1" ht="28.8" x14ac:dyDescent="0.3">
      <c r="A115" s="20" t="s">
        <v>322</v>
      </c>
      <c r="B115" s="21" t="s">
        <v>323</v>
      </c>
      <c r="C115" s="20" t="s">
        <v>24</v>
      </c>
      <c r="D115" s="20" t="s">
        <v>324</v>
      </c>
      <c r="E115" s="22" t="s">
        <v>26</v>
      </c>
      <c r="F115" s="21">
        <v>3</v>
      </c>
      <c r="G115" s="23">
        <v>45.69</v>
      </c>
      <c r="H115" s="23">
        <v>57.6</v>
      </c>
      <c r="I115" s="23">
        <v>172.8</v>
      </c>
    </row>
    <row r="116" spans="1:9" s="24" customFormat="1" ht="28.8" x14ac:dyDescent="0.3">
      <c r="A116" s="20" t="s">
        <v>325</v>
      </c>
      <c r="B116" s="21" t="s">
        <v>326</v>
      </c>
      <c r="C116" s="20" t="s">
        <v>40</v>
      </c>
      <c r="D116" s="20" t="s">
        <v>327</v>
      </c>
      <c r="E116" s="22" t="s">
        <v>15</v>
      </c>
      <c r="F116" s="21">
        <v>1</v>
      </c>
      <c r="G116" s="23">
        <v>123.94</v>
      </c>
      <c r="H116" s="23">
        <v>156.25</v>
      </c>
      <c r="I116" s="23">
        <v>156.25</v>
      </c>
    </row>
    <row r="117" spans="1:9" s="24" customFormat="1" ht="28.8" x14ac:dyDescent="0.3">
      <c r="A117" s="20" t="s">
        <v>328</v>
      </c>
      <c r="B117" s="21" t="s">
        <v>329</v>
      </c>
      <c r="C117" s="20" t="s">
        <v>40</v>
      </c>
      <c r="D117" s="20" t="s">
        <v>330</v>
      </c>
      <c r="E117" s="22" t="s">
        <v>15</v>
      </c>
      <c r="F117" s="21">
        <v>7</v>
      </c>
      <c r="G117" s="23">
        <v>93.85</v>
      </c>
      <c r="H117" s="23">
        <v>118.31</v>
      </c>
      <c r="I117" s="23">
        <v>828.17</v>
      </c>
    </row>
    <row r="118" spans="1:9" s="24" customFormat="1" ht="28.8" x14ac:dyDescent="0.3">
      <c r="A118" s="20" t="s">
        <v>331</v>
      </c>
      <c r="B118" s="21" t="s">
        <v>332</v>
      </c>
      <c r="C118" s="20" t="s">
        <v>40</v>
      </c>
      <c r="D118" s="20" t="s">
        <v>333</v>
      </c>
      <c r="E118" s="22" t="s">
        <v>15</v>
      </c>
      <c r="F118" s="21">
        <v>23</v>
      </c>
      <c r="G118" s="23">
        <v>71.37</v>
      </c>
      <c r="H118" s="23">
        <v>89.97</v>
      </c>
      <c r="I118" s="23">
        <v>2069.31</v>
      </c>
    </row>
    <row r="119" spans="1:9" s="24" customFormat="1" ht="28.8" x14ac:dyDescent="0.3">
      <c r="A119" s="20" t="s">
        <v>334</v>
      </c>
      <c r="B119" s="21" t="s">
        <v>335</v>
      </c>
      <c r="C119" s="20" t="s">
        <v>40</v>
      </c>
      <c r="D119" s="20" t="s">
        <v>336</v>
      </c>
      <c r="E119" s="22" t="s">
        <v>15</v>
      </c>
      <c r="F119" s="21">
        <v>2</v>
      </c>
      <c r="G119" s="23">
        <v>35.57</v>
      </c>
      <c r="H119" s="23">
        <v>44.84</v>
      </c>
      <c r="I119" s="23">
        <v>89.68</v>
      </c>
    </row>
    <row r="120" spans="1:9" s="24" customFormat="1" ht="28.8" x14ac:dyDescent="0.3">
      <c r="A120" s="20" t="s">
        <v>337</v>
      </c>
      <c r="B120" s="21" t="s">
        <v>338</v>
      </c>
      <c r="C120" s="20" t="s">
        <v>40</v>
      </c>
      <c r="D120" s="20" t="s">
        <v>339</v>
      </c>
      <c r="E120" s="22" t="s">
        <v>15</v>
      </c>
      <c r="F120" s="21">
        <v>8</v>
      </c>
      <c r="G120" s="23">
        <v>91.29</v>
      </c>
      <c r="H120" s="23">
        <v>115.08</v>
      </c>
      <c r="I120" s="23">
        <v>920.64</v>
      </c>
    </row>
    <row r="121" spans="1:9" s="24" customFormat="1" ht="28.8" x14ac:dyDescent="0.3">
      <c r="A121" s="20" t="s">
        <v>340</v>
      </c>
      <c r="B121" s="21" t="s">
        <v>341</v>
      </c>
      <c r="C121" s="20" t="s">
        <v>40</v>
      </c>
      <c r="D121" s="20" t="s">
        <v>342</v>
      </c>
      <c r="E121" s="22" t="s">
        <v>15</v>
      </c>
      <c r="F121" s="21">
        <v>7</v>
      </c>
      <c r="G121" s="23">
        <v>343.53</v>
      </c>
      <c r="H121" s="23">
        <v>433.08</v>
      </c>
      <c r="I121" s="23">
        <v>3031.56</v>
      </c>
    </row>
    <row r="122" spans="1:9" s="24" customFormat="1" x14ac:dyDescent="0.3">
      <c r="A122" s="20" t="s">
        <v>343</v>
      </c>
      <c r="B122" s="21" t="s">
        <v>344</v>
      </c>
      <c r="C122" s="20" t="s">
        <v>24</v>
      </c>
      <c r="D122" s="20" t="s">
        <v>345</v>
      </c>
      <c r="E122" s="22" t="s">
        <v>346</v>
      </c>
      <c r="F122" s="21">
        <v>7</v>
      </c>
      <c r="G122" s="23">
        <v>16.53</v>
      </c>
      <c r="H122" s="23">
        <v>20.83</v>
      </c>
      <c r="I122" s="23">
        <v>145.81</v>
      </c>
    </row>
    <row r="123" spans="1:9" s="24" customFormat="1" ht="28.8" x14ac:dyDescent="0.3">
      <c r="A123" s="20" t="s">
        <v>347</v>
      </c>
      <c r="B123" s="21" t="s">
        <v>348</v>
      </c>
      <c r="C123" s="20" t="s">
        <v>40</v>
      </c>
      <c r="D123" s="20" t="s">
        <v>349</v>
      </c>
      <c r="E123" s="22" t="s">
        <v>15</v>
      </c>
      <c r="F123" s="21">
        <v>30</v>
      </c>
      <c r="G123" s="23">
        <v>10.96</v>
      </c>
      <c r="H123" s="23">
        <v>13.81</v>
      </c>
      <c r="I123" s="23">
        <v>414.3</v>
      </c>
    </row>
    <row r="124" spans="1:9" s="24" customFormat="1" ht="28.8" x14ac:dyDescent="0.3">
      <c r="A124" s="20" t="s">
        <v>350</v>
      </c>
      <c r="B124" s="21" t="s">
        <v>351</v>
      </c>
      <c r="C124" s="20" t="s">
        <v>40</v>
      </c>
      <c r="D124" s="20" t="s">
        <v>352</v>
      </c>
      <c r="E124" s="22" t="s">
        <v>15</v>
      </c>
      <c r="F124" s="21">
        <v>3</v>
      </c>
      <c r="G124" s="23">
        <v>4.04</v>
      </c>
      <c r="H124" s="23">
        <v>5.09</v>
      </c>
      <c r="I124" s="23">
        <v>15.27</v>
      </c>
    </row>
    <row r="125" spans="1:9" s="24" customFormat="1" ht="43.2" x14ac:dyDescent="0.3">
      <c r="A125" s="20" t="s">
        <v>353</v>
      </c>
      <c r="B125" s="21" t="s">
        <v>354</v>
      </c>
      <c r="C125" s="20" t="s">
        <v>40</v>
      </c>
      <c r="D125" s="20" t="s">
        <v>355</v>
      </c>
      <c r="E125" s="22" t="s">
        <v>15</v>
      </c>
      <c r="F125" s="21">
        <v>2</v>
      </c>
      <c r="G125" s="23">
        <v>18.829999999999998</v>
      </c>
      <c r="H125" s="23">
        <v>23.73</v>
      </c>
      <c r="I125" s="23">
        <v>47.46</v>
      </c>
    </row>
    <row r="126" spans="1:9" s="24" customFormat="1" ht="43.2" x14ac:dyDescent="0.3">
      <c r="A126" s="20" t="s">
        <v>356</v>
      </c>
      <c r="B126" s="21" t="s">
        <v>357</v>
      </c>
      <c r="C126" s="20" t="s">
        <v>40</v>
      </c>
      <c r="D126" s="20" t="s">
        <v>358</v>
      </c>
      <c r="E126" s="22" t="s">
        <v>15</v>
      </c>
      <c r="F126" s="21">
        <v>3</v>
      </c>
      <c r="G126" s="23">
        <v>3.77</v>
      </c>
      <c r="H126" s="23">
        <v>4.75</v>
      </c>
      <c r="I126" s="23">
        <v>14.25</v>
      </c>
    </row>
    <row r="127" spans="1:9" s="24" customFormat="1" ht="43.2" x14ac:dyDescent="0.3">
      <c r="A127" s="20" t="s">
        <v>359</v>
      </c>
      <c r="B127" s="21" t="s">
        <v>360</v>
      </c>
      <c r="C127" s="20" t="s">
        <v>40</v>
      </c>
      <c r="D127" s="20" t="s">
        <v>361</v>
      </c>
      <c r="E127" s="22" t="s">
        <v>15</v>
      </c>
      <c r="F127" s="21">
        <v>7</v>
      </c>
      <c r="G127" s="23">
        <v>13.99</v>
      </c>
      <c r="H127" s="23">
        <v>17.63</v>
      </c>
      <c r="I127" s="23">
        <v>123.41</v>
      </c>
    </row>
    <row r="128" spans="1:9" s="24" customFormat="1" ht="28.8" x14ac:dyDescent="0.3">
      <c r="A128" s="20" t="s">
        <v>362</v>
      </c>
      <c r="B128" s="21" t="s">
        <v>363</v>
      </c>
      <c r="C128" s="20" t="s">
        <v>13</v>
      </c>
      <c r="D128" s="20" t="s">
        <v>364</v>
      </c>
      <c r="E128" s="22" t="s">
        <v>15</v>
      </c>
      <c r="F128" s="21">
        <v>5</v>
      </c>
      <c r="G128" s="23">
        <v>13.48</v>
      </c>
      <c r="H128" s="23">
        <v>16.989999999999998</v>
      </c>
      <c r="I128" s="23">
        <v>84.95</v>
      </c>
    </row>
    <row r="129" spans="1:9" s="24" customFormat="1" ht="43.2" x14ac:dyDescent="0.3">
      <c r="A129" s="20" t="s">
        <v>365</v>
      </c>
      <c r="B129" s="21" t="s">
        <v>366</v>
      </c>
      <c r="C129" s="20" t="s">
        <v>40</v>
      </c>
      <c r="D129" s="20" t="s">
        <v>367</v>
      </c>
      <c r="E129" s="22" t="s">
        <v>15</v>
      </c>
      <c r="F129" s="21">
        <v>11</v>
      </c>
      <c r="G129" s="23">
        <v>7.93</v>
      </c>
      <c r="H129" s="23">
        <v>9.99</v>
      </c>
      <c r="I129" s="23">
        <v>109.89</v>
      </c>
    </row>
    <row r="130" spans="1:9" s="24" customFormat="1" ht="28.8" x14ac:dyDescent="0.3">
      <c r="A130" s="20" t="s">
        <v>368</v>
      </c>
      <c r="B130" s="21" t="s">
        <v>249</v>
      </c>
      <c r="C130" s="20" t="s">
        <v>40</v>
      </c>
      <c r="D130" s="20" t="s">
        <v>250</v>
      </c>
      <c r="E130" s="22" t="s">
        <v>15</v>
      </c>
      <c r="F130" s="21">
        <v>9</v>
      </c>
      <c r="G130" s="23">
        <v>9.0299999999999994</v>
      </c>
      <c r="H130" s="23">
        <v>11.38</v>
      </c>
      <c r="I130" s="23">
        <v>102.42</v>
      </c>
    </row>
    <row r="131" spans="1:9" s="24" customFormat="1" ht="28.8" x14ac:dyDescent="0.3">
      <c r="A131" s="20" t="s">
        <v>369</v>
      </c>
      <c r="B131" s="21" t="s">
        <v>370</v>
      </c>
      <c r="C131" s="20" t="s">
        <v>40</v>
      </c>
      <c r="D131" s="20" t="s">
        <v>371</v>
      </c>
      <c r="E131" s="22" t="s">
        <v>15</v>
      </c>
      <c r="F131" s="21">
        <v>4</v>
      </c>
      <c r="G131" s="23">
        <v>12.54</v>
      </c>
      <c r="H131" s="23">
        <v>15.8</v>
      </c>
      <c r="I131" s="23">
        <v>63.2</v>
      </c>
    </row>
    <row r="132" spans="1:9" s="24" customFormat="1" ht="28.8" x14ac:dyDescent="0.3">
      <c r="A132" s="20" t="s">
        <v>372</v>
      </c>
      <c r="B132" s="21" t="s">
        <v>373</v>
      </c>
      <c r="C132" s="20" t="s">
        <v>40</v>
      </c>
      <c r="D132" s="20" t="s">
        <v>374</v>
      </c>
      <c r="E132" s="22" t="s">
        <v>15</v>
      </c>
      <c r="F132" s="21">
        <v>16</v>
      </c>
      <c r="G132" s="23">
        <v>40.5</v>
      </c>
      <c r="H132" s="23">
        <v>51.05</v>
      </c>
      <c r="I132" s="23">
        <v>816.8</v>
      </c>
    </row>
    <row r="133" spans="1:9" s="24" customFormat="1" ht="28.8" x14ac:dyDescent="0.3">
      <c r="A133" s="20" t="s">
        <v>375</v>
      </c>
      <c r="B133" s="21" t="s">
        <v>376</v>
      </c>
      <c r="C133" s="20" t="s">
        <v>40</v>
      </c>
      <c r="D133" s="20" t="s">
        <v>377</v>
      </c>
      <c r="E133" s="22" t="s">
        <v>77</v>
      </c>
      <c r="F133" s="21">
        <v>12</v>
      </c>
      <c r="G133" s="23">
        <v>18.920000000000002</v>
      </c>
      <c r="H133" s="23">
        <v>23.85</v>
      </c>
      <c r="I133" s="23">
        <v>286.2</v>
      </c>
    </row>
    <row r="134" spans="1:9" s="24" customFormat="1" ht="28.8" x14ac:dyDescent="0.3">
      <c r="A134" s="20" t="s">
        <v>378</v>
      </c>
      <c r="B134" s="21" t="s">
        <v>379</v>
      </c>
      <c r="C134" s="20" t="s">
        <v>40</v>
      </c>
      <c r="D134" s="20" t="s">
        <v>380</v>
      </c>
      <c r="E134" s="22" t="s">
        <v>77</v>
      </c>
      <c r="F134" s="21">
        <v>12</v>
      </c>
      <c r="G134" s="23">
        <v>29.58</v>
      </c>
      <c r="H134" s="23">
        <v>37.29</v>
      </c>
      <c r="I134" s="23">
        <v>447.48</v>
      </c>
    </row>
    <row r="135" spans="1:9" s="24" customFormat="1" ht="28.8" x14ac:dyDescent="0.3">
      <c r="A135" s="20" t="s">
        <v>381</v>
      </c>
      <c r="B135" s="21" t="s">
        <v>252</v>
      </c>
      <c r="C135" s="20" t="s">
        <v>40</v>
      </c>
      <c r="D135" s="20" t="s">
        <v>253</v>
      </c>
      <c r="E135" s="22" t="s">
        <v>77</v>
      </c>
      <c r="F135" s="21">
        <v>12</v>
      </c>
      <c r="G135" s="23">
        <v>12.21</v>
      </c>
      <c r="H135" s="23">
        <v>15.39</v>
      </c>
      <c r="I135" s="23">
        <v>184.68</v>
      </c>
    </row>
    <row r="136" spans="1:9" s="24" customFormat="1" ht="28.8" x14ac:dyDescent="0.3">
      <c r="A136" s="20" t="s">
        <v>382</v>
      </c>
      <c r="B136" s="21" t="s">
        <v>379</v>
      </c>
      <c r="C136" s="20" t="s">
        <v>40</v>
      </c>
      <c r="D136" s="20" t="s">
        <v>380</v>
      </c>
      <c r="E136" s="22" t="s">
        <v>77</v>
      </c>
      <c r="F136" s="21">
        <v>63.41</v>
      </c>
      <c r="G136" s="23">
        <v>29.58</v>
      </c>
      <c r="H136" s="23">
        <v>37.29</v>
      </c>
      <c r="I136" s="23">
        <v>2364.5500000000002</v>
      </c>
    </row>
    <row r="137" spans="1:9" s="24" customFormat="1" ht="43.2" x14ac:dyDescent="0.3">
      <c r="A137" s="20" t="s">
        <v>383</v>
      </c>
      <c r="B137" s="21" t="s">
        <v>384</v>
      </c>
      <c r="C137" s="20" t="s">
        <v>40</v>
      </c>
      <c r="D137" s="20" t="s">
        <v>385</v>
      </c>
      <c r="E137" s="22" t="s">
        <v>15</v>
      </c>
      <c r="F137" s="21">
        <v>6</v>
      </c>
      <c r="G137" s="23">
        <v>7.51</v>
      </c>
      <c r="H137" s="23">
        <v>9.4600000000000009</v>
      </c>
      <c r="I137" s="23">
        <v>56.76</v>
      </c>
    </row>
    <row r="138" spans="1:9" x14ac:dyDescent="0.3">
      <c r="A138" s="17" t="s">
        <v>386</v>
      </c>
      <c r="B138" s="17"/>
      <c r="C138" s="17"/>
      <c r="D138" s="17" t="s">
        <v>387</v>
      </c>
      <c r="E138" s="17"/>
      <c r="F138" s="18"/>
      <c r="G138" s="17">
        <v>1</v>
      </c>
      <c r="H138" s="17"/>
      <c r="I138" s="19">
        <v>113658.76</v>
      </c>
    </row>
    <row r="139" spans="1:9" s="24" customFormat="1" ht="43.2" x14ac:dyDescent="0.3">
      <c r="A139" s="20" t="s">
        <v>388</v>
      </c>
      <c r="B139" s="21" t="s">
        <v>389</v>
      </c>
      <c r="C139" s="20" t="s">
        <v>24</v>
      </c>
      <c r="D139" s="20" t="s">
        <v>390</v>
      </c>
      <c r="E139" s="22" t="s">
        <v>161</v>
      </c>
      <c r="F139" s="21">
        <v>17</v>
      </c>
      <c r="G139" s="23">
        <v>32.29</v>
      </c>
      <c r="H139" s="23">
        <v>40.700000000000003</v>
      </c>
      <c r="I139" s="23">
        <v>691.9</v>
      </c>
    </row>
    <row r="140" spans="1:9" s="24" customFormat="1" ht="43.2" x14ac:dyDescent="0.3">
      <c r="A140" s="20" t="s">
        <v>391</v>
      </c>
      <c r="B140" s="21" t="s">
        <v>389</v>
      </c>
      <c r="C140" s="20" t="s">
        <v>24</v>
      </c>
      <c r="D140" s="20" t="s">
        <v>390</v>
      </c>
      <c r="E140" s="22" t="s">
        <v>161</v>
      </c>
      <c r="F140" s="21">
        <v>51</v>
      </c>
      <c r="G140" s="23">
        <v>32.29</v>
      </c>
      <c r="H140" s="23">
        <v>40.700000000000003</v>
      </c>
      <c r="I140" s="23">
        <v>2075.6999999999998</v>
      </c>
    </row>
    <row r="141" spans="1:9" s="24" customFormat="1" ht="43.2" x14ac:dyDescent="0.3">
      <c r="A141" s="20" t="s">
        <v>392</v>
      </c>
      <c r="B141" s="21" t="s">
        <v>389</v>
      </c>
      <c r="C141" s="20" t="s">
        <v>24</v>
      </c>
      <c r="D141" s="20" t="s">
        <v>390</v>
      </c>
      <c r="E141" s="22" t="s">
        <v>161</v>
      </c>
      <c r="F141" s="21">
        <v>42</v>
      </c>
      <c r="G141" s="23">
        <v>32.29</v>
      </c>
      <c r="H141" s="23">
        <v>40.700000000000003</v>
      </c>
      <c r="I141" s="23">
        <v>1709.4</v>
      </c>
    </row>
    <row r="142" spans="1:9" s="24" customFormat="1" ht="43.2" x14ac:dyDescent="0.3">
      <c r="A142" s="20" t="s">
        <v>393</v>
      </c>
      <c r="B142" s="21" t="s">
        <v>394</v>
      </c>
      <c r="C142" s="20" t="s">
        <v>24</v>
      </c>
      <c r="D142" s="20" t="s">
        <v>395</v>
      </c>
      <c r="E142" s="22" t="s">
        <v>161</v>
      </c>
      <c r="F142" s="21">
        <v>17</v>
      </c>
      <c r="G142" s="23">
        <v>22.59</v>
      </c>
      <c r="H142" s="23">
        <v>28.47</v>
      </c>
      <c r="I142" s="23">
        <v>483.99</v>
      </c>
    </row>
    <row r="143" spans="1:9" s="24" customFormat="1" ht="43.2" x14ac:dyDescent="0.3">
      <c r="A143" s="20" t="s">
        <v>396</v>
      </c>
      <c r="B143" s="21" t="s">
        <v>397</v>
      </c>
      <c r="C143" s="20" t="s">
        <v>24</v>
      </c>
      <c r="D143" s="20" t="s">
        <v>398</v>
      </c>
      <c r="E143" s="22" t="s">
        <v>161</v>
      </c>
      <c r="F143" s="21">
        <v>17</v>
      </c>
      <c r="G143" s="23">
        <v>10.08</v>
      </c>
      <c r="H143" s="23">
        <v>12.7</v>
      </c>
      <c r="I143" s="23">
        <v>215.9</v>
      </c>
    </row>
    <row r="144" spans="1:9" s="24" customFormat="1" ht="43.2" x14ac:dyDescent="0.3">
      <c r="A144" s="20" t="s">
        <v>399</v>
      </c>
      <c r="B144" s="21" t="s">
        <v>397</v>
      </c>
      <c r="C144" s="20" t="s">
        <v>24</v>
      </c>
      <c r="D144" s="20" t="s">
        <v>398</v>
      </c>
      <c r="E144" s="22" t="s">
        <v>161</v>
      </c>
      <c r="F144" s="21">
        <v>51</v>
      </c>
      <c r="G144" s="23">
        <v>10.08</v>
      </c>
      <c r="H144" s="23">
        <v>12.7</v>
      </c>
      <c r="I144" s="23">
        <v>647.70000000000005</v>
      </c>
    </row>
    <row r="145" spans="1:9" s="24" customFormat="1" ht="43.2" x14ac:dyDescent="0.3">
      <c r="A145" s="20" t="s">
        <v>400</v>
      </c>
      <c r="B145" s="21" t="s">
        <v>397</v>
      </c>
      <c r="C145" s="20" t="s">
        <v>24</v>
      </c>
      <c r="D145" s="20" t="s">
        <v>398</v>
      </c>
      <c r="E145" s="22" t="s">
        <v>161</v>
      </c>
      <c r="F145" s="21">
        <v>17</v>
      </c>
      <c r="G145" s="23">
        <v>10.08</v>
      </c>
      <c r="H145" s="23">
        <v>12.7</v>
      </c>
      <c r="I145" s="23">
        <v>215.9</v>
      </c>
    </row>
    <row r="146" spans="1:9" s="24" customFormat="1" ht="28.8" x14ac:dyDescent="0.3">
      <c r="A146" s="20" t="s">
        <v>401</v>
      </c>
      <c r="B146" s="21" t="s">
        <v>402</v>
      </c>
      <c r="C146" s="20" t="s">
        <v>40</v>
      </c>
      <c r="D146" s="20" t="s">
        <v>403</v>
      </c>
      <c r="E146" s="22" t="s">
        <v>77</v>
      </c>
      <c r="F146" s="21">
        <v>48</v>
      </c>
      <c r="G146" s="23">
        <v>8.07</v>
      </c>
      <c r="H146" s="23">
        <v>10.17</v>
      </c>
      <c r="I146" s="23">
        <v>488.16</v>
      </c>
    </row>
    <row r="147" spans="1:9" s="24" customFormat="1" ht="43.2" x14ac:dyDescent="0.3">
      <c r="A147" s="20" t="s">
        <v>404</v>
      </c>
      <c r="B147" s="21" t="s">
        <v>405</v>
      </c>
      <c r="C147" s="20" t="s">
        <v>24</v>
      </c>
      <c r="D147" s="20" t="s">
        <v>406</v>
      </c>
      <c r="E147" s="22" t="s">
        <v>161</v>
      </c>
      <c r="F147" s="21">
        <v>42</v>
      </c>
      <c r="G147" s="23">
        <v>58.67</v>
      </c>
      <c r="H147" s="23">
        <v>73.959999999999994</v>
      </c>
      <c r="I147" s="23">
        <v>3106.32</v>
      </c>
    </row>
    <row r="148" spans="1:9" s="24" customFormat="1" ht="43.2" x14ac:dyDescent="0.3">
      <c r="A148" s="20" t="s">
        <v>407</v>
      </c>
      <c r="B148" s="21" t="s">
        <v>405</v>
      </c>
      <c r="C148" s="20" t="s">
        <v>24</v>
      </c>
      <c r="D148" s="20" t="s">
        <v>406</v>
      </c>
      <c r="E148" s="22" t="s">
        <v>161</v>
      </c>
      <c r="F148" s="21">
        <v>126</v>
      </c>
      <c r="G148" s="23">
        <v>58.67</v>
      </c>
      <c r="H148" s="23">
        <v>73.959999999999994</v>
      </c>
      <c r="I148" s="23">
        <v>9318.9599999999991</v>
      </c>
    </row>
    <row r="149" spans="1:9" s="24" customFormat="1" ht="28.8" x14ac:dyDescent="0.3">
      <c r="A149" s="20" t="s">
        <v>408</v>
      </c>
      <c r="B149" s="21" t="s">
        <v>409</v>
      </c>
      <c r="C149" s="20" t="s">
        <v>40</v>
      </c>
      <c r="D149" s="20" t="s">
        <v>410</v>
      </c>
      <c r="E149" s="22" t="s">
        <v>77</v>
      </c>
      <c r="F149" s="21">
        <v>542</v>
      </c>
      <c r="G149" s="23">
        <v>2.62</v>
      </c>
      <c r="H149" s="23">
        <v>3.3</v>
      </c>
      <c r="I149" s="23">
        <v>1788.6</v>
      </c>
    </row>
    <row r="150" spans="1:9" s="24" customFormat="1" ht="28.8" x14ac:dyDescent="0.3">
      <c r="A150" s="20" t="s">
        <v>411</v>
      </c>
      <c r="B150" s="21" t="s">
        <v>409</v>
      </c>
      <c r="C150" s="20" t="s">
        <v>40</v>
      </c>
      <c r="D150" s="20" t="s">
        <v>410</v>
      </c>
      <c r="E150" s="22" t="s">
        <v>77</v>
      </c>
      <c r="F150" s="21">
        <v>443</v>
      </c>
      <c r="G150" s="23">
        <v>2.62</v>
      </c>
      <c r="H150" s="23">
        <v>3.3</v>
      </c>
      <c r="I150" s="23">
        <v>1461.9</v>
      </c>
    </row>
    <row r="151" spans="1:9" s="24" customFormat="1" ht="28.8" x14ac:dyDescent="0.3">
      <c r="A151" s="20" t="s">
        <v>412</v>
      </c>
      <c r="B151" s="21" t="s">
        <v>409</v>
      </c>
      <c r="C151" s="20" t="s">
        <v>40</v>
      </c>
      <c r="D151" s="20" t="s">
        <v>410</v>
      </c>
      <c r="E151" s="22" t="s">
        <v>77</v>
      </c>
      <c r="F151" s="21">
        <v>329</v>
      </c>
      <c r="G151" s="23">
        <v>2.62</v>
      </c>
      <c r="H151" s="23">
        <v>3.3</v>
      </c>
      <c r="I151" s="23">
        <v>1085.7</v>
      </c>
    </row>
    <row r="152" spans="1:9" s="24" customFormat="1" ht="28.8" x14ac:dyDescent="0.3">
      <c r="A152" s="20" t="s">
        <v>413</v>
      </c>
      <c r="B152" s="21" t="s">
        <v>409</v>
      </c>
      <c r="C152" s="20" t="s">
        <v>40</v>
      </c>
      <c r="D152" s="20" t="s">
        <v>410</v>
      </c>
      <c r="E152" s="22" t="s">
        <v>77</v>
      </c>
      <c r="F152" s="21">
        <v>168</v>
      </c>
      <c r="G152" s="23">
        <v>2.62</v>
      </c>
      <c r="H152" s="23">
        <v>3.3</v>
      </c>
      <c r="I152" s="23">
        <v>554.4</v>
      </c>
    </row>
    <row r="153" spans="1:9" s="24" customFormat="1" ht="28.8" x14ac:dyDescent="0.3">
      <c r="A153" s="20" t="s">
        <v>414</v>
      </c>
      <c r="B153" s="21" t="s">
        <v>415</v>
      </c>
      <c r="C153" s="20" t="s">
        <v>40</v>
      </c>
      <c r="D153" s="20" t="s">
        <v>416</v>
      </c>
      <c r="E153" s="22" t="s">
        <v>77</v>
      </c>
      <c r="F153" s="21">
        <v>368</v>
      </c>
      <c r="G153" s="23">
        <v>3.78</v>
      </c>
      <c r="H153" s="23">
        <v>4.76</v>
      </c>
      <c r="I153" s="23">
        <v>1751.68</v>
      </c>
    </row>
    <row r="154" spans="1:9" s="24" customFormat="1" ht="28.8" x14ac:dyDescent="0.3">
      <c r="A154" s="20" t="s">
        <v>417</v>
      </c>
      <c r="B154" s="21" t="s">
        <v>415</v>
      </c>
      <c r="C154" s="20" t="s">
        <v>40</v>
      </c>
      <c r="D154" s="20" t="s">
        <v>416</v>
      </c>
      <c r="E154" s="22" t="s">
        <v>77</v>
      </c>
      <c r="F154" s="21">
        <v>600</v>
      </c>
      <c r="G154" s="23">
        <v>3.78</v>
      </c>
      <c r="H154" s="23">
        <v>4.76</v>
      </c>
      <c r="I154" s="23">
        <v>2856</v>
      </c>
    </row>
    <row r="155" spans="1:9" s="24" customFormat="1" ht="28.8" x14ac:dyDescent="0.3">
      <c r="A155" s="20" t="s">
        <v>418</v>
      </c>
      <c r="B155" s="21" t="s">
        <v>415</v>
      </c>
      <c r="C155" s="20" t="s">
        <v>40</v>
      </c>
      <c r="D155" s="20" t="s">
        <v>416</v>
      </c>
      <c r="E155" s="22" t="s">
        <v>77</v>
      </c>
      <c r="F155" s="21">
        <v>410</v>
      </c>
      <c r="G155" s="23">
        <v>3.78</v>
      </c>
      <c r="H155" s="23">
        <v>4.76</v>
      </c>
      <c r="I155" s="23">
        <v>1951.6</v>
      </c>
    </row>
    <row r="156" spans="1:9" s="24" customFormat="1" ht="28.8" x14ac:dyDescent="0.3">
      <c r="A156" s="20" t="s">
        <v>419</v>
      </c>
      <c r="B156" s="21" t="s">
        <v>420</v>
      </c>
      <c r="C156" s="20" t="s">
        <v>40</v>
      </c>
      <c r="D156" s="20" t="s">
        <v>421</v>
      </c>
      <c r="E156" s="22" t="s">
        <v>77</v>
      </c>
      <c r="F156" s="21">
        <v>13</v>
      </c>
      <c r="G156" s="23">
        <v>5.8</v>
      </c>
      <c r="H156" s="23">
        <v>7.31</v>
      </c>
      <c r="I156" s="23">
        <v>95.03</v>
      </c>
    </row>
    <row r="157" spans="1:9" s="24" customFormat="1" ht="28.8" x14ac:dyDescent="0.3">
      <c r="A157" s="20" t="s">
        <v>422</v>
      </c>
      <c r="B157" s="21" t="s">
        <v>420</v>
      </c>
      <c r="C157" s="20" t="s">
        <v>40</v>
      </c>
      <c r="D157" s="20" t="s">
        <v>421</v>
      </c>
      <c r="E157" s="22" t="s">
        <v>77</v>
      </c>
      <c r="F157" s="21">
        <v>87</v>
      </c>
      <c r="G157" s="23">
        <v>5.8</v>
      </c>
      <c r="H157" s="23">
        <v>7.31</v>
      </c>
      <c r="I157" s="23">
        <v>635.97</v>
      </c>
    </row>
    <row r="158" spans="1:9" s="24" customFormat="1" ht="28.8" x14ac:dyDescent="0.3">
      <c r="A158" s="20" t="s">
        <v>423</v>
      </c>
      <c r="B158" s="21" t="s">
        <v>420</v>
      </c>
      <c r="C158" s="20" t="s">
        <v>40</v>
      </c>
      <c r="D158" s="20" t="s">
        <v>421</v>
      </c>
      <c r="E158" s="22" t="s">
        <v>77</v>
      </c>
      <c r="F158" s="21">
        <v>50</v>
      </c>
      <c r="G158" s="23">
        <v>5.8</v>
      </c>
      <c r="H158" s="23">
        <v>7.31</v>
      </c>
      <c r="I158" s="23">
        <v>365.5</v>
      </c>
    </row>
    <row r="159" spans="1:9" s="24" customFormat="1" ht="28.8" x14ac:dyDescent="0.3">
      <c r="A159" s="20" t="s">
        <v>424</v>
      </c>
      <c r="B159" s="21" t="s">
        <v>420</v>
      </c>
      <c r="C159" s="20" t="s">
        <v>40</v>
      </c>
      <c r="D159" s="20" t="s">
        <v>421</v>
      </c>
      <c r="E159" s="22" t="s">
        <v>77</v>
      </c>
      <c r="F159" s="21">
        <v>133</v>
      </c>
      <c r="G159" s="23">
        <v>5.8</v>
      </c>
      <c r="H159" s="23">
        <v>7.31</v>
      </c>
      <c r="I159" s="23">
        <v>972.23</v>
      </c>
    </row>
    <row r="160" spans="1:9" s="24" customFormat="1" ht="28.8" x14ac:dyDescent="0.3">
      <c r="A160" s="20" t="s">
        <v>425</v>
      </c>
      <c r="B160" s="21" t="s">
        <v>420</v>
      </c>
      <c r="C160" s="20" t="s">
        <v>40</v>
      </c>
      <c r="D160" s="20" t="s">
        <v>421</v>
      </c>
      <c r="E160" s="22" t="s">
        <v>77</v>
      </c>
      <c r="F160" s="21">
        <v>133</v>
      </c>
      <c r="G160" s="23">
        <v>5.8</v>
      </c>
      <c r="H160" s="23">
        <v>7.31</v>
      </c>
      <c r="I160" s="23">
        <v>972.23</v>
      </c>
    </row>
    <row r="161" spans="1:9" s="24" customFormat="1" ht="28.8" x14ac:dyDescent="0.3">
      <c r="A161" s="20" t="s">
        <v>426</v>
      </c>
      <c r="B161" s="21" t="s">
        <v>420</v>
      </c>
      <c r="C161" s="20" t="s">
        <v>40</v>
      </c>
      <c r="D161" s="20" t="s">
        <v>421</v>
      </c>
      <c r="E161" s="22" t="s">
        <v>77</v>
      </c>
      <c r="F161" s="21">
        <v>133</v>
      </c>
      <c r="G161" s="23">
        <v>5.8</v>
      </c>
      <c r="H161" s="23">
        <v>7.31</v>
      </c>
      <c r="I161" s="23">
        <v>972.23</v>
      </c>
    </row>
    <row r="162" spans="1:9" s="24" customFormat="1" x14ac:dyDescent="0.3">
      <c r="A162" s="20" t="s">
        <v>427</v>
      </c>
      <c r="B162" s="21" t="s">
        <v>428</v>
      </c>
      <c r="C162" s="20" t="s">
        <v>20</v>
      </c>
      <c r="D162" s="20" t="s">
        <v>429</v>
      </c>
      <c r="E162" s="22" t="s">
        <v>15</v>
      </c>
      <c r="F162" s="21">
        <v>1</v>
      </c>
      <c r="G162" s="23">
        <v>40.21</v>
      </c>
      <c r="H162" s="23">
        <v>50.69</v>
      </c>
      <c r="I162" s="23">
        <v>50.69</v>
      </c>
    </row>
    <row r="163" spans="1:9" s="24" customFormat="1" x14ac:dyDescent="0.3">
      <c r="A163" s="20" t="s">
        <v>430</v>
      </c>
      <c r="B163" s="21" t="s">
        <v>431</v>
      </c>
      <c r="C163" s="20" t="s">
        <v>20</v>
      </c>
      <c r="D163" s="20" t="s">
        <v>432</v>
      </c>
      <c r="E163" s="22" t="s">
        <v>15</v>
      </c>
      <c r="F163" s="21">
        <v>1</v>
      </c>
      <c r="G163" s="23">
        <v>536.04</v>
      </c>
      <c r="H163" s="23">
        <v>675.78</v>
      </c>
      <c r="I163" s="23">
        <v>675.78</v>
      </c>
    </row>
    <row r="164" spans="1:9" s="24" customFormat="1" x14ac:dyDescent="0.3">
      <c r="A164" s="20" t="s">
        <v>433</v>
      </c>
      <c r="B164" s="21" t="s">
        <v>428</v>
      </c>
      <c r="C164" s="20" t="s">
        <v>20</v>
      </c>
      <c r="D164" s="20" t="s">
        <v>429</v>
      </c>
      <c r="E164" s="22" t="s">
        <v>15</v>
      </c>
      <c r="F164" s="21">
        <v>1</v>
      </c>
      <c r="G164" s="23">
        <v>40.21</v>
      </c>
      <c r="H164" s="23">
        <v>50.69</v>
      </c>
      <c r="I164" s="23">
        <v>50.69</v>
      </c>
    </row>
    <row r="165" spans="1:9" s="24" customFormat="1" ht="28.8" x14ac:dyDescent="0.3">
      <c r="A165" s="20" t="s">
        <v>434</v>
      </c>
      <c r="B165" s="21" t="s">
        <v>435</v>
      </c>
      <c r="C165" s="20" t="s">
        <v>40</v>
      </c>
      <c r="D165" s="20" t="s">
        <v>436</v>
      </c>
      <c r="E165" s="22" t="s">
        <v>15</v>
      </c>
      <c r="F165" s="21">
        <v>1</v>
      </c>
      <c r="G165" s="23">
        <v>17.89</v>
      </c>
      <c r="H165" s="23">
        <v>22.55</v>
      </c>
      <c r="I165" s="23">
        <v>22.55</v>
      </c>
    </row>
    <row r="166" spans="1:9" s="24" customFormat="1" x14ac:dyDescent="0.3">
      <c r="A166" s="20" t="s">
        <v>437</v>
      </c>
      <c r="B166" s="21" t="s">
        <v>438</v>
      </c>
      <c r="C166" s="20" t="s">
        <v>13</v>
      </c>
      <c r="D166" s="20" t="s">
        <v>439</v>
      </c>
      <c r="E166" s="22" t="s">
        <v>15</v>
      </c>
      <c r="F166" s="21">
        <v>16</v>
      </c>
      <c r="G166" s="23">
        <v>4.9000000000000004</v>
      </c>
      <c r="H166" s="23">
        <v>6.17</v>
      </c>
      <c r="I166" s="23">
        <v>98.72</v>
      </c>
    </row>
    <row r="167" spans="1:9" s="24" customFormat="1" ht="28.8" x14ac:dyDescent="0.3">
      <c r="A167" s="20" t="s">
        <v>440</v>
      </c>
      <c r="B167" s="21" t="s">
        <v>441</v>
      </c>
      <c r="C167" s="20" t="s">
        <v>40</v>
      </c>
      <c r="D167" s="20" t="s">
        <v>442</v>
      </c>
      <c r="E167" s="22" t="s">
        <v>15</v>
      </c>
      <c r="F167" s="21">
        <v>6</v>
      </c>
      <c r="G167" s="23">
        <v>35.520000000000003</v>
      </c>
      <c r="H167" s="23">
        <v>44.78</v>
      </c>
      <c r="I167" s="23">
        <v>268.68</v>
      </c>
    </row>
    <row r="168" spans="1:9" s="24" customFormat="1" ht="28.8" x14ac:dyDescent="0.3">
      <c r="A168" s="20" t="s">
        <v>443</v>
      </c>
      <c r="B168" s="21" t="s">
        <v>444</v>
      </c>
      <c r="C168" s="20" t="s">
        <v>40</v>
      </c>
      <c r="D168" s="20" t="s">
        <v>445</v>
      </c>
      <c r="E168" s="22" t="s">
        <v>15</v>
      </c>
      <c r="F168" s="21">
        <v>32</v>
      </c>
      <c r="G168" s="23">
        <v>29.19</v>
      </c>
      <c r="H168" s="23">
        <v>36.79</v>
      </c>
      <c r="I168" s="23">
        <v>1177.28</v>
      </c>
    </row>
    <row r="169" spans="1:9" s="24" customFormat="1" ht="28.8" x14ac:dyDescent="0.3">
      <c r="A169" s="20" t="s">
        <v>446</v>
      </c>
      <c r="B169" s="21" t="s">
        <v>447</v>
      </c>
      <c r="C169" s="20" t="s">
        <v>40</v>
      </c>
      <c r="D169" s="20" t="s">
        <v>448</v>
      </c>
      <c r="E169" s="22" t="s">
        <v>15</v>
      </c>
      <c r="F169" s="21">
        <v>2</v>
      </c>
      <c r="G169" s="23">
        <v>57.16</v>
      </c>
      <c r="H169" s="23">
        <v>72.06</v>
      </c>
      <c r="I169" s="23">
        <v>144.12</v>
      </c>
    </row>
    <row r="170" spans="1:9" s="24" customFormat="1" ht="28.8" x14ac:dyDescent="0.3">
      <c r="A170" s="20" t="s">
        <v>449</v>
      </c>
      <c r="B170" s="21" t="s">
        <v>450</v>
      </c>
      <c r="C170" s="20" t="s">
        <v>40</v>
      </c>
      <c r="D170" s="20" t="s">
        <v>451</v>
      </c>
      <c r="E170" s="22" t="s">
        <v>15</v>
      </c>
      <c r="F170" s="21">
        <v>3</v>
      </c>
      <c r="G170" s="23">
        <v>33.75</v>
      </c>
      <c r="H170" s="23">
        <v>42.54</v>
      </c>
      <c r="I170" s="23">
        <v>127.62</v>
      </c>
    </row>
    <row r="171" spans="1:9" s="24" customFormat="1" ht="28.8" x14ac:dyDescent="0.3">
      <c r="A171" s="20" t="s">
        <v>452</v>
      </c>
      <c r="B171" s="21" t="s">
        <v>453</v>
      </c>
      <c r="C171" s="20" t="s">
        <v>40</v>
      </c>
      <c r="D171" s="20" t="s">
        <v>454</v>
      </c>
      <c r="E171" s="22" t="s">
        <v>15</v>
      </c>
      <c r="F171" s="21">
        <v>91</v>
      </c>
      <c r="G171" s="23">
        <v>33.35</v>
      </c>
      <c r="H171" s="23">
        <v>42.04</v>
      </c>
      <c r="I171" s="23">
        <v>3825.64</v>
      </c>
    </row>
    <row r="172" spans="1:9" s="24" customFormat="1" ht="28.8" x14ac:dyDescent="0.3">
      <c r="A172" s="20" t="s">
        <v>455</v>
      </c>
      <c r="B172" s="21" t="s">
        <v>456</v>
      </c>
      <c r="C172" s="20" t="s">
        <v>40</v>
      </c>
      <c r="D172" s="20" t="s">
        <v>457</v>
      </c>
      <c r="E172" s="22" t="s">
        <v>15</v>
      </c>
      <c r="F172" s="21">
        <v>1</v>
      </c>
      <c r="G172" s="23">
        <v>35.520000000000003</v>
      </c>
      <c r="H172" s="23">
        <v>44.78</v>
      </c>
      <c r="I172" s="23">
        <v>44.78</v>
      </c>
    </row>
    <row r="173" spans="1:9" s="24" customFormat="1" x14ac:dyDescent="0.3">
      <c r="A173" s="20" t="s">
        <v>458</v>
      </c>
      <c r="B173" s="21" t="s">
        <v>459</v>
      </c>
      <c r="C173" s="20" t="s">
        <v>13</v>
      </c>
      <c r="D173" s="20" t="s">
        <v>460</v>
      </c>
      <c r="E173" s="22" t="s">
        <v>15</v>
      </c>
      <c r="F173" s="21">
        <v>2</v>
      </c>
      <c r="G173" s="23">
        <v>43.4</v>
      </c>
      <c r="H173" s="23">
        <v>54.71</v>
      </c>
      <c r="I173" s="23">
        <v>109.42</v>
      </c>
    </row>
    <row r="174" spans="1:9" s="24" customFormat="1" x14ac:dyDescent="0.3">
      <c r="A174" s="20" t="s">
        <v>461</v>
      </c>
      <c r="B174" s="21" t="s">
        <v>462</v>
      </c>
      <c r="C174" s="20" t="s">
        <v>13</v>
      </c>
      <c r="D174" s="20" t="s">
        <v>463</v>
      </c>
      <c r="E174" s="22" t="s">
        <v>15</v>
      </c>
      <c r="F174" s="21">
        <v>2</v>
      </c>
      <c r="G174" s="23">
        <v>7.94</v>
      </c>
      <c r="H174" s="23">
        <v>10</v>
      </c>
      <c r="I174" s="23">
        <v>20</v>
      </c>
    </row>
    <row r="175" spans="1:9" s="24" customFormat="1" ht="57.6" x14ac:dyDescent="0.3">
      <c r="A175" s="20" t="s">
        <v>464</v>
      </c>
      <c r="B175" s="21" t="s">
        <v>465</v>
      </c>
      <c r="C175" s="20" t="s">
        <v>24</v>
      </c>
      <c r="D175" s="20" t="s">
        <v>466</v>
      </c>
      <c r="E175" s="22" t="s">
        <v>26</v>
      </c>
      <c r="F175" s="21">
        <v>6</v>
      </c>
      <c r="G175" s="23">
        <v>206.5</v>
      </c>
      <c r="H175" s="23">
        <v>260.33</v>
      </c>
      <c r="I175" s="23">
        <v>1561.98</v>
      </c>
    </row>
    <row r="176" spans="1:9" s="24" customFormat="1" x14ac:dyDescent="0.3">
      <c r="A176" s="20" t="s">
        <v>467</v>
      </c>
      <c r="B176" s="21" t="s">
        <v>468</v>
      </c>
      <c r="C176" s="20" t="s">
        <v>24</v>
      </c>
      <c r="D176" s="20" t="s">
        <v>469</v>
      </c>
      <c r="E176" s="22" t="s">
        <v>26</v>
      </c>
      <c r="F176" s="21">
        <v>5</v>
      </c>
      <c r="G176" s="23">
        <v>1893.77</v>
      </c>
      <c r="H176" s="23">
        <v>2387.4699999999998</v>
      </c>
      <c r="I176" s="23">
        <v>11937.35</v>
      </c>
    </row>
    <row r="177" spans="1:9" s="24" customFormat="1" x14ac:dyDescent="0.3">
      <c r="A177" s="20" t="s">
        <v>470</v>
      </c>
      <c r="B177" s="21" t="s">
        <v>471</v>
      </c>
      <c r="C177" s="20" t="s">
        <v>20</v>
      </c>
      <c r="D177" s="20" t="s">
        <v>472</v>
      </c>
      <c r="E177" s="22" t="s">
        <v>15</v>
      </c>
      <c r="F177" s="21">
        <v>5</v>
      </c>
      <c r="G177" s="23">
        <v>94.44</v>
      </c>
      <c r="H177" s="23">
        <v>119.06</v>
      </c>
      <c r="I177" s="23">
        <v>595.29999999999995</v>
      </c>
    </row>
    <row r="178" spans="1:9" s="24" customFormat="1" x14ac:dyDescent="0.3">
      <c r="A178" s="20" t="s">
        <v>473</v>
      </c>
      <c r="B178" s="21" t="s">
        <v>474</v>
      </c>
      <c r="C178" s="20" t="s">
        <v>13</v>
      </c>
      <c r="D178" s="20" t="s">
        <v>475</v>
      </c>
      <c r="E178" s="22" t="s">
        <v>15</v>
      </c>
      <c r="F178" s="21">
        <v>15</v>
      </c>
      <c r="G178" s="23">
        <v>14.54</v>
      </c>
      <c r="H178" s="23">
        <v>18.329999999999998</v>
      </c>
      <c r="I178" s="23">
        <v>274.95</v>
      </c>
    </row>
    <row r="179" spans="1:9" s="24" customFormat="1" ht="28.8" x14ac:dyDescent="0.3">
      <c r="A179" s="20" t="s">
        <v>476</v>
      </c>
      <c r="B179" s="21" t="s">
        <v>477</v>
      </c>
      <c r="C179" s="20" t="s">
        <v>13</v>
      </c>
      <c r="D179" s="20" t="s">
        <v>478</v>
      </c>
      <c r="E179" s="22" t="s">
        <v>15</v>
      </c>
      <c r="F179" s="21">
        <v>5</v>
      </c>
      <c r="G179" s="23">
        <v>1144.23</v>
      </c>
      <c r="H179" s="23">
        <v>1442.53</v>
      </c>
      <c r="I179" s="23">
        <v>7212.65</v>
      </c>
    </row>
    <row r="180" spans="1:9" s="24" customFormat="1" x14ac:dyDescent="0.3">
      <c r="A180" s="20" t="s">
        <v>479</v>
      </c>
      <c r="B180" s="21" t="s">
        <v>480</v>
      </c>
      <c r="C180" s="20" t="s">
        <v>24</v>
      </c>
      <c r="D180" s="20" t="s">
        <v>481</v>
      </c>
      <c r="E180" s="22" t="s">
        <v>346</v>
      </c>
      <c r="F180" s="21">
        <v>21</v>
      </c>
      <c r="G180" s="23">
        <v>17.04</v>
      </c>
      <c r="H180" s="23">
        <v>21.48</v>
      </c>
      <c r="I180" s="23">
        <v>451.08</v>
      </c>
    </row>
    <row r="181" spans="1:9" s="24" customFormat="1" ht="28.8" x14ac:dyDescent="0.3">
      <c r="A181" s="20" t="s">
        <v>482</v>
      </c>
      <c r="B181" s="21" t="s">
        <v>483</v>
      </c>
      <c r="C181" s="20" t="s">
        <v>13</v>
      </c>
      <c r="D181" s="20" t="s">
        <v>484</v>
      </c>
      <c r="E181" s="22" t="s">
        <v>15</v>
      </c>
      <c r="F181" s="21">
        <v>5</v>
      </c>
      <c r="G181" s="23">
        <v>116.26</v>
      </c>
      <c r="H181" s="23">
        <v>146.56</v>
      </c>
      <c r="I181" s="23">
        <v>732.8</v>
      </c>
    </row>
    <row r="182" spans="1:9" s="24" customFormat="1" ht="28.8" x14ac:dyDescent="0.3">
      <c r="A182" s="20" t="s">
        <v>485</v>
      </c>
      <c r="B182" s="21" t="s">
        <v>486</v>
      </c>
      <c r="C182" s="20" t="s">
        <v>40</v>
      </c>
      <c r="D182" s="20" t="s">
        <v>487</v>
      </c>
      <c r="E182" s="22" t="s">
        <v>77</v>
      </c>
      <c r="F182" s="21">
        <v>18</v>
      </c>
      <c r="G182" s="23">
        <v>32.81</v>
      </c>
      <c r="H182" s="23">
        <v>41.36</v>
      </c>
      <c r="I182" s="23">
        <v>744.48</v>
      </c>
    </row>
    <row r="183" spans="1:9" s="24" customFormat="1" ht="28.8" x14ac:dyDescent="0.3">
      <c r="A183" s="20" t="s">
        <v>488</v>
      </c>
      <c r="B183" s="21" t="s">
        <v>489</v>
      </c>
      <c r="C183" s="20" t="s">
        <v>13</v>
      </c>
      <c r="D183" s="20" t="s">
        <v>490</v>
      </c>
      <c r="E183" s="22" t="s">
        <v>77</v>
      </c>
      <c r="F183" s="21">
        <v>18.399999999999999</v>
      </c>
      <c r="G183" s="23">
        <v>154.08000000000001</v>
      </c>
      <c r="H183" s="23">
        <v>194.24</v>
      </c>
      <c r="I183" s="23">
        <v>3574.01</v>
      </c>
    </row>
    <row r="184" spans="1:9" s="24" customFormat="1" x14ac:dyDescent="0.3">
      <c r="A184" s="20" t="s">
        <v>491</v>
      </c>
      <c r="B184" s="21" t="s">
        <v>492</v>
      </c>
      <c r="C184" s="20" t="s">
        <v>13</v>
      </c>
      <c r="D184" s="20" t="s">
        <v>493</v>
      </c>
      <c r="E184" s="22" t="s">
        <v>77</v>
      </c>
      <c r="F184" s="21">
        <v>5.2</v>
      </c>
      <c r="G184" s="23">
        <v>5.0599999999999996</v>
      </c>
      <c r="H184" s="23">
        <v>6.37</v>
      </c>
      <c r="I184" s="23">
        <v>33.119999999999997</v>
      </c>
    </row>
    <row r="185" spans="1:9" s="24" customFormat="1" ht="28.8" x14ac:dyDescent="0.3">
      <c r="A185" s="20" t="s">
        <v>494</v>
      </c>
      <c r="B185" s="21" t="s">
        <v>495</v>
      </c>
      <c r="C185" s="20" t="s">
        <v>40</v>
      </c>
      <c r="D185" s="20" t="s">
        <v>496</v>
      </c>
      <c r="E185" s="22" t="s">
        <v>77</v>
      </c>
      <c r="F185" s="21">
        <v>40</v>
      </c>
      <c r="G185" s="23">
        <v>6.65</v>
      </c>
      <c r="H185" s="23">
        <v>8.3800000000000008</v>
      </c>
      <c r="I185" s="23">
        <v>335.2</v>
      </c>
    </row>
    <row r="186" spans="1:9" s="24" customFormat="1" x14ac:dyDescent="0.3">
      <c r="A186" s="20" t="s">
        <v>497</v>
      </c>
      <c r="B186" s="21" t="s">
        <v>498</v>
      </c>
      <c r="C186" s="20" t="s">
        <v>24</v>
      </c>
      <c r="D186" s="20" t="s">
        <v>499</v>
      </c>
      <c r="E186" s="22" t="s">
        <v>26</v>
      </c>
      <c r="F186" s="21">
        <v>15</v>
      </c>
      <c r="G186" s="23">
        <v>23.51</v>
      </c>
      <c r="H186" s="23">
        <v>29.63</v>
      </c>
      <c r="I186" s="23">
        <v>444.45</v>
      </c>
    </row>
    <row r="187" spans="1:9" s="24" customFormat="1" x14ac:dyDescent="0.3">
      <c r="A187" s="20" t="s">
        <v>500</v>
      </c>
      <c r="B187" s="21" t="s">
        <v>501</v>
      </c>
      <c r="C187" s="20" t="s">
        <v>24</v>
      </c>
      <c r="D187" s="20" t="s">
        <v>502</v>
      </c>
      <c r="E187" s="22" t="s">
        <v>26</v>
      </c>
      <c r="F187" s="21">
        <v>5</v>
      </c>
      <c r="G187" s="23">
        <v>23.51</v>
      </c>
      <c r="H187" s="23">
        <v>29.63</v>
      </c>
      <c r="I187" s="23">
        <v>148.15</v>
      </c>
    </row>
    <row r="188" spans="1:9" s="24" customFormat="1" x14ac:dyDescent="0.3">
      <c r="A188" s="20" t="s">
        <v>503</v>
      </c>
      <c r="B188" s="21" t="s">
        <v>504</v>
      </c>
      <c r="C188" s="20" t="s">
        <v>24</v>
      </c>
      <c r="D188" s="20" t="s">
        <v>505</v>
      </c>
      <c r="E188" s="22" t="s">
        <v>26</v>
      </c>
      <c r="F188" s="21">
        <v>1</v>
      </c>
      <c r="G188" s="23">
        <v>23.51</v>
      </c>
      <c r="H188" s="23">
        <v>29.63</v>
      </c>
      <c r="I188" s="23">
        <v>29.63</v>
      </c>
    </row>
    <row r="189" spans="1:9" s="24" customFormat="1" x14ac:dyDescent="0.3">
      <c r="A189" s="20" t="s">
        <v>506</v>
      </c>
      <c r="B189" s="21" t="s">
        <v>507</v>
      </c>
      <c r="C189" s="20" t="s">
        <v>24</v>
      </c>
      <c r="D189" s="20" t="s">
        <v>508</v>
      </c>
      <c r="E189" s="22" t="s">
        <v>26</v>
      </c>
      <c r="F189" s="21">
        <v>10</v>
      </c>
      <c r="G189" s="23">
        <v>70.010000000000005</v>
      </c>
      <c r="H189" s="23">
        <v>88.26</v>
      </c>
      <c r="I189" s="23">
        <v>882.6</v>
      </c>
    </row>
    <row r="190" spans="1:9" s="24" customFormat="1" x14ac:dyDescent="0.3">
      <c r="A190" s="20" t="s">
        <v>509</v>
      </c>
      <c r="B190" s="21" t="s">
        <v>510</v>
      </c>
      <c r="C190" s="20" t="s">
        <v>24</v>
      </c>
      <c r="D190" s="20" t="s">
        <v>511</v>
      </c>
      <c r="E190" s="22" t="s">
        <v>26</v>
      </c>
      <c r="F190" s="21">
        <v>1</v>
      </c>
      <c r="G190" s="23">
        <v>52.68</v>
      </c>
      <c r="H190" s="23">
        <v>66.41</v>
      </c>
      <c r="I190" s="23">
        <v>66.41</v>
      </c>
    </row>
    <row r="191" spans="1:9" s="24" customFormat="1" x14ac:dyDescent="0.3">
      <c r="A191" s="20" t="s">
        <v>512</v>
      </c>
      <c r="B191" s="21" t="s">
        <v>513</v>
      </c>
      <c r="C191" s="20" t="s">
        <v>24</v>
      </c>
      <c r="D191" s="20" t="s">
        <v>514</v>
      </c>
      <c r="E191" s="22" t="s">
        <v>26</v>
      </c>
      <c r="F191" s="21">
        <v>3</v>
      </c>
      <c r="G191" s="23">
        <v>52.68</v>
      </c>
      <c r="H191" s="23">
        <v>66.41</v>
      </c>
      <c r="I191" s="23">
        <v>199.23</v>
      </c>
    </row>
    <row r="192" spans="1:9" s="24" customFormat="1" x14ac:dyDescent="0.3">
      <c r="A192" s="20" t="s">
        <v>515</v>
      </c>
      <c r="B192" s="21" t="s">
        <v>516</v>
      </c>
      <c r="C192" s="20" t="s">
        <v>24</v>
      </c>
      <c r="D192" s="20" t="s">
        <v>517</v>
      </c>
      <c r="E192" s="22" t="s">
        <v>26</v>
      </c>
      <c r="F192" s="21">
        <v>1</v>
      </c>
      <c r="G192" s="23">
        <v>52.68</v>
      </c>
      <c r="H192" s="23">
        <v>66.41</v>
      </c>
      <c r="I192" s="23">
        <v>66.41</v>
      </c>
    </row>
    <row r="193" spans="1:9" s="24" customFormat="1" x14ac:dyDescent="0.3">
      <c r="A193" s="20" t="s">
        <v>518</v>
      </c>
      <c r="B193" s="21" t="s">
        <v>519</v>
      </c>
      <c r="C193" s="20" t="s">
        <v>24</v>
      </c>
      <c r="D193" s="20" t="s">
        <v>520</v>
      </c>
      <c r="E193" s="22" t="s">
        <v>26</v>
      </c>
      <c r="F193" s="21">
        <v>1</v>
      </c>
      <c r="G193" s="23">
        <v>339.63</v>
      </c>
      <c r="H193" s="23">
        <v>428.17</v>
      </c>
      <c r="I193" s="23">
        <v>428.17</v>
      </c>
    </row>
    <row r="194" spans="1:9" s="24" customFormat="1" x14ac:dyDescent="0.3">
      <c r="A194" s="20" t="s">
        <v>521</v>
      </c>
      <c r="B194" s="21" t="s">
        <v>522</v>
      </c>
      <c r="C194" s="20" t="s">
        <v>24</v>
      </c>
      <c r="D194" s="20" t="s">
        <v>523</v>
      </c>
      <c r="E194" s="22" t="s">
        <v>26</v>
      </c>
      <c r="F194" s="21">
        <v>1</v>
      </c>
      <c r="G194" s="23">
        <v>98.31</v>
      </c>
      <c r="H194" s="23">
        <v>123.93</v>
      </c>
      <c r="I194" s="23">
        <v>123.93</v>
      </c>
    </row>
    <row r="195" spans="1:9" s="24" customFormat="1" x14ac:dyDescent="0.3">
      <c r="A195" s="20" t="s">
        <v>524</v>
      </c>
      <c r="B195" s="21" t="s">
        <v>525</v>
      </c>
      <c r="C195" s="20" t="s">
        <v>24</v>
      </c>
      <c r="D195" s="20" t="s">
        <v>526</v>
      </c>
      <c r="E195" s="22" t="s">
        <v>26</v>
      </c>
      <c r="F195" s="21">
        <v>2</v>
      </c>
      <c r="G195" s="23">
        <v>98.31</v>
      </c>
      <c r="H195" s="23">
        <v>123.93</v>
      </c>
      <c r="I195" s="23">
        <v>247.86</v>
      </c>
    </row>
    <row r="196" spans="1:9" s="24" customFormat="1" x14ac:dyDescent="0.3">
      <c r="A196" s="20" t="s">
        <v>527</v>
      </c>
      <c r="B196" s="21" t="s">
        <v>507</v>
      </c>
      <c r="C196" s="20" t="s">
        <v>24</v>
      </c>
      <c r="D196" s="20" t="s">
        <v>508</v>
      </c>
      <c r="E196" s="22" t="s">
        <v>26</v>
      </c>
      <c r="F196" s="21">
        <v>2</v>
      </c>
      <c r="G196" s="23">
        <v>70.010000000000005</v>
      </c>
      <c r="H196" s="23">
        <v>88.26</v>
      </c>
      <c r="I196" s="23">
        <v>176.52</v>
      </c>
    </row>
    <row r="197" spans="1:9" s="24" customFormat="1" x14ac:dyDescent="0.3">
      <c r="A197" s="20" t="s">
        <v>528</v>
      </c>
      <c r="B197" s="21" t="s">
        <v>529</v>
      </c>
      <c r="C197" s="20" t="s">
        <v>24</v>
      </c>
      <c r="D197" s="20" t="s">
        <v>530</v>
      </c>
      <c r="E197" s="22" t="s">
        <v>26</v>
      </c>
      <c r="F197" s="21">
        <v>2</v>
      </c>
      <c r="G197" s="23">
        <v>114.6</v>
      </c>
      <c r="H197" s="23">
        <v>144.47</v>
      </c>
      <c r="I197" s="23">
        <v>288.94</v>
      </c>
    </row>
    <row r="198" spans="1:9" s="24" customFormat="1" x14ac:dyDescent="0.3">
      <c r="A198" s="20" t="s">
        <v>531</v>
      </c>
      <c r="B198" s="21" t="s">
        <v>532</v>
      </c>
      <c r="C198" s="20" t="s">
        <v>20</v>
      </c>
      <c r="D198" s="20" t="s">
        <v>533</v>
      </c>
      <c r="E198" s="22" t="s">
        <v>15</v>
      </c>
      <c r="F198" s="21">
        <v>12</v>
      </c>
      <c r="G198" s="23">
        <v>72.87</v>
      </c>
      <c r="H198" s="23">
        <v>91.86</v>
      </c>
      <c r="I198" s="23">
        <v>1102.32</v>
      </c>
    </row>
    <row r="199" spans="1:9" s="24" customFormat="1" ht="43.2" x14ac:dyDescent="0.3">
      <c r="A199" s="20" t="s">
        <v>534</v>
      </c>
      <c r="B199" s="21" t="s">
        <v>535</v>
      </c>
      <c r="C199" s="20" t="s">
        <v>24</v>
      </c>
      <c r="D199" s="20" t="s">
        <v>536</v>
      </c>
      <c r="E199" s="22" t="s">
        <v>26</v>
      </c>
      <c r="F199" s="21">
        <v>3</v>
      </c>
      <c r="G199" s="23">
        <v>131.66</v>
      </c>
      <c r="H199" s="23">
        <v>165.98</v>
      </c>
      <c r="I199" s="23">
        <v>497.94</v>
      </c>
    </row>
    <row r="200" spans="1:9" s="24" customFormat="1" ht="28.8" x14ac:dyDescent="0.3">
      <c r="A200" s="20" t="s">
        <v>537</v>
      </c>
      <c r="B200" s="21" t="s">
        <v>538</v>
      </c>
      <c r="C200" s="20" t="s">
        <v>40</v>
      </c>
      <c r="D200" s="20" t="s">
        <v>539</v>
      </c>
      <c r="E200" s="22" t="s">
        <v>77</v>
      </c>
      <c r="F200" s="21">
        <v>100</v>
      </c>
      <c r="G200" s="23">
        <v>9.6</v>
      </c>
      <c r="H200" s="23">
        <v>12.1</v>
      </c>
      <c r="I200" s="23">
        <v>1210</v>
      </c>
    </row>
    <row r="201" spans="1:9" s="24" customFormat="1" ht="28.8" x14ac:dyDescent="0.3">
      <c r="A201" s="20" t="s">
        <v>540</v>
      </c>
      <c r="B201" s="21" t="s">
        <v>495</v>
      </c>
      <c r="C201" s="20" t="s">
        <v>40</v>
      </c>
      <c r="D201" s="20" t="s">
        <v>496</v>
      </c>
      <c r="E201" s="22" t="s">
        <v>77</v>
      </c>
      <c r="F201" s="21">
        <v>20</v>
      </c>
      <c r="G201" s="23">
        <v>6.65</v>
      </c>
      <c r="H201" s="23">
        <v>8.3800000000000008</v>
      </c>
      <c r="I201" s="23">
        <v>167.6</v>
      </c>
    </row>
    <row r="202" spans="1:9" s="24" customFormat="1" ht="43.2" x14ac:dyDescent="0.3">
      <c r="A202" s="20" t="s">
        <v>541</v>
      </c>
      <c r="B202" s="21" t="s">
        <v>542</v>
      </c>
      <c r="C202" s="20" t="s">
        <v>40</v>
      </c>
      <c r="D202" s="20" t="s">
        <v>543</v>
      </c>
      <c r="E202" s="22" t="s">
        <v>77</v>
      </c>
      <c r="F202" s="21">
        <v>20</v>
      </c>
      <c r="G202" s="23">
        <v>18.3</v>
      </c>
      <c r="H202" s="23">
        <v>23.07</v>
      </c>
      <c r="I202" s="23">
        <v>461.4</v>
      </c>
    </row>
    <row r="203" spans="1:9" s="24" customFormat="1" ht="43.2" x14ac:dyDescent="0.3">
      <c r="A203" s="20" t="s">
        <v>544</v>
      </c>
      <c r="B203" s="21" t="s">
        <v>545</v>
      </c>
      <c r="C203" s="20" t="s">
        <v>40</v>
      </c>
      <c r="D203" s="20" t="s">
        <v>546</v>
      </c>
      <c r="E203" s="22" t="s">
        <v>77</v>
      </c>
      <c r="F203" s="21">
        <v>26</v>
      </c>
      <c r="G203" s="23">
        <v>28.26</v>
      </c>
      <c r="H203" s="23">
        <v>35.619999999999997</v>
      </c>
      <c r="I203" s="23">
        <v>926.12</v>
      </c>
    </row>
    <row r="204" spans="1:9" s="24" customFormat="1" ht="43.2" x14ac:dyDescent="0.3">
      <c r="A204" s="20" t="s">
        <v>547</v>
      </c>
      <c r="B204" s="21" t="s">
        <v>548</v>
      </c>
      <c r="C204" s="20" t="s">
        <v>40</v>
      </c>
      <c r="D204" s="20" t="s">
        <v>549</v>
      </c>
      <c r="E204" s="22" t="s">
        <v>77</v>
      </c>
      <c r="F204" s="21">
        <v>26</v>
      </c>
      <c r="G204" s="23">
        <v>27.38</v>
      </c>
      <c r="H204" s="23">
        <v>34.51</v>
      </c>
      <c r="I204" s="23">
        <v>897.26</v>
      </c>
    </row>
    <row r="205" spans="1:9" s="24" customFormat="1" ht="43.2" x14ac:dyDescent="0.3">
      <c r="A205" s="20" t="s">
        <v>550</v>
      </c>
      <c r="B205" s="21" t="s">
        <v>551</v>
      </c>
      <c r="C205" s="20" t="s">
        <v>40</v>
      </c>
      <c r="D205" s="20" t="s">
        <v>552</v>
      </c>
      <c r="E205" s="22" t="s">
        <v>77</v>
      </c>
      <c r="F205" s="21">
        <v>21</v>
      </c>
      <c r="G205" s="23">
        <v>14.26</v>
      </c>
      <c r="H205" s="23">
        <v>17.97</v>
      </c>
      <c r="I205" s="23">
        <v>377.37</v>
      </c>
    </row>
    <row r="206" spans="1:9" s="24" customFormat="1" ht="28.8" x14ac:dyDescent="0.3">
      <c r="A206" s="20" t="s">
        <v>553</v>
      </c>
      <c r="B206" s="21" t="s">
        <v>554</v>
      </c>
      <c r="C206" s="20" t="s">
        <v>40</v>
      </c>
      <c r="D206" s="20" t="s">
        <v>555</v>
      </c>
      <c r="E206" s="22" t="s">
        <v>15</v>
      </c>
      <c r="F206" s="21">
        <v>71</v>
      </c>
      <c r="G206" s="23">
        <v>16.010000000000002</v>
      </c>
      <c r="H206" s="23">
        <v>20.18</v>
      </c>
      <c r="I206" s="23">
        <v>1432.78</v>
      </c>
    </row>
    <row r="207" spans="1:9" s="24" customFormat="1" ht="43.2" x14ac:dyDescent="0.3">
      <c r="A207" s="20" t="s">
        <v>556</v>
      </c>
      <c r="B207" s="21" t="s">
        <v>557</v>
      </c>
      <c r="C207" s="20" t="s">
        <v>24</v>
      </c>
      <c r="D207" s="20" t="s">
        <v>558</v>
      </c>
      <c r="E207" s="22" t="s">
        <v>26</v>
      </c>
      <c r="F207" s="21">
        <v>13</v>
      </c>
      <c r="G207" s="23">
        <v>160.47</v>
      </c>
      <c r="H207" s="23">
        <v>202.3</v>
      </c>
      <c r="I207" s="23">
        <v>2629.9</v>
      </c>
    </row>
    <row r="208" spans="1:9" s="24" customFormat="1" ht="43.2" x14ac:dyDescent="0.3">
      <c r="A208" s="20" t="s">
        <v>559</v>
      </c>
      <c r="B208" s="21" t="s">
        <v>560</v>
      </c>
      <c r="C208" s="20" t="s">
        <v>24</v>
      </c>
      <c r="D208" s="20" t="s">
        <v>561</v>
      </c>
      <c r="E208" s="22" t="s">
        <v>26</v>
      </c>
      <c r="F208" s="21">
        <v>58</v>
      </c>
      <c r="G208" s="23">
        <v>182.96</v>
      </c>
      <c r="H208" s="23">
        <v>230.65</v>
      </c>
      <c r="I208" s="23">
        <v>13377.7</v>
      </c>
    </row>
    <row r="209" spans="1:9" s="24" customFormat="1" ht="43.2" x14ac:dyDescent="0.3">
      <c r="A209" s="20" t="s">
        <v>562</v>
      </c>
      <c r="B209" s="21" t="s">
        <v>563</v>
      </c>
      <c r="C209" s="20" t="s">
        <v>24</v>
      </c>
      <c r="D209" s="20" t="s">
        <v>564</v>
      </c>
      <c r="E209" s="22" t="s">
        <v>26</v>
      </c>
      <c r="F209" s="21">
        <v>26</v>
      </c>
      <c r="G209" s="23">
        <v>44.62</v>
      </c>
      <c r="H209" s="23">
        <v>56.25</v>
      </c>
      <c r="I209" s="23">
        <v>1462.5</v>
      </c>
    </row>
    <row r="210" spans="1:9" s="24" customFormat="1" ht="57.6" x14ac:dyDescent="0.3">
      <c r="A210" s="20" t="s">
        <v>565</v>
      </c>
      <c r="B210" s="21" t="s">
        <v>566</v>
      </c>
      <c r="C210" s="20" t="s">
        <v>13</v>
      </c>
      <c r="D210" s="20" t="s">
        <v>567</v>
      </c>
      <c r="E210" s="22" t="s">
        <v>15</v>
      </c>
      <c r="F210" s="21">
        <v>1</v>
      </c>
      <c r="G210" s="23">
        <v>1547.93</v>
      </c>
      <c r="H210" s="23">
        <v>1951.47</v>
      </c>
      <c r="I210" s="23">
        <v>1951.47</v>
      </c>
    </row>
    <row r="211" spans="1:9" s="24" customFormat="1" ht="43.2" x14ac:dyDescent="0.3">
      <c r="A211" s="20" t="s">
        <v>568</v>
      </c>
      <c r="B211" s="21" t="s">
        <v>569</v>
      </c>
      <c r="C211" s="20" t="s">
        <v>40</v>
      </c>
      <c r="D211" s="20" t="s">
        <v>570</v>
      </c>
      <c r="E211" s="22" t="s">
        <v>15</v>
      </c>
      <c r="F211" s="21">
        <v>1</v>
      </c>
      <c r="G211" s="23">
        <v>631.72</v>
      </c>
      <c r="H211" s="23">
        <v>796.4</v>
      </c>
      <c r="I211" s="23">
        <v>796.4</v>
      </c>
    </row>
    <row r="212" spans="1:9" s="24" customFormat="1" ht="43.2" x14ac:dyDescent="0.3">
      <c r="A212" s="20" t="s">
        <v>571</v>
      </c>
      <c r="B212" s="21" t="s">
        <v>572</v>
      </c>
      <c r="C212" s="20" t="s">
        <v>13</v>
      </c>
      <c r="D212" s="20" t="s">
        <v>573</v>
      </c>
      <c r="E212" s="22" t="s">
        <v>15</v>
      </c>
      <c r="F212" s="21">
        <v>1</v>
      </c>
      <c r="G212" s="23">
        <v>895.04</v>
      </c>
      <c r="H212" s="23">
        <v>1128.3699999999999</v>
      </c>
      <c r="I212" s="23">
        <v>1128.3699999999999</v>
      </c>
    </row>
    <row r="213" spans="1:9" s="24" customFormat="1" x14ac:dyDescent="0.3">
      <c r="A213" s="20" t="s">
        <v>574</v>
      </c>
      <c r="B213" s="21" t="s">
        <v>575</v>
      </c>
      <c r="C213" s="20" t="s">
        <v>13</v>
      </c>
      <c r="D213" s="20" t="s">
        <v>576</v>
      </c>
      <c r="E213" s="22" t="s">
        <v>15</v>
      </c>
      <c r="F213" s="21">
        <v>1</v>
      </c>
      <c r="G213" s="23">
        <v>9.67</v>
      </c>
      <c r="H213" s="23">
        <v>12.19</v>
      </c>
      <c r="I213" s="23">
        <v>12.19</v>
      </c>
    </row>
    <row r="214" spans="1:9" s="24" customFormat="1" x14ac:dyDescent="0.3">
      <c r="A214" s="20" t="s">
        <v>577</v>
      </c>
      <c r="B214" s="21" t="s">
        <v>578</v>
      </c>
      <c r="C214" s="20" t="s">
        <v>13</v>
      </c>
      <c r="D214" s="20" t="s">
        <v>579</v>
      </c>
      <c r="E214" s="22" t="s">
        <v>15</v>
      </c>
      <c r="F214" s="21">
        <v>90</v>
      </c>
      <c r="G214" s="23">
        <v>7.0000000000000007E-2</v>
      </c>
      <c r="H214" s="23">
        <v>0.08</v>
      </c>
      <c r="I214" s="23">
        <v>7.2</v>
      </c>
    </row>
    <row r="215" spans="1:9" s="24" customFormat="1" ht="57.6" x14ac:dyDescent="0.3">
      <c r="A215" s="20" t="s">
        <v>580</v>
      </c>
      <c r="B215" s="21" t="s">
        <v>581</v>
      </c>
      <c r="C215" s="20" t="s">
        <v>24</v>
      </c>
      <c r="D215" s="20" t="s">
        <v>582</v>
      </c>
      <c r="E215" s="22" t="s">
        <v>26</v>
      </c>
      <c r="F215" s="21">
        <v>1</v>
      </c>
      <c r="G215" s="23">
        <v>5011.7700000000004</v>
      </c>
      <c r="H215" s="23">
        <v>6318.33</v>
      </c>
      <c r="I215" s="23">
        <v>6318.33</v>
      </c>
    </row>
    <row r="216" spans="1:9" s="24" customFormat="1" ht="57.6" x14ac:dyDescent="0.3">
      <c r="A216" s="20" t="s">
        <v>583</v>
      </c>
      <c r="B216" s="21" t="s">
        <v>584</v>
      </c>
      <c r="C216" s="20" t="s">
        <v>24</v>
      </c>
      <c r="D216" s="20" t="s">
        <v>585</v>
      </c>
      <c r="E216" s="22" t="s">
        <v>26</v>
      </c>
      <c r="F216" s="21">
        <v>6</v>
      </c>
      <c r="G216" s="23">
        <v>673.18</v>
      </c>
      <c r="H216" s="23">
        <v>848.67</v>
      </c>
      <c r="I216" s="23">
        <v>5092.0200000000004</v>
      </c>
    </row>
    <row r="217" spans="1:9" s="24" customFormat="1" ht="28.8" x14ac:dyDescent="0.3">
      <c r="A217" s="20" t="s">
        <v>586</v>
      </c>
      <c r="B217" s="21" t="s">
        <v>587</v>
      </c>
      <c r="C217" s="20" t="s">
        <v>13</v>
      </c>
      <c r="D217" s="20" t="s">
        <v>588</v>
      </c>
      <c r="E217" s="22" t="s">
        <v>77</v>
      </c>
      <c r="F217" s="21">
        <v>135.6</v>
      </c>
      <c r="G217" s="23">
        <v>12.15</v>
      </c>
      <c r="H217" s="23">
        <v>15.31</v>
      </c>
      <c r="I217" s="23">
        <v>2076.0300000000002</v>
      </c>
    </row>
    <row r="218" spans="1:9" s="24" customFormat="1" x14ac:dyDescent="0.3">
      <c r="A218" s="20" t="s">
        <v>589</v>
      </c>
      <c r="B218" s="21" t="s">
        <v>492</v>
      </c>
      <c r="C218" s="20" t="s">
        <v>13</v>
      </c>
      <c r="D218" s="20" t="s">
        <v>493</v>
      </c>
      <c r="E218" s="22" t="s">
        <v>77</v>
      </c>
      <c r="F218" s="21">
        <v>15</v>
      </c>
      <c r="G218" s="23">
        <v>5.0599999999999996</v>
      </c>
      <c r="H218" s="23">
        <v>6.37</v>
      </c>
      <c r="I218" s="23">
        <v>95.55</v>
      </c>
    </row>
    <row r="219" spans="1:9" s="24" customFormat="1" x14ac:dyDescent="0.3">
      <c r="A219" s="20" t="s">
        <v>590</v>
      </c>
      <c r="B219" s="21" t="s">
        <v>591</v>
      </c>
      <c r="C219" s="20" t="s">
        <v>13</v>
      </c>
      <c r="D219" s="20" t="s">
        <v>592</v>
      </c>
      <c r="E219" s="22" t="s">
        <v>15</v>
      </c>
      <c r="F219" s="21">
        <v>2</v>
      </c>
      <c r="G219" s="23">
        <v>19.88</v>
      </c>
      <c r="H219" s="23">
        <v>25.06</v>
      </c>
      <c r="I219" s="23">
        <v>50.12</v>
      </c>
    </row>
    <row r="220" spans="1:9" x14ac:dyDescent="0.3">
      <c r="A220" s="17" t="s">
        <v>593</v>
      </c>
      <c r="B220" s="17"/>
      <c r="C220" s="17"/>
      <c r="D220" s="17" t="s">
        <v>594</v>
      </c>
      <c r="E220" s="17"/>
      <c r="F220" s="18"/>
      <c r="G220" s="17">
        <v>1</v>
      </c>
      <c r="H220" s="17"/>
      <c r="I220" s="19">
        <v>17923.669999999998</v>
      </c>
    </row>
    <row r="221" spans="1:9" s="24" customFormat="1" ht="43.2" x14ac:dyDescent="0.3">
      <c r="A221" s="20" t="s">
        <v>595</v>
      </c>
      <c r="B221" s="21" t="s">
        <v>596</v>
      </c>
      <c r="C221" s="20" t="s">
        <v>24</v>
      </c>
      <c r="D221" s="20" t="s">
        <v>597</v>
      </c>
      <c r="E221" s="22" t="s">
        <v>26</v>
      </c>
      <c r="F221" s="21">
        <v>11</v>
      </c>
      <c r="G221" s="23">
        <v>68.75</v>
      </c>
      <c r="H221" s="23">
        <v>86.67</v>
      </c>
      <c r="I221" s="23">
        <v>953.37</v>
      </c>
    </row>
    <row r="222" spans="1:9" s="24" customFormat="1" ht="43.2" x14ac:dyDescent="0.3">
      <c r="A222" s="20" t="s">
        <v>598</v>
      </c>
      <c r="B222" s="21" t="s">
        <v>599</v>
      </c>
      <c r="C222" s="20" t="s">
        <v>24</v>
      </c>
      <c r="D222" s="20" t="s">
        <v>600</v>
      </c>
      <c r="E222" s="22" t="s">
        <v>26</v>
      </c>
      <c r="F222" s="21">
        <v>4</v>
      </c>
      <c r="G222" s="23">
        <v>39.549999999999997</v>
      </c>
      <c r="H222" s="23">
        <v>49.86</v>
      </c>
      <c r="I222" s="23">
        <v>199.44</v>
      </c>
    </row>
    <row r="223" spans="1:9" s="24" customFormat="1" ht="28.8" x14ac:dyDescent="0.3">
      <c r="A223" s="20" t="s">
        <v>601</v>
      </c>
      <c r="B223" s="21" t="s">
        <v>602</v>
      </c>
      <c r="C223" s="20" t="s">
        <v>24</v>
      </c>
      <c r="D223" s="20" t="s">
        <v>603</v>
      </c>
      <c r="E223" s="22" t="s">
        <v>26</v>
      </c>
      <c r="F223" s="21">
        <v>26</v>
      </c>
      <c r="G223" s="23">
        <v>28.2</v>
      </c>
      <c r="H223" s="23">
        <v>35.549999999999997</v>
      </c>
      <c r="I223" s="23">
        <v>924.3</v>
      </c>
    </row>
    <row r="224" spans="1:9" s="24" customFormat="1" ht="28.8" x14ac:dyDescent="0.3">
      <c r="A224" s="20" t="s">
        <v>604</v>
      </c>
      <c r="B224" s="21" t="s">
        <v>605</v>
      </c>
      <c r="C224" s="20" t="s">
        <v>24</v>
      </c>
      <c r="D224" s="20" t="s">
        <v>606</v>
      </c>
      <c r="E224" s="22" t="s">
        <v>161</v>
      </c>
      <c r="F224" s="21">
        <v>500</v>
      </c>
      <c r="G224" s="23">
        <v>9.1300000000000008</v>
      </c>
      <c r="H224" s="23">
        <v>11.51</v>
      </c>
      <c r="I224" s="23">
        <v>5755</v>
      </c>
    </row>
    <row r="225" spans="1:9" s="24" customFormat="1" x14ac:dyDescent="0.3">
      <c r="A225" s="20" t="s">
        <v>607</v>
      </c>
      <c r="B225" s="21" t="s">
        <v>608</v>
      </c>
      <c r="C225" s="20" t="s">
        <v>13</v>
      </c>
      <c r="D225" s="20" t="s">
        <v>609</v>
      </c>
      <c r="E225" s="22" t="s">
        <v>15</v>
      </c>
      <c r="F225" s="21">
        <v>14</v>
      </c>
      <c r="G225" s="23">
        <v>31.19</v>
      </c>
      <c r="H225" s="23">
        <v>39.32</v>
      </c>
      <c r="I225" s="23">
        <v>550.48</v>
      </c>
    </row>
    <row r="226" spans="1:9" s="24" customFormat="1" x14ac:dyDescent="0.3">
      <c r="A226" s="20" t="s">
        <v>610</v>
      </c>
      <c r="B226" s="21" t="s">
        <v>611</v>
      </c>
      <c r="C226" s="20" t="s">
        <v>20</v>
      </c>
      <c r="D226" s="20" t="s">
        <v>612</v>
      </c>
      <c r="E226" s="22" t="s">
        <v>77</v>
      </c>
      <c r="F226" s="21">
        <v>45</v>
      </c>
      <c r="G226" s="23">
        <v>40.22</v>
      </c>
      <c r="H226" s="23">
        <v>50.7</v>
      </c>
      <c r="I226" s="23">
        <v>2281.5</v>
      </c>
    </row>
    <row r="227" spans="1:9" s="24" customFormat="1" x14ac:dyDescent="0.3">
      <c r="A227" s="20" t="s">
        <v>613</v>
      </c>
      <c r="B227" s="21" t="s">
        <v>614</v>
      </c>
      <c r="C227" s="20" t="s">
        <v>20</v>
      </c>
      <c r="D227" s="20" t="s">
        <v>615</v>
      </c>
      <c r="E227" s="22" t="s">
        <v>15</v>
      </c>
      <c r="F227" s="21">
        <v>3</v>
      </c>
      <c r="G227" s="23">
        <v>8.5399999999999991</v>
      </c>
      <c r="H227" s="23">
        <v>10.76</v>
      </c>
      <c r="I227" s="23">
        <v>32.28</v>
      </c>
    </row>
    <row r="228" spans="1:9" s="24" customFormat="1" x14ac:dyDescent="0.3">
      <c r="A228" s="20" t="s">
        <v>616</v>
      </c>
      <c r="B228" s="21" t="s">
        <v>617</v>
      </c>
      <c r="C228" s="20" t="s">
        <v>20</v>
      </c>
      <c r="D228" s="20" t="s">
        <v>618</v>
      </c>
      <c r="E228" s="22" t="s">
        <v>15</v>
      </c>
      <c r="F228" s="21">
        <v>1</v>
      </c>
      <c r="G228" s="23">
        <v>64.42</v>
      </c>
      <c r="H228" s="23">
        <v>81.209999999999994</v>
      </c>
      <c r="I228" s="23">
        <v>81.209999999999994</v>
      </c>
    </row>
    <row r="229" spans="1:9" s="24" customFormat="1" x14ac:dyDescent="0.3">
      <c r="A229" s="20" t="s">
        <v>619</v>
      </c>
      <c r="B229" s="21" t="s">
        <v>620</v>
      </c>
      <c r="C229" s="20" t="s">
        <v>13</v>
      </c>
      <c r="D229" s="20" t="s">
        <v>621</v>
      </c>
      <c r="E229" s="22" t="s">
        <v>15</v>
      </c>
      <c r="F229" s="21">
        <v>22</v>
      </c>
      <c r="G229" s="23">
        <v>17.46</v>
      </c>
      <c r="H229" s="23">
        <v>22.01</v>
      </c>
      <c r="I229" s="23">
        <v>484.22</v>
      </c>
    </row>
    <row r="230" spans="1:9" s="24" customFormat="1" x14ac:dyDescent="0.3">
      <c r="A230" s="20" t="s">
        <v>622</v>
      </c>
      <c r="B230" s="21" t="s">
        <v>623</v>
      </c>
      <c r="C230" s="20" t="s">
        <v>13</v>
      </c>
      <c r="D230" s="20" t="s">
        <v>624</v>
      </c>
      <c r="E230" s="22" t="s">
        <v>15</v>
      </c>
      <c r="F230" s="21">
        <v>2</v>
      </c>
      <c r="G230" s="23">
        <v>10.77</v>
      </c>
      <c r="H230" s="23">
        <v>13.57</v>
      </c>
      <c r="I230" s="23">
        <v>27.14</v>
      </c>
    </row>
    <row r="231" spans="1:9" s="24" customFormat="1" x14ac:dyDescent="0.3">
      <c r="A231" s="20" t="s">
        <v>625</v>
      </c>
      <c r="B231" s="21" t="s">
        <v>626</v>
      </c>
      <c r="C231" s="20" t="s">
        <v>20</v>
      </c>
      <c r="D231" s="20" t="s">
        <v>627</v>
      </c>
      <c r="E231" s="22" t="s">
        <v>15</v>
      </c>
      <c r="F231" s="21">
        <v>27</v>
      </c>
      <c r="G231" s="23">
        <v>15.06</v>
      </c>
      <c r="H231" s="23">
        <v>18.98</v>
      </c>
      <c r="I231" s="23">
        <v>512.46</v>
      </c>
    </row>
    <row r="232" spans="1:9" s="24" customFormat="1" ht="43.2" x14ac:dyDescent="0.3">
      <c r="A232" s="20" t="s">
        <v>628</v>
      </c>
      <c r="B232" s="21" t="s">
        <v>545</v>
      </c>
      <c r="C232" s="20" t="s">
        <v>40</v>
      </c>
      <c r="D232" s="20" t="s">
        <v>546</v>
      </c>
      <c r="E232" s="22" t="s">
        <v>77</v>
      </c>
      <c r="F232" s="21">
        <v>6</v>
      </c>
      <c r="G232" s="23">
        <v>28.26</v>
      </c>
      <c r="H232" s="23">
        <v>35.619999999999997</v>
      </c>
      <c r="I232" s="23">
        <v>213.72</v>
      </c>
    </row>
    <row r="233" spans="1:9" s="24" customFormat="1" ht="43.2" x14ac:dyDescent="0.3">
      <c r="A233" s="20" t="s">
        <v>629</v>
      </c>
      <c r="B233" s="21" t="s">
        <v>630</v>
      </c>
      <c r="C233" s="20" t="s">
        <v>40</v>
      </c>
      <c r="D233" s="20" t="s">
        <v>631</v>
      </c>
      <c r="E233" s="22" t="s">
        <v>15</v>
      </c>
      <c r="F233" s="21">
        <v>4</v>
      </c>
      <c r="G233" s="23">
        <v>30.05</v>
      </c>
      <c r="H233" s="23">
        <v>37.880000000000003</v>
      </c>
      <c r="I233" s="23">
        <v>151.52000000000001</v>
      </c>
    </row>
    <row r="234" spans="1:9" s="24" customFormat="1" ht="43.2" x14ac:dyDescent="0.3">
      <c r="A234" s="20" t="s">
        <v>632</v>
      </c>
      <c r="B234" s="21" t="s">
        <v>551</v>
      </c>
      <c r="C234" s="20" t="s">
        <v>40</v>
      </c>
      <c r="D234" s="20" t="s">
        <v>552</v>
      </c>
      <c r="E234" s="22" t="s">
        <v>77</v>
      </c>
      <c r="F234" s="21">
        <v>54</v>
      </c>
      <c r="G234" s="23">
        <v>14.26</v>
      </c>
      <c r="H234" s="23">
        <v>17.97</v>
      </c>
      <c r="I234" s="23">
        <v>970.38</v>
      </c>
    </row>
    <row r="235" spans="1:9" s="24" customFormat="1" x14ac:dyDescent="0.3">
      <c r="A235" s="20" t="s">
        <v>633</v>
      </c>
      <c r="B235" s="21" t="s">
        <v>462</v>
      </c>
      <c r="C235" s="20" t="s">
        <v>13</v>
      </c>
      <c r="D235" s="20" t="s">
        <v>463</v>
      </c>
      <c r="E235" s="22" t="s">
        <v>15</v>
      </c>
      <c r="F235" s="21">
        <v>3</v>
      </c>
      <c r="G235" s="23">
        <v>7.94</v>
      </c>
      <c r="H235" s="23">
        <v>10</v>
      </c>
      <c r="I235" s="23">
        <v>30</v>
      </c>
    </row>
    <row r="236" spans="1:9" s="24" customFormat="1" x14ac:dyDescent="0.3">
      <c r="A236" s="20" t="s">
        <v>634</v>
      </c>
      <c r="B236" s="21" t="s">
        <v>635</v>
      </c>
      <c r="C236" s="20" t="s">
        <v>13</v>
      </c>
      <c r="D236" s="20" t="s">
        <v>636</v>
      </c>
      <c r="E236" s="22" t="s">
        <v>15</v>
      </c>
      <c r="F236" s="21">
        <v>1</v>
      </c>
      <c r="G236" s="23">
        <v>673.56</v>
      </c>
      <c r="H236" s="23">
        <v>849.15</v>
      </c>
      <c r="I236" s="23">
        <v>849.15</v>
      </c>
    </row>
    <row r="237" spans="1:9" s="24" customFormat="1" x14ac:dyDescent="0.3">
      <c r="A237" s="20" t="s">
        <v>637</v>
      </c>
      <c r="B237" s="21" t="s">
        <v>638</v>
      </c>
      <c r="C237" s="20" t="s">
        <v>24</v>
      </c>
      <c r="D237" s="20" t="s">
        <v>639</v>
      </c>
      <c r="E237" s="22" t="s">
        <v>640</v>
      </c>
      <c r="F237" s="21">
        <v>2</v>
      </c>
      <c r="G237" s="23">
        <v>1423.37</v>
      </c>
      <c r="H237" s="23">
        <v>1794.44</v>
      </c>
      <c r="I237" s="23">
        <v>3588.88</v>
      </c>
    </row>
    <row r="238" spans="1:9" s="24" customFormat="1" x14ac:dyDescent="0.3">
      <c r="A238" s="20" t="s">
        <v>641</v>
      </c>
      <c r="B238" s="21" t="s">
        <v>642</v>
      </c>
      <c r="C238" s="20" t="s">
        <v>24</v>
      </c>
      <c r="D238" s="20" t="s">
        <v>643</v>
      </c>
      <c r="E238" s="22" t="s">
        <v>26</v>
      </c>
      <c r="F238" s="21">
        <v>1</v>
      </c>
      <c r="G238" s="23">
        <v>76.64</v>
      </c>
      <c r="H238" s="23">
        <v>96.62</v>
      </c>
      <c r="I238" s="23">
        <v>96.62</v>
      </c>
    </row>
    <row r="239" spans="1:9" s="24" customFormat="1" x14ac:dyDescent="0.3">
      <c r="A239" s="20" t="s">
        <v>644</v>
      </c>
      <c r="B239" s="21" t="s">
        <v>645</v>
      </c>
      <c r="C239" s="20" t="s">
        <v>13</v>
      </c>
      <c r="D239" s="20" t="s">
        <v>646</v>
      </c>
      <c r="E239" s="22" t="s">
        <v>15</v>
      </c>
      <c r="F239" s="21">
        <v>1</v>
      </c>
      <c r="G239" s="23">
        <v>35.01</v>
      </c>
      <c r="H239" s="23">
        <v>44.13</v>
      </c>
      <c r="I239" s="23">
        <v>44.13</v>
      </c>
    </row>
    <row r="240" spans="1:9" s="24" customFormat="1" x14ac:dyDescent="0.3">
      <c r="A240" s="20" t="s">
        <v>647</v>
      </c>
      <c r="B240" s="21" t="s">
        <v>648</v>
      </c>
      <c r="C240" s="20" t="s">
        <v>24</v>
      </c>
      <c r="D240" s="20" t="s">
        <v>649</v>
      </c>
      <c r="E240" s="22" t="s">
        <v>640</v>
      </c>
      <c r="F240" s="21">
        <v>1</v>
      </c>
      <c r="G240" s="23">
        <v>141.09</v>
      </c>
      <c r="H240" s="23">
        <v>177.87</v>
      </c>
      <c r="I240" s="23">
        <v>177.87</v>
      </c>
    </row>
    <row r="241" spans="1:9" x14ac:dyDescent="0.3">
      <c r="A241" s="17" t="s">
        <v>650</v>
      </c>
      <c r="B241" s="17"/>
      <c r="C241" s="17"/>
      <c r="D241" s="17" t="s">
        <v>651</v>
      </c>
      <c r="E241" s="17"/>
      <c r="F241" s="18"/>
      <c r="G241" s="17">
        <v>1</v>
      </c>
      <c r="H241" s="17"/>
      <c r="I241" s="19">
        <v>1723.57</v>
      </c>
    </row>
    <row r="242" spans="1:9" s="24" customFormat="1" ht="28.8" x14ac:dyDescent="0.3">
      <c r="A242" s="20" t="s">
        <v>652</v>
      </c>
      <c r="B242" s="21" t="s">
        <v>653</v>
      </c>
      <c r="C242" s="20" t="s">
        <v>40</v>
      </c>
      <c r="D242" s="20" t="s">
        <v>654</v>
      </c>
      <c r="E242" s="22" t="s">
        <v>15</v>
      </c>
      <c r="F242" s="21">
        <v>4</v>
      </c>
      <c r="G242" s="23">
        <v>171.66</v>
      </c>
      <c r="H242" s="23">
        <v>216.41</v>
      </c>
      <c r="I242" s="23">
        <v>865.64</v>
      </c>
    </row>
    <row r="243" spans="1:9" s="24" customFormat="1" ht="28.8" x14ac:dyDescent="0.3">
      <c r="A243" s="20" t="s">
        <v>655</v>
      </c>
      <c r="B243" s="21" t="s">
        <v>656</v>
      </c>
      <c r="C243" s="20" t="s">
        <v>40</v>
      </c>
      <c r="D243" s="20" t="s">
        <v>657</v>
      </c>
      <c r="E243" s="22" t="s">
        <v>15</v>
      </c>
      <c r="F243" s="21">
        <v>9</v>
      </c>
      <c r="G243" s="23">
        <v>26.91</v>
      </c>
      <c r="H243" s="23">
        <v>33.92</v>
      </c>
      <c r="I243" s="23">
        <v>305.27999999999997</v>
      </c>
    </row>
    <row r="244" spans="1:9" s="24" customFormat="1" x14ac:dyDescent="0.3">
      <c r="A244" s="20" t="s">
        <v>658</v>
      </c>
      <c r="B244" s="21" t="s">
        <v>659</v>
      </c>
      <c r="C244" s="20" t="s">
        <v>40</v>
      </c>
      <c r="D244" s="20" t="s">
        <v>660</v>
      </c>
      <c r="E244" s="22" t="s">
        <v>37</v>
      </c>
      <c r="F244" s="21">
        <v>5</v>
      </c>
      <c r="G244" s="23">
        <v>27.08</v>
      </c>
      <c r="H244" s="23">
        <v>34.130000000000003</v>
      </c>
      <c r="I244" s="23">
        <v>170.65</v>
      </c>
    </row>
    <row r="245" spans="1:9" s="24" customFormat="1" ht="28.8" x14ac:dyDescent="0.3">
      <c r="A245" s="20" t="s">
        <v>661</v>
      </c>
      <c r="B245" s="21" t="s">
        <v>662</v>
      </c>
      <c r="C245" s="20" t="s">
        <v>24</v>
      </c>
      <c r="D245" s="20" t="s">
        <v>663</v>
      </c>
      <c r="E245" s="22" t="s">
        <v>26</v>
      </c>
      <c r="F245" s="21">
        <v>7</v>
      </c>
      <c r="G245" s="23">
        <v>19.87</v>
      </c>
      <c r="H245" s="23">
        <v>25.05</v>
      </c>
      <c r="I245" s="23">
        <v>175.35</v>
      </c>
    </row>
    <row r="246" spans="1:9" s="24" customFormat="1" ht="28.8" x14ac:dyDescent="0.3">
      <c r="A246" s="20" t="s">
        <v>664</v>
      </c>
      <c r="B246" s="21" t="s">
        <v>665</v>
      </c>
      <c r="C246" s="20" t="s">
        <v>24</v>
      </c>
      <c r="D246" s="20" t="s">
        <v>666</v>
      </c>
      <c r="E246" s="22" t="s">
        <v>26</v>
      </c>
      <c r="F246" s="21">
        <v>2</v>
      </c>
      <c r="G246" s="23">
        <v>19.87</v>
      </c>
      <c r="H246" s="23">
        <v>25.05</v>
      </c>
      <c r="I246" s="23">
        <v>50.1</v>
      </c>
    </row>
    <row r="247" spans="1:9" s="24" customFormat="1" ht="28.8" x14ac:dyDescent="0.3">
      <c r="A247" s="20" t="s">
        <v>667</v>
      </c>
      <c r="B247" s="21" t="s">
        <v>668</v>
      </c>
      <c r="C247" s="20" t="s">
        <v>24</v>
      </c>
      <c r="D247" s="20" t="s">
        <v>669</v>
      </c>
      <c r="E247" s="22" t="s">
        <v>26</v>
      </c>
      <c r="F247" s="21">
        <v>1</v>
      </c>
      <c r="G247" s="23">
        <v>16.89</v>
      </c>
      <c r="H247" s="23">
        <v>21.29</v>
      </c>
      <c r="I247" s="23">
        <v>21.29</v>
      </c>
    </row>
    <row r="248" spans="1:9" s="24" customFormat="1" ht="28.8" x14ac:dyDescent="0.3">
      <c r="A248" s="20" t="s">
        <v>670</v>
      </c>
      <c r="B248" s="21" t="s">
        <v>671</v>
      </c>
      <c r="C248" s="20" t="s">
        <v>24</v>
      </c>
      <c r="D248" s="20" t="s">
        <v>672</v>
      </c>
      <c r="E248" s="22" t="s">
        <v>26</v>
      </c>
      <c r="F248" s="21">
        <v>2</v>
      </c>
      <c r="G248" s="23">
        <v>19.87</v>
      </c>
      <c r="H248" s="23">
        <v>25.05</v>
      </c>
      <c r="I248" s="23">
        <v>50.1</v>
      </c>
    </row>
    <row r="249" spans="1:9" s="24" customFormat="1" ht="28.8" x14ac:dyDescent="0.3">
      <c r="A249" s="20" t="s">
        <v>673</v>
      </c>
      <c r="B249" s="21" t="s">
        <v>674</v>
      </c>
      <c r="C249" s="20" t="s">
        <v>24</v>
      </c>
      <c r="D249" s="20" t="s">
        <v>675</v>
      </c>
      <c r="E249" s="22" t="s">
        <v>26</v>
      </c>
      <c r="F249" s="21">
        <v>4</v>
      </c>
      <c r="G249" s="23">
        <v>16.89</v>
      </c>
      <c r="H249" s="23">
        <v>21.29</v>
      </c>
      <c r="I249" s="23">
        <v>85.16</v>
      </c>
    </row>
    <row r="250" spans="1:9" x14ac:dyDescent="0.3">
      <c r="A250" s="17" t="s">
        <v>676</v>
      </c>
      <c r="B250" s="17"/>
      <c r="C250" s="17"/>
      <c r="D250" s="17" t="s">
        <v>677</v>
      </c>
      <c r="E250" s="17"/>
      <c r="F250" s="18"/>
      <c r="G250" s="17">
        <v>1</v>
      </c>
      <c r="H250" s="17"/>
      <c r="I250" s="19">
        <v>382.29</v>
      </c>
    </row>
    <row r="251" spans="1:9" s="24" customFormat="1" x14ac:dyDescent="0.3">
      <c r="A251" s="20" t="s">
        <v>678</v>
      </c>
      <c r="B251" s="21" t="s">
        <v>679</v>
      </c>
      <c r="C251" s="20" t="s">
        <v>13</v>
      </c>
      <c r="D251" s="20" t="s">
        <v>680</v>
      </c>
      <c r="E251" s="22" t="s">
        <v>15</v>
      </c>
      <c r="F251" s="21">
        <v>8</v>
      </c>
      <c r="G251" s="23">
        <v>3.87</v>
      </c>
      <c r="H251" s="23">
        <v>4.87</v>
      </c>
      <c r="I251" s="23">
        <v>38.96</v>
      </c>
    </row>
    <row r="252" spans="1:9" s="24" customFormat="1" x14ac:dyDescent="0.3">
      <c r="A252" s="20" t="s">
        <v>681</v>
      </c>
      <c r="B252" s="21" t="s">
        <v>682</v>
      </c>
      <c r="C252" s="20" t="s">
        <v>13</v>
      </c>
      <c r="D252" s="20" t="s">
        <v>683</v>
      </c>
      <c r="E252" s="22" t="s">
        <v>15</v>
      </c>
      <c r="F252" s="21">
        <v>3</v>
      </c>
      <c r="G252" s="23">
        <v>11.79</v>
      </c>
      <c r="H252" s="23">
        <v>14.86</v>
      </c>
      <c r="I252" s="23">
        <v>44.58</v>
      </c>
    </row>
    <row r="253" spans="1:9" s="24" customFormat="1" x14ac:dyDescent="0.3">
      <c r="A253" s="20" t="s">
        <v>684</v>
      </c>
      <c r="B253" s="21" t="s">
        <v>685</v>
      </c>
      <c r="C253" s="20" t="s">
        <v>13</v>
      </c>
      <c r="D253" s="20" t="s">
        <v>686</v>
      </c>
      <c r="E253" s="22" t="s">
        <v>15</v>
      </c>
      <c r="F253" s="21">
        <v>3</v>
      </c>
      <c r="G253" s="23">
        <v>10.050000000000001</v>
      </c>
      <c r="H253" s="23">
        <v>12.67</v>
      </c>
      <c r="I253" s="23">
        <v>38.01</v>
      </c>
    </row>
    <row r="254" spans="1:9" s="24" customFormat="1" x14ac:dyDescent="0.3">
      <c r="A254" s="20" t="s">
        <v>687</v>
      </c>
      <c r="B254" s="21" t="s">
        <v>688</v>
      </c>
      <c r="C254" s="20" t="s">
        <v>13</v>
      </c>
      <c r="D254" s="20" t="s">
        <v>689</v>
      </c>
      <c r="E254" s="22" t="s">
        <v>15</v>
      </c>
      <c r="F254" s="21">
        <v>1</v>
      </c>
      <c r="G254" s="23">
        <v>55.24</v>
      </c>
      <c r="H254" s="23">
        <v>69.64</v>
      </c>
      <c r="I254" s="23">
        <v>69.64</v>
      </c>
    </row>
    <row r="255" spans="1:9" s="24" customFormat="1" x14ac:dyDescent="0.3">
      <c r="A255" s="20" t="s">
        <v>690</v>
      </c>
      <c r="B255" s="21" t="s">
        <v>691</v>
      </c>
      <c r="C255" s="20" t="s">
        <v>13</v>
      </c>
      <c r="D255" s="20" t="s">
        <v>692</v>
      </c>
      <c r="E255" s="22" t="s">
        <v>15</v>
      </c>
      <c r="F255" s="21">
        <v>1</v>
      </c>
      <c r="G255" s="23">
        <v>151.59</v>
      </c>
      <c r="H255" s="23">
        <v>191.1</v>
      </c>
      <c r="I255" s="23">
        <v>191.1</v>
      </c>
    </row>
    <row r="256" spans="1:9" x14ac:dyDescent="0.3">
      <c r="A256" s="17" t="s">
        <v>693</v>
      </c>
      <c r="B256" s="17"/>
      <c r="C256" s="17"/>
      <c r="D256" s="17" t="s">
        <v>694</v>
      </c>
      <c r="E256" s="17"/>
      <c r="F256" s="18"/>
      <c r="G256" s="17">
        <v>1</v>
      </c>
      <c r="H256" s="17"/>
      <c r="I256" s="19">
        <v>76932.460000000006</v>
      </c>
    </row>
    <row r="257" spans="1:9" s="24" customFormat="1" ht="57.6" x14ac:dyDescent="0.3">
      <c r="A257" s="20" t="s">
        <v>695</v>
      </c>
      <c r="B257" s="21" t="s">
        <v>696</v>
      </c>
      <c r="C257" s="20" t="s">
        <v>40</v>
      </c>
      <c r="D257" s="20" t="s">
        <v>697</v>
      </c>
      <c r="E257" s="22" t="s">
        <v>15</v>
      </c>
      <c r="F257" s="21">
        <v>3</v>
      </c>
      <c r="G257" s="23">
        <v>634.66</v>
      </c>
      <c r="H257" s="23">
        <v>800.11</v>
      </c>
      <c r="I257" s="23">
        <v>2400.33</v>
      </c>
    </row>
    <row r="258" spans="1:9" s="24" customFormat="1" ht="57.6" x14ac:dyDescent="0.3">
      <c r="A258" s="20" t="s">
        <v>698</v>
      </c>
      <c r="B258" s="21" t="s">
        <v>699</v>
      </c>
      <c r="C258" s="20" t="s">
        <v>40</v>
      </c>
      <c r="D258" s="20" t="s">
        <v>700</v>
      </c>
      <c r="E258" s="22" t="s">
        <v>15</v>
      </c>
      <c r="F258" s="21">
        <v>4</v>
      </c>
      <c r="G258" s="23">
        <v>1003.46</v>
      </c>
      <c r="H258" s="23">
        <v>1265.06</v>
      </c>
      <c r="I258" s="23">
        <v>5060.24</v>
      </c>
    </row>
    <row r="259" spans="1:9" s="24" customFormat="1" ht="57.6" x14ac:dyDescent="0.3">
      <c r="A259" s="20" t="s">
        <v>701</v>
      </c>
      <c r="B259" s="21" t="s">
        <v>702</v>
      </c>
      <c r="C259" s="20" t="s">
        <v>13</v>
      </c>
      <c r="D259" s="20" t="s">
        <v>703</v>
      </c>
      <c r="E259" s="22" t="s">
        <v>15</v>
      </c>
      <c r="F259" s="21">
        <v>1</v>
      </c>
      <c r="G259" s="23">
        <v>1341.8</v>
      </c>
      <c r="H259" s="23">
        <v>1691.6</v>
      </c>
      <c r="I259" s="23">
        <v>1691.6</v>
      </c>
    </row>
    <row r="260" spans="1:9" s="24" customFormat="1" x14ac:dyDescent="0.3">
      <c r="A260" s="20" t="s">
        <v>704</v>
      </c>
      <c r="B260" s="21" t="s">
        <v>705</v>
      </c>
      <c r="C260" s="20" t="s">
        <v>13</v>
      </c>
      <c r="D260" s="20" t="s">
        <v>706</v>
      </c>
      <c r="E260" s="22" t="s">
        <v>15</v>
      </c>
      <c r="F260" s="21">
        <v>1</v>
      </c>
      <c r="G260" s="23">
        <v>942.52</v>
      </c>
      <c r="H260" s="23">
        <v>1188.23</v>
      </c>
      <c r="I260" s="23">
        <v>1188.23</v>
      </c>
    </row>
    <row r="261" spans="1:9" s="24" customFormat="1" ht="57.6" x14ac:dyDescent="0.3">
      <c r="A261" s="20" t="s">
        <v>707</v>
      </c>
      <c r="B261" s="21" t="s">
        <v>708</v>
      </c>
      <c r="C261" s="20" t="s">
        <v>13</v>
      </c>
      <c r="D261" s="20" t="s">
        <v>709</v>
      </c>
      <c r="E261" s="22" t="s">
        <v>15</v>
      </c>
      <c r="F261" s="21">
        <v>1</v>
      </c>
      <c r="G261" s="23">
        <v>961.16</v>
      </c>
      <c r="H261" s="23">
        <v>1211.73</v>
      </c>
      <c r="I261" s="23">
        <v>1211.73</v>
      </c>
    </row>
    <row r="262" spans="1:9" s="24" customFormat="1" ht="57.6" x14ac:dyDescent="0.3">
      <c r="A262" s="20" t="s">
        <v>710</v>
      </c>
      <c r="B262" s="21" t="s">
        <v>711</v>
      </c>
      <c r="C262" s="20" t="s">
        <v>13</v>
      </c>
      <c r="D262" s="20" t="s">
        <v>712</v>
      </c>
      <c r="E262" s="22" t="s">
        <v>15</v>
      </c>
      <c r="F262" s="21">
        <v>1</v>
      </c>
      <c r="G262" s="23">
        <v>1082</v>
      </c>
      <c r="H262" s="23">
        <v>1364.07</v>
      </c>
      <c r="I262" s="23">
        <v>1364.07</v>
      </c>
    </row>
    <row r="263" spans="1:9" s="24" customFormat="1" ht="57.6" x14ac:dyDescent="0.3">
      <c r="A263" s="20" t="s">
        <v>713</v>
      </c>
      <c r="B263" s="21" t="s">
        <v>714</v>
      </c>
      <c r="C263" s="20" t="s">
        <v>13</v>
      </c>
      <c r="D263" s="20" t="s">
        <v>715</v>
      </c>
      <c r="E263" s="22" t="s">
        <v>15</v>
      </c>
      <c r="F263" s="21">
        <v>1</v>
      </c>
      <c r="G263" s="23">
        <v>1802.02</v>
      </c>
      <c r="H263" s="23">
        <v>2271.8000000000002</v>
      </c>
      <c r="I263" s="23">
        <v>2271.8000000000002</v>
      </c>
    </row>
    <row r="264" spans="1:9" s="24" customFormat="1" ht="43.2" x14ac:dyDescent="0.3">
      <c r="A264" s="20" t="s">
        <v>716</v>
      </c>
      <c r="B264" s="21" t="s">
        <v>717</v>
      </c>
      <c r="C264" s="20" t="s">
        <v>40</v>
      </c>
      <c r="D264" s="20" t="s">
        <v>718</v>
      </c>
      <c r="E264" s="22" t="s">
        <v>15</v>
      </c>
      <c r="F264" s="21">
        <v>3</v>
      </c>
      <c r="G264" s="23">
        <v>312.10000000000002</v>
      </c>
      <c r="H264" s="23">
        <v>393.46</v>
      </c>
      <c r="I264" s="23">
        <v>1180.3800000000001</v>
      </c>
    </row>
    <row r="265" spans="1:9" s="24" customFormat="1" ht="43.2" x14ac:dyDescent="0.3">
      <c r="A265" s="20" t="s">
        <v>719</v>
      </c>
      <c r="B265" s="21" t="s">
        <v>720</v>
      </c>
      <c r="C265" s="20" t="s">
        <v>40</v>
      </c>
      <c r="D265" s="20" t="s">
        <v>721</v>
      </c>
      <c r="E265" s="22" t="s">
        <v>15</v>
      </c>
      <c r="F265" s="21">
        <v>4</v>
      </c>
      <c r="G265" s="23">
        <v>773.16</v>
      </c>
      <c r="H265" s="23">
        <v>974.72</v>
      </c>
      <c r="I265" s="23">
        <v>3898.88</v>
      </c>
    </row>
    <row r="266" spans="1:9" s="24" customFormat="1" ht="43.2" x14ac:dyDescent="0.3">
      <c r="A266" s="20" t="s">
        <v>722</v>
      </c>
      <c r="B266" s="21" t="s">
        <v>723</v>
      </c>
      <c r="C266" s="20" t="s">
        <v>24</v>
      </c>
      <c r="D266" s="20" t="s">
        <v>724</v>
      </c>
      <c r="E266" s="22" t="s">
        <v>26</v>
      </c>
      <c r="F266" s="21">
        <v>19</v>
      </c>
      <c r="G266" s="23">
        <v>351.7</v>
      </c>
      <c r="H266" s="23">
        <v>443.38</v>
      </c>
      <c r="I266" s="23">
        <v>8424.2199999999993</v>
      </c>
    </row>
    <row r="267" spans="1:9" s="24" customFormat="1" ht="57.6" x14ac:dyDescent="0.3">
      <c r="A267" s="20" t="s">
        <v>725</v>
      </c>
      <c r="B267" s="21" t="s">
        <v>726</v>
      </c>
      <c r="C267" s="20" t="s">
        <v>40</v>
      </c>
      <c r="D267" s="20" t="s">
        <v>727</v>
      </c>
      <c r="E267" s="22" t="s">
        <v>15</v>
      </c>
      <c r="F267" s="21">
        <v>19</v>
      </c>
      <c r="G267" s="23">
        <v>1226.46</v>
      </c>
      <c r="H267" s="23">
        <v>1546.19</v>
      </c>
      <c r="I267" s="23">
        <v>29377.61</v>
      </c>
    </row>
    <row r="268" spans="1:9" s="24" customFormat="1" ht="28.8" x14ac:dyDescent="0.3">
      <c r="A268" s="20" t="s">
        <v>728</v>
      </c>
      <c r="B268" s="21" t="s">
        <v>729</v>
      </c>
      <c r="C268" s="20" t="s">
        <v>24</v>
      </c>
      <c r="D268" s="20" t="s">
        <v>730</v>
      </c>
      <c r="E268" s="22" t="s">
        <v>26</v>
      </c>
      <c r="F268" s="21">
        <v>1</v>
      </c>
      <c r="G268" s="23">
        <v>152.99</v>
      </c>
      <c r="H268" s="23">
        <v>192.87</v>
      </c>
      <c r="I268" s="23">
        <v>192.87</v>
      </c>
    </row>
    <row r="269" spans="1:9" s="24" customFormat="1" ht="43.2" x14ac:dyDescent="0.3">
      <c r="A269" s="20" t="s">
        <v>731</v>
      </c>
      <c r="B269" s="21" t="s">
        <v>732</v>
      </c>
      <c r="C269" s="20" t="s">
        <v>24</v>
      </c>
      <c r="D269" s="20" t="s">
        <v>733</v>
      </c>
      <c r="E269" s="22" t="s">
        <v>26</v>
      </c>
      <c r="F269" s="21">
        <v>4</v>
      </c>
      <c r="G269" s="23">
        <v>229.3</v>
      </c>
      <c r="H269" s="23">
        <v>289.07</v>
      </c>
      <c r="I269" s="23">
        <v>1156.28</v>
      </c>
    </row>
    <row r="270" spans="1:9" s="24" customFormat="1" ht="43.2" x14ac:dyDescent="0.3">
      <c r="A270" s="20" t="s">
        <v>734</v>
      </c>
      <c r="B270" s="21" t="s">
        <v>735</v>
      </c>
      <c r="C270" s="20" t="s">
        <v>24</v>
      </c>
      <c r="D270" s="20" t="s">
        <v>736</v>
      </c>
      <c r="E270" s="22" t="s">
        <v>26</v>
      </c>
      <c r="F270" s="21">
        <v>3</v>
      </c>
      <c r="G270" s="23">
        <v>328.19</v>
      </c>
      <c r="H270" s="23">
        <v>413.74</v>
      </c>
      <c r="I270" s="23">
        <v>1241.22</v>
      </c>
    </row>
    <row r="271" spans="1:9" s="24" customFormat="1" x14ac:dyDescent="0.3">
      <c r="A271" s="20" t="s">
        <v>737</v>
      </c>
      <c r="B271" s="21" t="s">
        <v>738</v>
      </c>
      <c r="C271" s="20" t="s">
        <v>24</v>
      </c>
      <c r="D271" s="20" t="s">
        <v>739</v>
      </c>
      <c r="E271" s="22" t="s">
        <v>346</v>
      </c>
      <c r="F271" s="21">
        <v>31</v>
      </c>
      <c r="G271" s="23">
        <v>190.23</v>
      </c>
      <c r="H271" s="23">
        <v>239.82</v>
      </c>
      <c r="I271" s="23">
        <v>7434.42</v>
      </c>
    </row>
    <row r="272" spans="1:9" s="24" customFormat="1" x14ac:dyDescent="0.3">
      <c r="A272" s="20" t="s">
        <v>740</v>
      </c>
      <c r="B272" s="21" t="s">
        <v>741</v>
      </c>
      <c r="C272" s="20" t="s">
        <v>24</v>
      </c>
      <c r="D272" s="20" t="s">
        <v>742</v>
      </c>
      <c r="E272" s="22" t="s">
        <v>346</v>
      </c>
      <c r="F272" s="21">
        <v>31</v>
      </c>
      <c r="G272" s="23">
        <v>59.81</v>
      </c>
      <c r="H272" s="23">
        <v>75.400000000000006</v>
      </c>
      <c r="I272" s="23">
        <v>2337.4</v>
      </c>
    </row>
    <row r="273" spans="1:9" s="24" customFormat="1" ht="28.8" x14ac:dyDescent="0.3">
      <c r="A273" s="20" t="s">
        <v>743</v>
      </c>
      <c r="B273" s="21" t="s">
        <v>329</v>
      </c>
      <c r="C273" s="20" t="s">
        <v>40</v>
      </c>
      <c r="D273" s="20" t="s">
        <v>330</v>
      </c>
      <c r="E273" s="22" t="s">
        <v>15</v>
      </c>
      <c r="F273" s="21">
        <v>2</v>
      </c>
      <c r="G273" s="23">
        <v>93.85</v>
      </c>
      <c r="H273" s="23">
        <v>118.31</v>
      </c>
      <c r="I273" s="23">
        <v>236.62</v>
      </c>
    </row>
    <row r="274" spans="1:9" s="24" customFormat="1" ht="28.8" x14ac:dyDescent="0.3">
      <c r="A274" s="20" t="s">
        <v>744</v>
      </c>
      <c r="B274" s="21" t="s">
        <v>745</v>
      </c>
      <c r="C274" s="20" t="s">
        <v>40</v>
      </c>
      <c r="D274" s="20" t="s">
        <v>746</v>
      </c>
      <c r="E274" s="22" t="s">
        <v>15</v>
      </c>
      <c r="F274" s="21">
        <v>31</v>
      </c>
      <c r="G274" s="23">
        <v>40.299999999999997</v>
      </c>
      <c r="H274" s="23">
        <v>50.8</v>
      </c>
      <c r="I274" s="23">
        <v>1574.8</v>
      </c>
    </row>
    <row r="275" spans="1:9" s="24" customFormat="1" x14ac:dyDescent="0.3">
      <c r="A275" s="20" t="s">
        <v>747</v>
      </c>
      <c r="B275" s="21" t="s">
        <v>748</v>
      </c>
      <c r="C275" s="20" t="s">
        <v>24</v>
      </c>
      <c r="D275" s="20" t="s">
        <v>749</v>
      </c>
      <c r="E275" s="22" t="s">
        <v>346</v>
      </c>
      <c r="F275" s="21">
        <v>7</v>
      </c>
      <c r="G275" s="23">
        <v>53.67</v>
      </c>
      <c r="H275" s="23">
        <v>67.66</v>
      </c>
      <c r="I275" s="23">
        <v>473.62</v>
      </c>
    </row>
    <row r="276" spans="1:9" s="24" customFormat="1" x14ac:dyDescent="0.3">
      <c r="A276" s="20" t="s">
        <v>750</v>
      </c>
      <c r="B276" s="21" t="s">
        <v>751</v>
      </c>
      <c r="C276" s="20" t="s">
        <v>20</v>
      </c>
      <c r="D276" s="20" t="s">
        <v>752</v>
      </c>
      <c r="E276" s="22" t="s">
        <v>15</v>
      </c>
      <c r="F276" s="21">
        <v>1</v>
      </c>
      <c r="G276" s="23">
        <v>651.64</v>
      </c>
      <c r="H276" s="23">
        <v>821.52</v>
      </c>
      <c r="I276" s="23">
        <v>821.52</v>
      </c>
    </row>
    <row r="277" spans="1:9" s="24" customFormat="1" x14ac:dyDescent="0.3">
      <c r="A277" s="20" t="s">
        <v>753</v>
      </c>
      <c r="B277" s="21" t="s">
        <v>754</v>
      </c>
      <c r="C277" s="20" t="s">
        <v>20</v>
      </c>
      <c r="D277" s="20" t="s">
        <v>755</v>
      </c>
      <c r="E277" s="22" t="s">
        <v>15</v>
      </c>
      <c r="F277" s="21">
        <v>1</v>
      </c>
      <c r="G277" s="23">
        <v>2041.01</v>
      </c>
      <c r="H277" s="23">
        <v>2573.1</v>
      </c>
      <c r="I277" s="23">
        <v>2573.1</v>
      </c>
    </row>
    <row r="278" spans="1:9" s="24" customFormat="1" x14ac:dyDescent="0.3">
      <c r="A278" s="20" t="s">
        <v>756</v>
      </c>
      <c r="B278" s="21" t="s">
        <v>751</v>
      </c>
      <c r="C278" s="20" t="s">
        <v>20</v>
      </c>
      <c r="D278" s="20" t="s">
        <v>752</v>
      </c>
      <c r="E278" s="22" t="s">
        <v>15</v>
      </c>
      <c r="F278" s="21">
        <v>1</v>
      </c>
      <c r="G278" s="23">
        <v>651.64</v>
      </c>
      <c r="H278" s="23">
        <v>821.52</v>
      </c>
      <c r="I278" s="23">
        <v>821.52</v>
      </c>
    </row>
    <row r="279" spans="1:9" x14ac:dyDescent="0.3">
      <c r="A279" s="17" t="s">
        <v>757</v>
      </c>
      <c r="B279" s="17"/>
      <c r="C279" s="17"/>
      <c r="D279" s="17" t="s">
        <v>758</v>
      </c>
      <c r="E279" s="17"/>
      <c r="F279" s="18"/>
      <c r="G279" s="17">
        <v>1</v>
      </c>
      <c r="H279" s="17"/>
      <c r="I279" s="19">
        <v>189332.65</v>
      </c>
    </row>
    <row r="280" spans="1:9" x14ac:dyDescent="0.3">
      <c r="A280" s="17" t="s">
        <v>759</v>
      </c>
      <c r="B280" s="17"/>
      <c r="C280" s="17"/>
      <c r="D280" s="17" t="s">
        <v>760</v>
      </c>
      <c r="E280" s="17"/>
      <c r="F280" s="18"/>
      <c r="G280" s="17">
        <v>1</v>
      </c>
      <c r="H280" s="17"/>
      <c r="I280" s="19">
        <v>83714.12</v>
      </c>
    </row>
    <row r="281" spans="1:9" s="24" customFormat="1" ht="28.8" x14ac:dyDescent="0.3">
      <c r="A281" s="20" t="s">
        <v>761</v>
      </c>
      <c r="B281" s="21" t="s">
        <v>762</v>
      </c>
      <c r="C281" s="20" t="s">
        <v>40</v>
      </c>
      <c r="D281" s="20" t="s">
        <v>763</v>
      </c>
      <c r="E281" s="22" t="s">
        <v>50</v>
      </c>
      <c r="F281" s="21">
        <v>8.6999999999999994E-2</v>
      </c>
      <c r="G281" s="23">
        <v>121.8</v>
      </c>
      <c r="H281" s="23">
        <v>153.55000000000001</v>
      </c>
      <c r="I281" s="23">
        <v>13.35</v>
      </c>
    </row>
    <row r="282" spans="1:9" s="24" customFormat="1" ht="43.2" x14ac:dyDescent="0.3">
      <c r="A282" s="20" t="s">
        <v>764</v>
      </c>
      <c r="B282" s="21" t="s">
        <v>765</v>
      </c>
      <c r="C282" s="20" t="s">
        <v>24</v>
      </c>
      <c r="D282" s="20" t="s">
        <v>766</v>
      </c>
      <c r="E282" s="22" t="s">
        <v>50</v>
      </c>
      <c r="F282" s="21">
        <v>6</v>
      </c>
      <c r="G282" s="23">
        <v>164.85</v>
      </c>
      <c r="H282" s="23">
        <v>207.82</v>
      </c>
      <c r="I282" s="23">
        <v>1246.92</v>
      </c>
    </row>
    <row r="283" spans="1:9" s="24" customFormat="1" ht="43.2" x14ac:dyDescent="0.3">
      <c r="A283" s="20" t="s">
        <v>767</v>
      </c>
      <c r="B283" s="21" t="s">
        <v>768</v>
      </c>
      <c r="C283" s="20" t="s">
        <v>24</v>
      </c>
      <c r="D283" s="20" t="s">
        <v>769</v>
      </c>
      <c r="E283" s="22" t="s">
        <v>37</v>
      </c>
      <c r="F283" s="21">
        <v>15.53</v>
      </c>
      <c r="G283" s="23">
        <v>9.7200000000000006</v>
      </c>
      <c r="H283" s="23">
        <v>12.25</v>
      </c>
      <c r="I283" s="23">
        <v>190.24</v>
      </c>
    </row>
    <row r="284" spans="1:9" s="24" customFormat="1" ht="28.8" x14ac:dyDescent="0.3">
      <c r="A284" s="20" t="s">
        <v>770</v>
      </c>
      <c r="B284" s="21" t="s">
        <v>771</v>
      </c>
      <c r="C284" s="20" t="s">
        <v>40</v>
      </c>
      <c r="D284" s="20" t="s">
        <v>772</v>
      </c>
      <c r="E284" s="22" t="s">
        <v>37</v>
      </c>
      <c r="F284" s="21">
        <v>49.81</v>
      </c>
      <c r="G284" s="23">
        <v>248.65</v>
      </c>
      <c r="H284" s="23">
        <v>313.47000000000003</v>
      </c>
      <c r="I284" s="23">
        <v>15613.94</v>
      </c>
    </row>
    <row r="285" spans="1:9" s="24" customFormat="1" x14ac:dyDescent="0.3">
      <c r="A285" s="20" t="s">
        <v>773</v>
      </c>
      <c r="B285" s="21" t="s">
        <v>774</v>
      </c>
      <c r="C285" s="20" t="s">
        <v>20</v>
      </c>
      <c r="D285" s="20" t="s">
        <v>775</v>
      </c>
      <c r="E285" s="22" t="s">
        <v>776</v>
      </c>
      <c r="F285" s="21">
        <v>133.69999999999999</v>
      </c>
      <c r="G285" s="23">
        <v>16.59</v>
      </c>
      <c r="H285" s="23">
        <v>20.91</v>
      </c>
      <c r="I285" s="23">
        <v>2795.66</v>
      </c>
    </row>
    <row r="286" spans="1:9" s="24" customFormat="1" ht="28.8" x14ac:dyDescent="0.3">
      <c r="A286" s="20" t="s">
        <v>777</v>
      </c>
      <c r="B286" s="21" t="s">
        <v>778</v>
      </c>
      <c r="C286" s="20" t="s">
        <v>20</v>
      </c>
      <c r="D286" s="20" t="s">
        <v>779</v>
      </c>
      <c r="E286" s="22" t="s">
        <v>776</v>
      </c>
      <c r="F286" s="21">
        <v>421.6</v>
      </c>
      <c r="G286" s="23">
        <v>11.61</v>
      </c>
      <c r="H286" s="23">
        <v>14.63</v>
      </c>
      <c r="I286" s="23">
        <v>6168</v>
      </c>
    </row>
    <row r="287" spans="1:9" s="24" customFormat="1" ht="28.8" x14ac:dyDescent="0.3">
      <c r="A287" s="20" t="s">
        <v>780</v>
      </c>
      <c r="B287" s="21" t="s">
        <v>781</v>
      </c>
      <c r="C287" s="20" t="s">
        <v>20</v>
      </c>
      <c r="D287" s="20" t="s">
        <v>782</v>
      </c>
      <c r="E287" s="22" t="s">
        <v>50</v>
      </c>
      <c r="F287" s="21">
        <v>7.6</v>
      </c>
      <c r="G287" s="23">
        <v>652.9</v>
      </c>
      <c r="H287" s="23">
        <v>823.11</v>
      </c>
      <c r="I287" s="23">
        <v>6255.63</v>
      </c>
    </row>
    <row r="288" spans="1:9" s="24" customFormat="1" ht="28.8" x14ac:dyDescent="0.3">
      <c r="A288" s="20" t="s">
        <v>783</v>
      </c>
      <c r="B288" s="21" t="s">
        <v>784</v>
      </c>
      <c r="C288" s="20" t="s">
        <v>13</v>
      </c>
      <c r="D288" s="20" t="s">
        <v>785</v>
      </c>
      <c r="E288" s="22" t="s">
        <v>15</v>
      </c>
      <c r="F288" s="21">
        <v>2</v>
      </c>
      <c r="G288" s="23">
        <v>1153.93</v>
      </c>
      <c r="H288" s="23">
        <v>1454.75</v>
      </c>
      <c r="I288" s="23">
        <v>2909.5</v>
      </c>
    </row>
    <row r="289" spans="1:9" s="24" customFormat="1" ht="28.8" x14ac:dyDescent="0.3">
      <c r="A289" s="20" t="s">
        <v>786</v>
      </c>
      <c r="B289" s="21" t="s">
        <v>787</v>
      </c>
      <c r="C289" s="20" t="s">
        <v>13</v>
      </c>
      <c r="D289" s="20" t="s">
        <v>788</v>
      </c>
      <c r="E289" s="22" t="s">
        <v>15</v>
      </c>
      <c r="F289" s="21">
        <v>2</v>
      </c>
      <c r="G289" s="23">
        <v>2957.48</v>
      </c>
      <c r="H289" s="23">
        <v>3728.49</v>
      </c>
      <c r="I289" s="23">
        <v>7456.98</v>
      </c>
    </row>
    <row r="290" spans="1:9" s="24" customFormat="1" ht="28.8" x14ac:dyDescent="0.3">
      <c r="A290" s="20" t="s">
        <v>789</v>
      </c>
      <c r="B290" s="21" t="s">
        <v>790</v>
      </c>
      <c r="C290" s="20" t="s">
        <v>13</v>
      </c>
      <c r="D290" s="20" t="s">
        <v>791</v>
      </c>
      <c r="E290" s="22" t="s">
        <v>15</v>
      </c>
      <c r="F290" s="21">
        <v>1</v>
      </c>
      <c r="G290" s="23">
        <v>3545.77</v>
      </c>
      <c r="H290" s="23">
        <v>4470.1499999999996</v>
      </c>
      <c r="I290" s="23">
        <v>4470.1499999999996</v>
      </c>
    </row>
    <row r="291" spans="1:9" s="24" customFormat="1" x14ac:dyDescent="0.3">
      <c r="A291" s="20" t="s">
        <v>792</v>
      </c>
      <c r="B291" s="21" t="s">
        <v>793</v>
      </c>
      <c r="C291" s="20" t="s">
        <v>20</v>
      </c>
      <c r="D291" s="20" t="s">
        <v>794</v>
      </c>
      <c r="E291" s="22" t="s">
        <v>77</v>
      </c>
      <c r="F291" s="21">
        <v>62.5</v>
      </c>
      <c r="G291" s="23">
        <v>464.43</v>
      </c>
      <c r="H291" s="23">
        <v>585.5</v>
      </c>
      <c r="I291" s="23">
        <v>36593.75</v>
      </c>
    </row>
    <row r="292" spans="1:9" s="24" customFormat="1" ht="43.2" x14ac:dyDescent="0.3">
      <c r="A292" s="20" t="s">
        <v>795</v>
      </c>
      <c r="B292" s="21" t="s">
        <v>796</v>
      </c>
      <c r="C292" s="20" t="s">
        <v>40</v>
      </c>
      <c r="D292" s="20" t="s">
        <v>797</v>
      </c>
      <c r="E292" s="22" t="s">
        <v>37</v>
      </c>
      <c r="F292" s="21">
        <v>164</v>
      </c>
      <c r="G292" s="23">
        <v>81.94</v>
      </c>
      <c r="H292" s="23">
        <v>103.3</v>
      </c>
      <c r="I292" s="23">
        <v>16941.2</v>
      </c>
    </row>
    <row r="293" spans="1:9" s="24" customFormat="1" x14ac:dyDescent="0.3">
      <c r="A293" s="20" t="s">
        <v>798</v>
      </c>
      <c r="B293" s="21" t="s">
        <v>799</v>
      </c>
      <c r="C293" s="20" t="s">
        <v>20</v>
      </c>
      <c r="D293" s="20" t="s">
        <v>800</v>
      </c>
      <c r="E293" s="22" t="s">
        <v>77</v>
      </c>
      <c r="F293" s="21">
        <v>8</v>
      </c>
      <c r="G293" s="23">
        <v>634.99</v>
      </c>
      <c r="H293" s="23">
        <v>800.53</v>
      </c>
      <c r="I293" s="23">
        <v>6404.24</v>
      </c>
    </row>
    <row r="294" spans="1:9" s="24" customFormat="1" ht="28.8" x14ac:dyDescent="0.3">
      <c r="A294" s="20" t="s">
        <v>801</v>
      </c>
      <c r="B294" s="21" t="s">
        <v>802</v>
      </c>
      <c r="C294" s="20" t="s">
        <v>24</v>
      </c>
      <c r="D294" s="20" t="s">
        <v>803</v>
      </c>
      <c r="E294" s="22" t="s">
        <v>37</v>
      </c>
      <c r="F294" s="21">
        <v>374</v>
      </c>
      <c r="G294" s="23">
        <v>30.66</v>
      </c>
      <c r="H294" s="23">
        <v>38.65</v>
      </c>
      <c r="I294" s="23">
        <v>14455.1</v>
      </c>
    </row>
    <row r="295" spans="1:9" s="24" customFormat="1" ht="28.8" x14ac:dyDescent="0.3">
      <c r="A295" s="20" t="s">
        <v>804</v>
      </c>
      <c r="B295" s="21" t="s">
        <v>805</v>
      </c>
      <c r="C295" s="20" t="s">
        <v>24</v>
      </c>
      <c r="D295" s="20" t="s">
        <v>806</v>
      </c>
      <c r="E295" s="22" t="s">
        <v>346</v>
      </c>
      <c r="F295" s="21">
        <v>1</v>
      </c>
      <c r="G295" s="23">
        <v>273.13</v>
      </c>
      <c r="H295" s="23">
        <v>344.33</v>
      </c>
      <c r="I295" s="23">
        <v>344.33</v>
      </c>
    </row>
    <row r="296" spans="1:9" s="24" customFormat="1" x14ac:dyDescent="0.3">
      <c r="A296" s="20" t="s">
        <v>807</v>
      </c>
      <c r="B296" s="21" t="s">
        <v>808</v>
      </c>
      <c r="C296" s="20" t="s">
        <v>20</v>
      </c>
      <c r="D296" s="20" t="s">
        <v>809</v>
      </c>
      <c r="E296" s="22" t="s">
        <v>77</v>
      </c>
      <c r="F296" s="21">
        <v>79</v>
      </c>
      <c r="G296" s="23">
        <v>5.38</v>
      </c>
      <c r="H296" s="23">
        <v>6.78</v>
      </c>
      <c r="I296" s="23">
        <v>535.62</v>
      </c>
    </row>
    <row r="297" spans="1:9" s="24" customFormat="1" x14ac:dyDescent="0.3">
      <c r="A297" s="20" t="s">
        <v>810</v>
      </c>
      <c r="B297" s="21" t="s">
        <v>811</v>
      </c>
      <c r="C297" s="20" t="s">
        <v>20</v>
      </c>
      <c r="D297" s="20" t="s">
        <v>812</v>
      </c>
      <c r="E297" s="22" t="s">
        <v>37</v>
      </c>
      <c r="F297" s="21">
        <v>16.399999999999999</v>
      </c>
      <c r="G297" s="23">
        <v>117.03</v>
      </c>
      <c r="H297" s="23">
        <v>147.53</v>
      </c>
      <c r="I297" s="23">
        <v>2419.4899999999998</v>
      </c>
    </row>
    <row r="298" spans="1:9" s="24" customFormat="1" x14ac:dyDescent="0.3">
      <c r="A298" s="20" t="s">
        <v>813</v>
      </c>
      <c r="B298" s="21" t="s">
        <v>814</v>
      </c>
      <c r="C298" s="20" t="s">
        <v>815</v>
      </c>
      <c r="D298" s="20" t="s">
        <v>816</v>
      </c>
      <c r="E298" s="22" t="s">
        <v>37</v>
      </c>
      <c r="F298" s="21">
        <v>50</v>
      </c>
      <c r="G298" s="23">
        <v>226.28</v>
      </c>
      <c r="H298" s="23">
        <v>285.27</v>
      </c>
      <c r="I298" s="23">
        <v>14263.5</v>
      </c>
    </row>
    <row r="299" spans="1:9" s="24" customFormat="1" ht="28.8" x14ac:dyDescent="0.3">
      <c r="A299" s="20" t="s">
        <v>817</v>
      </c>
      <c r="B299" s="21" t="s">
        <v>818</v>
      </c>
      <c r="C299" s="20" t="s">
        <v>40</v>
      </c>
      <c r="D299" s="20" t="s">
        <v>819</v>
      </c>
      <c r="E299" s="22" t="s">
        <v>37</v>
      </c>
      <c r="F299" s="21">
        <v>280</v>
      </c>
      <c r="G299" s="23">
        <v>77.83</v>
      </c>
      <c r="H299" s="23">
        <v>98.12</v>
      </c>
      <c r="I299" s="23">
        <v>27473.599999999999</v>
      </c>
    </row>
    <row r="300" spans="1:9" x14ac:dyDescent="0.3">
      <c r="A300" s="17" t="s">
        <v>820</v>
      </c>
      <c r="B300" s="17"/>
      <c r="C300" s="17"/>
      <c r="D300" s="17" t="s">
        <v>821</v>
      </c>
      <c r="E300" s="17"/>
      <c r="F300" s="18"/>
      <c r="G300" s="17">
        <v>1</v>
      </c>
      <c r="H300" s="17"/>
      <c r="I300" s="19">
        <v>22781.45</v>
      </c>
    </row>
    <row r="301" spans="1:9" s="24" customFormat="1" ht="28.8" x14ac:dyDescent="0.3">
      <c r="A301" s="20" t="s">
        <v>822</v>
      </c>
      <c r="B301" s="21" t="s">
        <v>818</v>
      </c>
      <c r="C301" s="20" t="s">
        <v>40</v>
      </c>
      <c r="D301" s="20" t="s">
        <v>819</v>
      </c>
      <c r="E301" s="22" t="s">
        <v>37</v>
      </c>
      <c r="F301" s="21">
        <v>146.28</v>
      </c>
      <c r="G301" s="23">
        <v>77.83</v>
      </c>
      <c r="H301" s="23">
        <v>98.12</v>
      </c>
      <c r="I301" s="23">
        <v>14352.99</v>
      </c>
    </row>
    <row r="302" spans="1:9" s="24" customFormat="1" x14ac:dyDescent="0.3">
      <c r="A302" s="20" t="s">
        <v>823</v>
      </c>
      <c r="B302" s="21" t="s">
        <v>824</v>
      </c>
      <c r="C302" s="20" t="s">
        <v>20</v>
      </c>
      <c r="D302" s="20" t="s">
        <v>825</v>
      </c>
      <c r="E302" s="22" t="s">
        <v>50</v>
      </c>
      <c r="F302" s="21">
        <v>21.94</v>
      </c>
      <c r="G302" s="23">
        <v>224.22</v>
      </c>
      <c r="H302" s="23">
        <v>282.67</v>
      </c>
      <c r="I302" s="23">
        <v>6201.77</v>
      </c>
    </row>
    <row r="303" spans="1:9" s="24" customFormat="1" ht="28.8" x14ac:dyDescent="0.3">
      <c r="A303" s="20" t="s">
        <v>826</v>
      </c>
      <c r="B303" s="21" t="s">
        <v>827</v>
      </c>
      <c r="C303" s="20" t="s">
        <v>40</v>
      </c>
      <c r="D303" s="20" t="s">
        <v>828</v>
      </c>
      <c r="E303" s="22" t="s">
        <v>829</v>
      </c>
      <c r="F303" s="21">
        <v>1118.94</v>
      </c>
      <c r="G303" s="23">
        <v>1.58</v>
      </c>
      <c r="H303" s="23">
        <v>1.99</v>
      </c>
      <c r="I303" s="23">
        <v>2226.69</v>
      </c>
    </row>
    <row r="304" spans="1:9" x14ac:dyDescent="0.3">
      <c r="A304" s="17" t="s">
        <v>830</v>
      </c>
      <c r="B304" s="17"/>
      <c r="C304" s="17"/>
      <c r="D304" s="17" t="s">
        <v>831</v>
      </c>
      <c r="E304" s="17"/>
      <c r="F304" s="18"/>
      <c r="G304" s="17">
        <v>1</v>
      </c>
      <c r="H304" s="17"/>
      <c r="I304" s="19">
        <v>19368.21</v>
      </c>
    </row>
    <row r="305" spans="1:9" s="24" customFormat="1" ht="43.2" x14ac:dyDescent="0.3">
      <c r="A305" s="20" t="s">
        <v>832</v>
      </c>
      <c r="B305" s="21" t="s">
        <v>833</v>
      </c>
      <c r="C305" s="20" t="s">
        <v>40</v>
      </c>
      <c r="D305" s="20" t="s">
        <v>834</v>
      </c>
      <c r="E305" s="22" t="s">
        <v>50</v>
      </c>
      <c r="F305" s="21">
        <v>2.41</v>
      </c>
      <c r="G305" s="23">
        <v>509.31</v>
      </c>
      <c r="H305" s="23">
        <v>642.08000000000004</v>
      </c>
      <c r="I305" s="23">
        <v>1547.41</v>
      </c>
    </row>
    <row r="306" spans="1:9" s="24" customFormat="1" ht="28.8" x14ac:dyDescent="0.3">
      <c r="A306" s="20" t="s">
        <v>835</v>
      </c>
      <c r="B306" s="21" t="s">
        <v>771</v>
      </c>
      <c r="C306" s="20" t="s">
        <v>40</v>
      </c>
      <c r="D306" s="20" t="s">
        <v>772</v>
      </c>
      <c r="E306" s="22" t="s">
        <v>37</v>
      </c>
      <c r="F306" s="21">
        <v>11.98</v>
      </c>
      <c r="G306" s="23">
        <v>248.65</v>
      </c>
      <c r="H306" s="23">
        <v>313.47000000000003</v>
      </c>
      <c r="I306" s="23">
        <v>3755.37</v>
      </c>
    </row>
    <row r="307" spans="1:9" s="24" customFormat="1" ht="28.8" x14ac:dyDescent="0.3">
      <c r="A307" s="20" t="s">
        <v>836</v>
      </c>
      <c r="B307" s="21" t="s">
        <v>837</v>
      </c>
      <c r="C307" s="20" t="s">
        <v>20</v>
      </c>
      <c r="D307" s="20" t="s">
        <v>838</v>
      </c>
      <c r="E307" s="22" t="s">
        <v>776</v>
      </c>
      <c r="F307" s="21">
        <v>64.42</v>
      </c>
      <c r="G307" s="23">
        <v>9.4700000000000006</v>
      </c>
      <c r="H307" s="23">
        <v>11.93</v>
      </c>
      <c r="I307" s="23">
        <v>768.53</v>
      </c>
    </row>
    <row r="308" spans="1:9" s="24" customFormat="1" ht="28.8" x14ac:dyDescent="0.3">
      <c r="A308" s="20" t="s">
        <v>839</v>
      </c>
      <c r="B308" s="21" t="s">
        <v>298</v>
      </c>
      <c r="C308" s="20" t="s">
        <v>40</v>
      </c>
      <c r="D308" s="20" t="s">
        <v>299</v>
      </c>
      <c r="E308" s="22" t="s">
        <v>77</v>
      </c>
      <c r="F308" s="21">
        <v>46.9</v>
      </c>
      <c r="G308" s="23">
        <v>50.17</v>
      </c>
      <c r="H308" s="23">
        <v>63.24</v>
      </c>
      <c r="I308" s="23">
        <v>2965.95</v>
      </c>
    </row>
    <row r="309" spans="1:9" s="24" customFormat="1" ht="43.2" x14ac:dyDescent="0.3">
      <c r="A309" s="20" t="s">
        <v>840</v>
      </c>
      <c r="B309" s="21" t="s">
        <v>841</v>
      </c>
      <c r="C309" s="20" t="s">
        <v>24</v>
      </c>
      <c r="D309" s="20" t="s">
        <v>842</v>
      </c>
      <c r="E309" s="22" t="s">
        <v>161</v>
      </c>
      <c r="F309" s="21">
        <v>68.67</v>
      </c>
      <c r="G309" s="23">
        <v>35.409999999999997</v>
      </c>
      <c r="H309" s="23">
        <v>44.64</v>
      </c>
      <c r="I309" s="23">
        <v>3065.42</v>
      </c>
    </row>
    <row r="310" spans="1:9" s="24" customFormat="1" ht="43.2" x14ac:dyDescent="0.3">
      <c r="A310" s="20" t="s">
        <v>843</v>
      </c>
      <c r="B310" s="21" t="s">
        <v>844</v>
      </c>
      <c r="C310" s="20" t="s">
        <v>24</v>
      </c>
      <c r="D310" s="20" t="s">
        <v>845</v>
      </c>
      <c r="E310" s="22" t="s">
        <v>161</v>
      </c>
      <c r="F310" s="21">
        <v>16.350000000000001</v>
      </c>
      <c r="G310" s="23">
        <v>67.680000000000007</v>
      </c>
      <c r="H310" s="23">
        <v>85.32</v>
      </c>
      <c r="I310" s="23">
        <v>1394.98</v>
      </c>
    </row>
    <row r="311" spans="1:9" s="24" customFormat="1" ht="28.8" x14ac:dyDescent="0.3">
      <c r="A311" s="20" t="s">
        <v>846</v>
      </c>
      <c r="B311" s="21" t="s">
        <v>847</v>
      </c>
      <c r="C311" s="20" t="s">
        <v>40</v>
      </c>
      <c r="D311" s="20" t="s">
        <v>848</v>
      </c>
      <c r="E311" s="22" t="s">
        <v>77</v>
      </c>
      <c r="F311" s="21">
        <v>54.22</v>
      </c>
      <c r="G311" s="23">
        <v>53.57</v>
      </c>
      <c r="H311" s="23">
        <v>67.53</v>
      </c>
      <c r="I311" s="23">
        <v>3661.47</v>
      </c>
    </row>
    <row r="312" spans="1:9" s="24" customFormat="1" ht="28.8" x14ac:dyDescent="0.3">
      <c r="A312" s="20" t="s">
        <v>849</v>
      </c>
      <c r="B312" s="21" t="s">
        <v>850</v>
      </c>
      <c r="C312" s="20" t="s">
        <v>40</v>
      </c>
      <c r="D312" s="20" t="s">
        <v>851</v>
      </c>
      <c r="E312" s="22" t="s">
        <v>77</v>
      </c>
      <c r="F312" s="21">
        <v>9.58</v>
      </c>
      <c r="G312" s="23">
        <v>44.05</v>
      </c>
      <c r="H312" s="23">
        <v>55.53</v>
      </c>
      <c r="I312" s="23">
        <v>531.97</v>
      </c>
    </row>
    <row r="313" spans="1:9" s="24" customFormat="1" ht="28.8" x14ac:dyDescent="0.3">
      <c r="A313" s="20" t="s">
        <v>852</v>
      </c>
      <c r="B313" s="21" t="s">
        <v>853</v>
      </c>
      <c r="C313" s="20" t="s">
        <v>40</v>
      </c>
      <c r="D313" s="20" t="s">
        <v>854</v>
      </c>
      <c r="E313" s="22" t="s">
        <v>50</v>
      </c>
      <c r="F313" s="21">
        <v>0.8</v>
      </c>
      <c r="G313" s="23">
        <v>489.87</v>
      </c>
      <c r="H313" s="23">
        <v>617.57000000000005</v>
      </c>
      <c r="I313" s="23">
        <v>494.05</v>
      </c>
    </row>
    <row r="314" spans="1:9" s="24" customFormat="1" ht="28.8" x14ac:dyDescent="0.3">
      <c r="A314" s="20" t="s">
        <v>855</v>
      </c>
      <c r="B314" s="21" t="s">
        <v>856</v>
      </c>
      <c r="C314" s="20" t="s">
        <v>40</v>
      </c>
      <c r="D314" s="20" t="s">
        <v>857</v>
      </c>
      <c r="E314" s="22" t="s">
        <v>50</v>
      </c>
      <c r="F314" s="21">
        <v>9.2899999999999991</v>
      </c>
      <c r="G314" s="23">
        <v>78.17</v>
      </c>
      <c r="H314" s="23">
        <v>98.54</v>
      </c>
      <c r="I314" s="23">
        <v>915.43</v>
      </c>
    </row>
    <row r="315" spans="1:9" s="24" customFormat="1" x14ac:dyDescent="0.3">
      <c r="A315" s="20" t="s">
        <v>858</v>
      </c>
      <c r="B315" s="21" t="s">
        <v>859</v>
      </c>
      <c r="C315" s="20" t="s">
        <v>40</v>
      </c>
      <c r="D315" s="20" t="s">
        <v>860</v>
      </c>
      <c r="E315" s="22" t="s">
        <v>50</v>
      </c>
      <c r="F315" s="21">
        <v>4.4800000000000004</v>
      </c>
      <c r="G315" s="23">
        <v>47.39</v>
      </c>
      <c r="H315" s="23">
        <v>59.74</v>
      </c>
      <c r="I315" s="23">
        <v>267.63</v>
      </c>
    </row>
    <row r="316" spans="1:9" x14ac:dyDescent="0.3">
      <c r="A316" s="17" t="s">
        <v>861</v>
      </c>
      <c r="B316" s="17"/>
      <c r="C316" s="17"/>
      <c r="D316" s="17" t="s">
        <v>862</v>
      </c>
      <c r="E316" s="17"/>
      <c r="F316" s="18"/>
      <c r="G316" s="17">
        <v>1</v>
      </c>
      <c r="H316" s="17"/>
      <c r="I316" s="19">
        <v>3393.4</v>
      </c>
    </row>
    <row r="317" spans="1:9" s="24" customFormat="1" x14ac:dyDescent="0.3">
      <c r="A317" s="20" t="s">
        <v>863</v>
      </c>
      <c r="B317" s="21" t="s">
        <v>864</v>
      </c>
      <c r="C317" s="20" t="s">
        <v>24</v>
      </c>
      <c r="D317" s="20" t="s">
        <v>865</v>
      </c>
      <c r="E317" s="22" t="s">
        <v>37</v>
      </c>
      <c r="F317" s="21">
        <v>380</v>
      </c>
      <c r="G317" s="23">
        <v>7.09</v>
      </c>
      <c r="H317" s="23">
        <v>8.93</v>
      </c>
      <c r="I317" s="23">
        <v>3393.4</v>
      </c>
    </row>
    <row r="318" spans="1:9" x14ac:dyDescent="0.3">
      <c r="A318" s="25"/>
      <c r="B318" s="25"/>
      <c r="C318" s="25"/>
      <c r="D318" s="26"/>
      <c r="E318" s="27"/>
      <c r="F318" s="28" t="s">
        <v>866</v>
      </c>
      <c r="G318" s="25"/>
      <c r="H318" s="29">
        <v>538817.37</v>
      </c>
      <c r="I318" s="29"/>
    </row>
    <row r="319" spans="1:9" x14ac:dyDescent="0.3">
      <c r="A319" s="30"/>
      <c r="B319" s="30"/>
      <c r="C319" s="30"/>
      <c r="D319" s="30"/>
      <c r="E319" s="27"/>
      <c r="F319" s="28" t="s">
        <v>867</v>
      </c>
      <c r="G319" s="25"/>
      <c r="H319" s="29">
        <v>140392.65</v>
      </c>
      <c r="I319" s="29"/>
    </row>
    <row r="320" spans="1:9" x14ac:dyDescent="0.3">
      <c r="A320" s="137" t="s">
        <v>928</v>
      </c>
      <c r="B320" s="137"/>
      <c r="C320" s="137"/>
      <c r="D320" s="26"/>
      <c r="E320" s="27"/>
      <c r="F320" s="28" t="s">
        <v>868</v>
      </c>
      <c r="G320" s="25"/>
      <c r="H320" s="29">
        <v>679210.02</v>
      </c>
      <c r="I320" s="29"/>
    </row>
    <row r="321" spans="1:9" ht="6" customHeight="1" x14ac:dyDescent="0.3"/>
    <row r="322" spans="1:9" ht="52.2" customHeight="1" x14ac:dyDescent="0.3">
      <c r="A322" s="31" t="s">
        <v>878</v>
      </c>
      <c r="B322" s="31"/>
      <c r="C322" s="31"/>
      <c r="D322" s="31"/>
      <c r="E322" s="31"/>
      <c r="F322" s="31"/>
      <c r="G322" s="31"/>
      <c r="H322" s="31"/>
      <c r="I322" s="31"/>
    </row>
    <row r="323" spans="1:9" x14ac:dyDescent="0.3">
      <c r="A323" s="32" t="s">
        <v>879</v>
      </c>
      <c r="B323" s="32"/>
      <c r="C323" s="32"/>
      <c r="D323" s="33"/>
    </row>
    <row r="324" spans="1:9" x14ac:dyDescent="0.3">
      <c r="A324" s="32" t="s">
        <v>880</v>
      </c>
      <c r="B324" s="32"/>
      <c r="C324" s="32"/>
      <c r="D324" s="33"/>
    </row>
    <row r="325" spans="1:9" x14ac:dyDescent="0.3">
      <c r="A325" s="32" t="s">
        <v>881</v>
      </c>
      <c r="B325" s="32"/>
      <c r="C325" s="32"/>
      <c r="D325" s="33"/>
    </row>
    <row r="326" spans="1:9" x14ac:dyDescent="0.3">
      <c r="A326" s="32" t="s">
        <v>882</v>
      </c>
      <c r="B326" s="32"/>
      <c r="C326" s="32"/>
      <c r="D326" s="33"/>
    </row>
    <row r="327" spans="1:9" x14ac:dyDescent="0.3">
      <c r="A327" s="32" t="s">
        <v>883</v>
      </c>
      <c r="B327" s="32"/>
      <c r="C327" s="32"/>
      <c r="D327" s="33"/>
    </row>
    <row r="328" spans="1:9" x14ac:dyDescent="0.3">
      <c r="A328" s="32" t="s">
        <v>884</v>
      </c>
      <c r="B328" s="32"/>
      <c r="C328" s="32"/>
      <c r="D328" s="33"/>
    </row>
  </sheetData>
  <autoFilter ref="A8:J320" xr:uid="{00000000-0001-0000-0000-000000000000}"/>
  <mergeCells count="21">
    <mergeCell ref="H318:I318"/>
    <mergeCell ref="H319:I319"/>
    <mergeCell ref="H320:I320"/>
    <mergeCell ref="A322:I322"/>
    <mergeCell ref="A1:B4"/>
    <mergeCell ref="C1:I2"/>
    <mergeCell ref="C3:I4"/>
    <mergeCell ref="A5:B5"/>
    <mergeCell ref="C5:I5"/>
    <mergeCell ref="A6:B6"/>
    <mergeCell ref="C6:D6"/>
    <mergeCell ref="E6:F6"/>
    <mergeCell ref="G6:I6"/>
    <mergeCell ref="A7:B7"/>
    <mergeCell ref="C7:I7"/>
    <mergeCell ref="A320:C320"/>
    <mergeCell ref="F320:G320"/>
    <mergeCell ref="A319:D319"/>
    <mergeCell ref="A318:C318"/>
    <mergeCell ref="F318:G318"/>
    <mergeCell ref="F319:G319"/>
  </mergeCells>
  <pageMargins left="0.51181102362204722" right="0.51181102362204722" top="0.98425196850393704" bottom="0.98425196850393704" header="0.51181102362204722" footer="0.51181102362204722"/>
  <pageSetup paperSize="9" scale="81" fitToHeight="0" orientation="landscape" r:id="rId1"/>
  <headerFooter>
    <oddFooter>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A23B3B-D50E-497A-9D45-D8A296AF207C}">
  <sheetPr>
    <tabColor theme="4" tint="-0.249977111117893"/>
    <pageSetUpPr fitToPage="1"/>
  </sheetPr>
  <dimension ref="A1:I49"/>
  <sheetViews>
    <sheetView showGridLines="0" showZeros="0" tabSelected="1" view="pageBreakPreview" topLeftCell="A18" zoomScale="70" zoomScaleNormal="100" zoomScaleSheetLayoutView="70" zoomScalePageLayoutView="40" workbookViewId="0">
      <selection activeCell="B35" sqref="B35:B36"/>
    </sheetView>
  </sheetViews>
  <sheetFormatPr defaultColWidth="9.59765625" defaultRowHeight="14.4" x14ac:dyDescent="0.25"/>
  <cols>
    <col min="1" max="1" width="28.8984375" style="37" customWidth="1"/>
    <col min="2" max="2" width="104.69921875" style="36" bestFit="1" customWidth="1"/>
    <col min="3" max="3" width="19" style="36" customWidth="1"/>
    <col min="4" max="4" width="10.59765625" style="35" customWidth="1"/>
    <col min="5" max="5" width="15.296875" style="34" bestFit="1" customWidth="1"/>
    <col min="6" max="6" width="16.5" style="34" bestFit="1" customWidth="1"/>
    <col min="7" max="7" width="16.796875" style="34" bestFit="1" customWidth="1"/>
    <col min="8" max="8" width="15.8984375" style="34" bestFit="1" customWidth="1"/>
    <col min="9" max="9" width="15.69921875" style="34" customWidth="1"/>
    <col min="10" max="16384" width="9.59765625" style="34"/>
  </cols>
  <sheetData>
    <row r="1" spans="1:9" x14ac:dyDescent="0.25">
      <c r="A1" s="82"/>
      <c r="B1" s="82"/>
      <c r="C1" s="82"/>
      <c r="D1" s="82"/>
      <c r="E1" s="82"/>
      <c r="F1" s="82"/>
      <c r="G1" s="82"/>
      <c r="H1" s="82"/>
    </row>
    <row r="2" spans="1:9" ht="36" customHeight="1" x14ac:dyDescent="0.25">
      <c r="A2" s="81"/>
      <c r="B2" s="80" t="str">
        <f>'[4]Table 1'!C1</f>
        <v>CF CONSTRUÇÕES E REFORMAS LTDA</v>
      </c>
      <c r="C2" s="79"/>
      <c r="D2" s="79"/>
      <c r="E2" s="79"/>
      <c r="F2" s="79"/>
      <c r="G2" s="79"/>
      <c r="H2" s="79"/>
      <c r="I2" s="78"/>
    </row>
    <row r="3" spans="1:9" ht="39.75" customHeight="1" x14ac:dyDescent="0.25">
      <c r="A3" s="77"/>
      <c r="B3" s="76" t="s">
        <v>901</v>
      </c>
      <c r="C3" s="75"/>
      <c r="D3" s="75"/>
      <c r="E3" s="75"/>
      <c r="F3" s="75"/>
      <c r="G3" s="75"/>
      <c r="H3" s="75"/>
      <c r="I3" s="74"/>
    </row>
    <row r="4" spans="1:9" ht="18" x14ac:dyDescent="0.25">
      <c r="A4" s="73" t="str">
        <f>[3]PLANILHA!A5:B5</f>
        <v>OBJETO</v>
      </c>
      <c r="B4" s="72" t="str">
        <f>[1]Planilha1!D8</f>
        <v xml:space="preserve">OBRAS COMPLEMENTARES DA UNIDADE BÁSICA DE SÁÚDE VALE DOS COQUEIROS </v>
      </c>
      <c r="C4" s="71"/>
      <c r="D4" s="71"/>
      <c r="E4" s="71"/>
      <c r="F4" s="71"/>
      <c r="G4" s="71"/>
      <c r="H4" s="71"/>
      <c r="I4" s="70"/>
    </row>
    <row r="5" spans="1:9" s="37" customFormat="1" ht="15" customHeight="1" x14ac:dyDescent="0.25">
      <c r="A5" s="53" t="s">
        <v>900</v>
      </c>
      <c r="B5" s="53" t="s">
        <v>899</v>
      </c>
      <c r="C5" s="69" t="s">
        <v>898</v>
      </c>
      <c r="D5" s="69" t="s">
        <v>897</v>
      </c>
      <c r="E5" s="53" t="s">
        <v>896</v>
      </c>
      <c r="F5" s="53" t="s">
        <v>895</v>
      </c>
      <c r="G5" s="53" t="s">
        <v>894</v>
      </c>
      <c r="H5" s="53" t="s">
        <v>893</v>
      </c>
      <c r="I5" s="53" t="s">
        <v>892</v>
      </c>
    </row>
    <row r="6" spans="1:9" s="37" customFormat="1" x14ac:dyDescent="0.25">
      <c r="A6" s="51"/>
      <c r="B6" s="51"/>
      <c r="C6" s="68" t="s">
        <v>891</v>
      </c>
      <c r="D6" s="67" t="s">
        <v>890</v>
      </c>
      <c r="E6" s="51"/>
      <c r="F6" s="51"/>
      <c r="G6" s="51"/>
      <c r="H6" s="51"/>
      <c r="I6" s="51"/>
    </row>
    <row r="7" spans="1:9" x14ac:dyDescent="0.25">
      <c r="A7" s="64" t="str">
        <f>[2]PLANILHA!A10</f>
        <v>1.0</v>
      </c>
      <c r="B7" s="65" t="str">
        <f>[1]Planilha1!E10</f>
        <v>CONFORME ACORDÃO DO TCU 2622/2013, LIMITADA A 6% DO VALOR TOTAL DA OBRA</v>
      </c>
      <c r="C7" s="61">
        <f>'Orçamento Sintético'!I9</f>
        <v>40757.22</v>
      </c>
      <c r="D7" s="60">
        <f>C7/$C43</f>
        <v>6.0006800253035134E-2</v>
      </c>
      <c r="E7" s="42">
        <v>0.2</v>
      </c>
      <c r="F7" s="42">
        <v>0.2</v>
      </c>
      <c r="G7" s="42">
        <v>0.2</v>
      </c>
      <c r="H7" s="42">
        <v>0.2</v>
      </c>
      <c r="I7" s="42">
        <v>0.2</v>
      </c>
    </row>
    <row r="8" spans="1:9" x14ac:dyDescent="0.25">
      <c r="A8" s="51"/>
      <c r="B8" s="62"/>
      <c r="C8" s="56"/>
      <c r="D8" s="55"/>
      <c r="E8" s="66">
        <f>$C$7*E7</f>
        <v>8151.4440000000004</v>
      </c>
      <c r="F8" s="66">
        <f>$C$7*F7</f>
        <v>8151.4440000000004</v>
      </c>
      <c r="G8" s="66">
        <f>$C$7*G7</f>
        <v>8151.4440000000004</v>
      </c>
      <c r="H8" s="66">
        <f>$C$7*H7</f>
        <v>8151.4440000000004</v>
      </c>
      <c r="I8" s="66">
        <f>$C$7*I7</f>
        <v>8151.4440000000004</v>
      </c>
    </row>
    <row r="9" spans="1:9" x14ac:dyDescent="0.25">
      <c r="A9" s="64" t="str">
        <f>[2]PLANILHA!A15</f>
        <v>2.0</v>
      </c>
      <c r="B9" s="65" t="str">
        <f>[1]Planilha1!E12</f>
        <v>SERVIÇOS PRELIMINARES</v>
      </c>
      <c r="C9" s="61">
        <f>'Orçamento Sintético'!I11</f>
        <v>24820.31</v>
      </c>
      <c r="D9" s="60">
        <f>C9/$C$43</f>
        <v>3.6542909069568794E-2</v>
      </c>
      <c r="E9" s="59">
        <v>1</v>
      </c>
      <c r="F9" s="59"/>
      <c r="G9" s="59"/>
      <c r="H9" s="59"/>
      <c r="I9" s="59"/>
    </row>
    <row r="10" spans="1:9" x14ac:dyDescent="0.25">
      <c r="A10" s="51"/>
      <c r="B10" s="62"/>
      <c r="C10" s="56"/>
      <c r="D10" s="55"/>
      <c r="E10" s="54">
        <f>C9*E9</f>
        <v>24820.31</v>
      </c>
      <c r="F10" s="54"/>
      <c r="G10" s="54"/>
      <c r="H10" s="54"/>
      <c r="I10" s="54">
        <f>I$9*$C9</f>
        <v>0</v>
      </c>
    </row>
    <row r="11" spans="1:9" x14ac:dyDescent="0.25">
      <c r="A11" s="64" t="str">
        <f>[2]PLANILHA!A33</f>
        <v>3.0</v>
      </c>
      <c r="B11" s="65" t="str">
        <f>[1]Planilha1!E20</f>
        <v>MOVIMENTO DE TERRA</v>
      </c>
      <c r="C11" s="61">
        <f>'Orçamento Sintético'!I19</f>
        <v>30687.86</v>
      </c>
      <c r="D11" s="60">
        <f>C11/$C$43</f>
        <v>4.5181695052143075E-2</v>
      </c>
      <c r="E11" s="59">
        <v>0.5</v>
      </c>
      <c r="F11" s="59">
        <v>0.5</v>
      </c>
      <c r="G11" s="59"/>
      <c r="H11" s="59"/>
      <c r="I11" s="59"/>
    </row>
    <row r="12" spans="1:9" x14ac:dyDescent="0.25">
      <c r="A12" s="51"/>
      <c r="B12" s="62"/>
      <c r="C12" s="56"/>
      <c r="D12" s="55"/>
      <c r="E12" s="54">
        <f>$C$11*E11</f>
        <v>15343.93</v>
      </c>
      <c r="F12" s="54">
        <f>$C$11*F11</f>
        <v>15343.93</v>
      </c>
      <c r="G12" s="54">
        <f>G$13*$C11</f>
        <v>0</v>
      </c>
      <c r="H12" s="54">
        <f>H$13*$C11</f>
        <v>0</v>
      </c>
      <c r="I12" s="54">
        <f>I$13*$C11</f>
        <v>0</v>
      </c>
    </row>
    <row r="13" spans="1:9" x14ac:dyDescent="0.25">
      <c r="A13" s="64" t="str">
        <f>[2]PLANILHA!A41</f>
        <v>4.0</v>
      </c>
      <c r="B13" s="65" t="str">
        <f>[1]Planilha1!E26</f>
        <v>ALVENARIAS E DIVISÓES</v>
      </c>
      <c r="C13" s="61">
        <f>'Orçamento Sintético'!I26</f>
        <v>2795.5</v>
      </c>
      <c r="D13" s="60">
        <f>C13/$C$43</f>
        <v>4.1158108945448125E-3</v>
      </c>
      <c r="E13" s="59"/>
      <c r="F13" s="59">
        <v>1</v>
      </c>
      <c r="G13" s="59"/>
      <c r="H13" s="59"/>
      <c r="I13" s="59"/>
    </row>
    <row r="14" spans="1:9" x14ac:dyDescent="0.25">
      <c r="A14" s="51"/>
      <c r="B14" s="62"/>
      <c r="C14" s="56"/>
      <c r="D14" s="55"/>
      <c r="E14" s="54">
        <f>C13*E13</f>
        <v>0</v>
      </c>
      <c r="F14" s="54">
        <f>F$13*$C13</f>
        <v>2795.5</v>
      </c>
      <c r="G14" s="54">
        <f>G$13*$C13</f>
        <v>0</v>
      </c>
      <c r="H14" s="54">
        <f>H$13*$C13</f>
        <v>0</v>
      </c>
      <c r="I14" s="54">
        <f>I$13*$C13</f>
        <v>0</v>
      </c>
    </row>
    <row r="15" spans="1:9" x14ac:dyDescent="0.25">
      <c r="A15" s="64" t="str">
        <f>[2]PLANILHA!A61</f>
        <v>5.0</v>
      </c>
      <c r="B15" s="63" t="str">
        <f>[1]Planilha1!E34</f>
        <v>REVESTIMENTO</v>
      </c>
      <c r="C15" s="61">
        <f>'Orçamento Sintético'!I34</f>
        <v>3502.16</v>
      </c>
      <c r="D15" s="60">
        <f>C15/$C$43</f>
        <v>5.156225463222701E-3</v>
      </c>
      <c r="E15" s="59">
        <v>0</v>
      </c>
      <c r="F15" s="59">
        <v>0.5</v>
      </c>
      <c r="G15" s="59">
        <v>0.5</v>
      </c>
      <c r="H15" s="59">
        <v>0</v>
      </c>
      <c r="I15" s="59"/>
    </row>
    <row r="16" spans="1:9" x14ac:dyDescent="0.25">
      <c r="A16" s="51"/>
      <c r="B16" s="62"/>
      <c r="C16" s="56"/>
      <c r="D16" s="55"/>
      <c r="E16" s="54">
        <f>$C$15*E15</f>
        <v>0</v>
      </c>
      <c r="F16" s="54">
        <f>$C$15*F15</f>
        <v>1751.08</v>
      </c>
      <c r="G16" s="54">
        <f>$C$15*G15</f>
        <v>1751.08</v>
      </c>
      <c r="H16" s="54">
        <f>$C$15*H15</f>
        <v>0</v>
      </c>
      <c r="I16" s="54">
        <f>I$15*$C15</f>
        <v>0</v>
      </c>
    </row>
    <row r="17" spans="1:9" x14ac:dyDescent="0.25">
      <c r="A17" s="64" t="str">
        <f>[2]PLANILHA!A99</f>
        <v>6.0</v>
      </c>
      <c r="B17" s="65" t="str">
        <f>[1]Planilha1!E40</f>
        <v>PISO</v>
      </c>
      <c r="C17" s="61">
        <f>'Orçamento Sintético'!I40</f>
        <v>11552.99</v>
      </c>
      <c r="D17" s="60">
        <f>C17/$C$43</f>
        <v>1.7009451656793871E-2</v>
      </c>
      <c r="E17" s="59">
        <v>0</v>
      </c>
      <c r="F17" s="59">
        <v>0</v>
      </c>
      <c r="G17" s="59">
        <v>0.5</v>
      </c>
      <c r="H17" s="59">
        <v>0.5</v>
      </c>
      <c r="I17" s="59"/>
    </row>
    <row r="18" spans="1:9" x14ac:dyDescent="0.25">
      <c r="A18" s="51"/>
      <c r="B18" s="62"/>
      <c r="C18" s="56"/>
      <c r="D18" s="55"/>
      <c r="E18" s="54">
        <f>C17*E17</f>
        <v>0</v>
      </c>
      <c r="F18" s="54">
        <f>F$17*$C17</f>
        <v>0</v>
      </c>
      <c r="G18" s="54">
        <f>G$17*$C17</f>
        <v>5776.4949999999999</v>
      </c>
      <c r="H18" s="54">
        <f>H$17*$C17</f>
        <v>5776.4949999999999</v>
      </c>
      <c r="I18" s="54">
        <f>I$17*$C17</f>
        <v>0</v>
      </c>
    </row>
    <row r="19" spans="1:9" x14ac:dyDescent="0.25">
      <c r="A19" s="64" t="str">
        <f>[2]PLANILHA!A138</f>
        <v>7.0</v>
      </c>
      <c r="B19" s="65" t="str">
        <f>[1]Planilha1!E48</f>
        <v>PINTURA</v>
      </c>
      <c r="C19" s="61">
        <f>'Orçamento Sintético'!I48</f>
        <v>42726.55</v>
      </c>
      <c r="D19" s="60">
        <f>C19/$C$43</f>
        <v>6.2906242166450965E-2</v>
      </c>
      <c r="E19" s="59">
        <v>0.5</v>
      </c>
      <c r="F19" s="59">
        <v>0.5</v>
      </c>
      <c r="G19" s="59">
        <v>0</v>
      </c>
      <c r="H19" s="59">
        <v>0</v>
      </c>
      <c r="I19" s="59"/>
    </row>
    <row r="20" spans="1:9" x14ac:dyDescent="0.25">
      <c r="A20" s="51"/>
      <c r="B20" s="62"/>
      <c r="C20" s="56"/>
      <c r="D20" s="55"/>
      <c r="E20" s="54">
        <f>C19*E19</f>
        <v>21363.275000000001</v>
      </c>
      <c r="F20" s="54">
        <f>F$19*$C19</f>
        <v>21363.275000000001</v>
      </c>
      <c r="G20" s="54">
        <f>G$19*$C19</f>
        <v>0</v>
      </c>
      <c r="H20" s="54">
        <f>H$19*$C19</f>
        <v>0</v>
      </c>
      <c r="I20" s="54">
        <f>I$19*$C19</f>
        <v>0</v>
      </c>
    </row>
    <row r="21" spans="1:9" x14ac:dyDescent="0.25">
      <c r="A21" s="64" t="str">
        <f>[2]PLANILHA!A152</f>
        <v>8.0</v>
      </c>
      <c r="B21" s="63" t="str">
        <f>[1]Planilha1!E57</f>
        <v>COBERTURA</v>
      </c>
      <c r="C21" s="61">
        <f>'Orçamento Sintético'!I57</f>
        <v>851.98</v>
      </c>
      <c r="D21" s="60">
        <f>C21/$C$43</f>
        <v>1.2543690094560147E-3</v>
      </c>
      <c r="E21" s="59"/>
      <c r="F21" s="59">
        <v>0.33</v>
      </c>
      <c r="G21" s="59">
        <v>0.33</v>
      </c>
      <c r="H21" s="59">
        <v>0.34</v>
      </c>
      <c r="I21" s="59"/>
    </row>
    <row r="22" spans="1:9" x14ac:dyDescent="0.25">
      <c r="A22" s="51"/>
      <c r="B22" s="62"/>
      <c r="C22" s="56"/>
      <c r="D22" s="55"/>
      <c r="E22" s="54">
        <f>C21*E21</f>
        <v>0</v>
      </c>
      <c r="F22" s="54">
        <f>F$21*$C21</f>
        <v>281.15340000000003</v>
      </c>
      <c r="G22" s="54">
        <f>G$21*$C21</f>
        <v>281.15340000000003</v>
      </c>
      <c r="H22" s="54">
        <f>H$21*$C21</f>
        <v>289.67320000000001</v>
      </c>
      <c r="I22" s="54">
        <f>I$21*$C21</f>
        <v>0</v>
      </c>
    </row>
    <row r="23" spans="1:9" x14ac:dyDescent="0.25">
      <c r="A23" s="64" t="str">
        <f>[2]PLANILHA!A162</f>
        <v>9.0</v>
      </c>
      <c r="B23" s="65" t="str">
        <f>[1]Planilha1!E60</f>
        <v>ESQUADRIAS</v>
      </c>
      <c r="C23" s="61">
        <f>'Orçamento Sintético'!I60</f>
        <v>75342.679999999993</v>
      </c>
      <c r="D23" s="60">
        <f>C23/$C$43</f>
        <v>0.11092692654916957</v>
      </c>
      <c r="E23" s="59">
        <v>0.33</v>
      </c>
      <c r="F23" s="59">
        <v>0.33</v>
      </c>
      <c r="G23" s="59">
        <v>0.34</v>
      </c>
      <c r="H23" s="59">
        <v>0</v>
      </c>
      <c r="I23" s="59"/>
    </row>
    <row r="24" spans="1:9" x14ac:dyDescent="0.25">
      <c r="A24" s="51"/>
      <c r="B24" s="62"/>
      <c r="C24" s="56"/>
      <c r="D24" s="55"/>
      <c r="E24" s="54">
        <f>C23*E23</f>
        <v>24863.0844</v>
      </c>
      <c r="F24" s="54">
        <f>F$23*$C23</f>
        <v>24863.0844</v>
      </c>
      <c r="G24" s="54">
        <f>G$23*$C23</f>
        <v>25616.511200000001</v>
      </c>
      <c r="H24" s="54">
        <f>H$23*$C23</f>
        <v>0</v>
      </c>
      <c r="I24" s="54">
        <f>I$23*$C23</f>
        <v>0</v>
      </c>
    </row>
    <row r="25" spans="1:9" x14ac:dyDescent="0.25">
      <c r="A25" s="64" t="str">
        <f>[2]PLANILHA!A174</f>
        <v>10.0</v>
      </c>
      <c r="B25" s="65" t="str">
        <f>[1]Planilha1!E85</f>
        <v>ISTALAÇÃO HIDROSANITÁRIA</v>
      </c>
      <c r="C25" s="61">
        <f>'Orçamento Sintético'!I85</f>
        <v>23457.759999999998</v>
      </c>
      <c r="D25" s="60">
        <f>C25/$C$43</f>
        <v>3.4536828535008945E-2</v>
      </c>
      <c r="E25" s="59">
        <v>0.33</v>
      </c>
      <c r="F25" s="59">
        <v>0.33</v>
      </c>
      <c r="G25" s="59">
        <v>0.34</v>
      </c>
      <c r="H25" s="59">
        <v>0</v>
      </c>
      <c r="I25" s="59"/>
    </row>
    <row r="26" spans="1:9" x14ac:dyDescent="0.25">
      <c r="A26" s="51"/>
      <c r="B26" s="62"/>
      <c r="C26" s="56"/>
      <c r="D26" s="55"/>
      <c r="E26" s="54">
        <f>C25*E25</f>
        <v>7741.0608000000002</v>
      </c>
      <c r="F26" s="54">
        <f>F$25*$C25</f>
        <v>7741.0608000000002</v>
      </c>
      <c r="G26" s="54">
        <f>G$25*$C25</f>
        <v>7975.6383999999998</v>
      </c>
      <c r="H26" s="54">
        <f>H$25*$C25</f>
        <v>0</v>
      </c>
      <c r="I26" s="54">
        <f>I$25*$C25</f>
        <v>0</v>
      </c>
    </row>
    <row r="27" spans="1:9" x14ac:dyDescent="0.25">
      <c r="A27" s="64" t="str">
        <f>[2]PLANILHA!A185</f>
        <v>11.0</v>
      </c>
      <c r="B27" s="65" t="str">
        <f>[1]Planilha1!E138</f>
        <v>INSTALAÇÃO ELÉTRICA</v>
      </c>
      <c r="C27" s="61">
        <f>'Orçamento Sintético'!I138</f>
        <v>113658.76</v>
      </c>
      <c r="D27" s="60">
        <f>C27/$C$43</f>
        <v>0.16733963965961515</v>
      </c>
      <c r="E27" s="59">
        <v>0</v>
      </c>
      <c r="F27" s="59">
        <v>0</v>
      </c>
      <c r="G27" s="59">
        <v>0</v>
      </c>
      <c r="H27" s="59">
        <v>0</v>
      </c>
      <c r="I27" s="59">
        <v>1</v>
      </c>
    </row>
    <row r="28" spans="1:9" x14ac:dyDescent="0.25">
      <c r="A28" s="51"/>
      <c r="B28" s="62"/>
      <c r="C28" s="56"/>
      <c r="D28" s="55"/>
      <c r="E28" s="54">
        <f>C27*E27</f>
        <v>0</v>
      </c>
      <c r="F28" s="54">
        <f>F$27*$C27</f>
        <v>0</v>
      </c>
      <c r="G28" s="54">
        <f>G$27*$C27</f>
        <v>0</v>
      </c>
      <c r="H28" s="54">
        <f>H$27*$C27</f>
        <v>0</v>
      </c>
      <c r="I28" s="54">
        <f>I$27*$C27</f>
        <v>113658.76</v>
      </c>
    </row>
    <row r="29" spans="1:9" x14ac:dyDescent="0.25">
      <c r="A29" s="64" t="str">
        <f>[2]PLANILHA!A197</f>
        <v>12.0</v>
      </c>
      <c r="B29" s="63" t="str">
        <f>[1]Planilha1!E219</f>
        <v>CABEAMENTO ESTRUTURADO</v>
      </c>
      <c r="C29" s="61">
        <f>'Orçamento Sintético'!I220</f>
        <v>17923.669999999998</v>
      </c>
      <c r="D29" s="60">
        <f>C29/$C$43</f>
        <v>2.6388995262466824E-2</v>
      </c>
      <c r="E29" s="59">
        <v>0</v>
      </c>
      <c r="F29" s="59">
        <v>0</v>
      </c>
      <c r="G29" s="59">
        <v>0</v>
      </c>
      <c r="H29" s="59">
        <v>0</v>
      </c>
      <c r="I29" s="59">
        <v>1</v>
      </c>
    </row>
    <row r="30" spans="1:9" x14ac:dyDescent="0.25">
      <c r="A30" s="51"/>
      <c r="B30" s="62"/>
      <c r="C30" s="56"/>
      <c r="D30" s="55"/>
      <c r="E30" s="54">
        <f>C29*E29</f>
        <v>0</v>
      </c>
      <c r="F30" s="54">
        <f>F$29*$C29</f>
        <v>0</v>
      </c>
      <c r="G30" s="54">
        <f>G$29*$C29</f>
        <v>0</v>
      </c>
      <c r="H30" s="54">
        <f>H$29*$C29</f>
        <v>0</v>
      </c>
      <c r="I30" s="54">
        <f>I$29*$C29</f>
        <v>17923.669999999998</v>
      </c>
    </row>
    <row r="31" spans="1:9" x14ac:dyDescent="0.25">
      <c r="A31" s="64" t="str">
        <f>[2]PLANILHA!A221</f>
        <v>13.0</v>
      </c>
      <c r="B31" s="63" t="str">
        <f>[1]Planilha1!E238</f>
        <v>INSTALAÇÃO DE SEGURANÇA, PROTEÇÃO E COMBATE A INCENDIO</v>
      </c>
      <c r="C31" s="61">
        <f>'Orçamento Sintético'!I241</f>
        <v>1723.57</v>
      </c>
      <c r="D31" s="60">
        <f>C31/$C$43</f>
        <v>2.5376097955680924E-3</v>
      </c>
      <c r="E31" s="59">
        <v>0</v>
      </c>
      <c r="F31" s="59">
        <v>0</v>
      </c>
      <c r="G31" s="59">
        <v>0</v>
      </c>
      <c r="H31" s="59">
        <v>0</v>
      </c>
      <c r="I31" s="59">
        <v>1</v>
      </c>
    </row>
    <row r="32" spans="1:9" x14ac:dyDescent="0.25">
      <c r="A32" s="51"/>
      <c r="B32" s="62"/>
      <c r="C32" s="56"/>
      <c r="D32" s="55"/>
      <c r="E32" s="54">
        <f>C31*E31</f>
        <v>0</v>
      </c>
      <c r="F32" s="54">
        <f>F$31*$C31</f>
        <v>0</v>
      </c>
      <c r="G32" s="54">
        <f>G$31*$C31</f>
        <v>0</v>
      </c>
      <c r="H32" s="54">
        <f>H$31*$C31</f>
        <v>0</v>
      </c>
      <c r="I32" s="54">
        <f>I$31*$C31</f>
        <v>1723.57</v>
      </c>
    </row>
    <row r="33" spans="1:9" x14ac:dyDescent="0.25">
      <c r="A33" s="64" t="str">
        <f>[2]PLANILHA!A321</f>
        <v>14.0</v>
      </c>
      <c r="B33" s="63" t="str">
        <f>[1]Planilha1!E247</f>
        <v>AR COMPRIMIDO</v>
      </c>
      <c r="C33" s="61">
        <f>'Orçamento Sintético'!I250</f>
        <v>382.29</v>
      </c>
      <c r="D33" s="60">
        <f>C33/$C$43</f>
        <v>5.6284505343428236E-4</v>
      </c>
      <c r="E33" s="59">
        <v>0</v>
      </c>
      <c r="F33" s="59">
        <v>0</v>
      </c>
      <c r="G33" s="59">
        <v>0</v>
      </c>
      <c r="H33" s="59">
        <v>0.5</v>
      </c>
      <c r="I33" s="59">
        <v>0.5</v>
      </c>
    </row>
    <row r="34" spans="1:9" x14ac:dyDescent="0.25">
      <c r="A34" s="51"/>
      <c r="B34" s="62"/>
      <c r="C34" s="56"/>
      <c r="D34" s="55"/>
      <c r="E34" s="54">
        <f>C33*E33</f>
        <v>0</v>
      </c>
      <c r="F34" s="54">
        <f>F$33*$C33</f>
        <v>0</v>
      </c>
      <c r="G34" s="54">
        <f>G$33*$C33</f>
        <v>0</v>
      </c>
      <c r="H34" s="54">
        <f>H$33*$C33</f>
        <v>191.14500000000001</v>
      </c>
      <c r="I34" s="54">
        <f>I$33*$C33</f>
        <v>191.14500000000001</v>
      </c>
    </row>
    <row r="35" spans="1:9" x14ac:dyDescent="0.25">
      <c r="A35" s="64" t="str">
        <f>[2]PLANILHA!A405</f>
        <v>15.0</v>
      </c>
      <c r="B35" s="63" t="str">
        <f>[1]Planilha1!E248</f>
        <v>LOUÇAS, METAIS SANITÁRIOS E ACESSÓRIOS</v>
      </c>
      <c r="C35" s="61">
        <f>'Orçamento Sintético'!I256</f>
        <v>76932.460000000006</v>
      </c>
      <c r="D35" s="60">
        <f>C35/$C$43</f>
        <v>0.11326755750747022</v>
      </c>
      <c r="E35" s="59">
        <v>0</v>
      </c>
      <c r="F35" s="59">
        <v>0</v>
      </c>
      <c r="G35" s="59">
        <v>0.5</v>
      </c>
      <c r="H35" s="59">
        <v>0.5</v>
      </c>
      <c r="I35" s="59"/>
    </row>
    <row r="36" spans="1:9" x14ac:dyDescent="0.25">
      <c r="A36" s="51"/>
      <c r="B36" s="62"/>
      <c r="C36" s="56"/>
      <c r="D36" s="55"/>
      <c r="E36" s="54">
        <f>C35*E35</f>
        <v>0</v>
      </c>
      <c r="F36" s="54">
        <f>F$35*$C35</f>
        <v>0</v>
      </c>
      <c r="G36" s="54">
        <f>G$35*$C35</f>
        <v>38466.230000000003</v>
      </c>
      <c r="H36" s="54">
        <f>H$35*$C35</f>
        <v>38466.230000000003</v>
      </c>
      <c r="I36" s="54">
        <f>I$35*$C35</f>
        <v>0</v>
      </c>
    </row>
    <row r="37" spans="1:9" x14ac:dyDescent="0.25">
      <c r="A37" s="64" t="str">
        <f>[2]PLANILHA!A430</f>
        <v>16.0</v>
      </c>
      <c r="B37" s="63" t="str">
        <f>[1]Planilha1!E266</f>
        <v>OBRAS COMPLETARES</v>
      </c>
      <c r="C37" s="61">
        <f>'Orçamento Sintético'!I279</f>
        <v>189332.65</v>
      </c>
      <c r="D37" s="60">
        <f>C37/$C$43</f>
        <v>0.2787542062468395</v>
      </c>
      <c r="E37" s="59">
        <v>0</v>
      </c>
      <c r="F37" s="59">
        <v>0</v>
      </c>
      <c r="G37" s="59">
        <v>0</v>
      </c>
      <c r="H37" s="59">
        <v>0.5</v>
      </c>
      <c r="I37" s="59">
        <v>0.5</v>
      </c>
    </row>
    <row r="38" spans="1:9" x14ac:dyDescent="0.25">
      <c r="A38" s="51"/>
      <c r="B38" s="62"/>
      <c r="C38" s="56"/>
      <c r="D38" s="55"/>
      <c r="E38" s="54">
        <f>C37*E37</f>
        <v>0</v>
      </c>
      <c r="F38" s="54">
        <f>F$37*$C37</f>
        <v>0</v>
      </c>
      <c r="G38" s="54">
        <f>G$37*$C37</f>
        <v>0</v>
      </c>
      <c r="H38" s="54">
        <f>H$37*$C37</f>
        <v>94666.324999999997</v>
      </c>
      <c r="I38" s="54">
        <f>I$37*$C37</f>
        <v>94666.324999999997</v>
      </c>
    </row>
    <row r="39" spans="1:9" x14ac:dyDescent="0.25">
      <c r="A39" s="64" t="str">
        <f>[2]PLANILHA!A443</f>
        <v>17.0</v>
      </c>
      <c r="B39" s="63" t="str">
        <f>[1]Planilha1!E291</f>
        <v>DRENAGEM</v>
      </c>
      <c r="C39" s="61">
        <f>'Orçamento Sintético'!I304</f>
        <v>19368.21</v>
      </c>
      <c r="D39" s="60">
        <f>C39/$C$43</f>
        <v>2.8515789563881875E-2</v>
      </c>
      <c r="E39" s="59">
        <v>0</v>
      </c>
      <c r="F39" s="59">
        <v>0</v>
      </c>
      <c r="G39" s="59">
        <v>0</v>
      </c>
      <c r="H39" s="59">
        <v>0</v>
      </c>
      <c r="I39" s="59">
        <v>1</v>
      </c>
    </row>
    <row r="40" spans="1:9" x14ac:dyDescent="0.25">
      <c r="A40" s="51"/>
      <c r="B40" s="62"/>
      <c r="C40" s="56"/>
      <c r="D40" s="55"/>
      <c r="E40" s="54">
        <f>C39*E39</f>
        <v>0</v>
      </c>
      <c r="F40" s="54">
        <f>F$39*$C39</f>
        <v>0</v>
      </c>
      <c r="G40" s="54">
        <f>G$39*$C39</f>
        <v>0</v>
      </c>
      <c r="H40" s="54">
        <f>H$39*$C39</f>
        <v>0</v>
      </c>
      <c r="I40" s="54">
        <f>I$39*$C39</f>
        <v>19368.21</v>
      </c>
    </row>
    <row r="41" spans="1:9" x14ac:dyDescent="0.25">
      <c r="A41" s="58" t="s">
        <v>889</v>
      </c>
      <c r="B41" s="57" t="str">
        <f>[1]Planilha1!E303</f>
        <v>LIMPEZA DA OBRA</v>
      </c>
      <c r="C41" s="61">
        <f>'Orçamento Sintético'!I316</f>
        <v>3393.4</v>
      </c>
      <c r="D41" s="60">
        <f>C41/$C$43</f>
        <v>4.996098261330126E-3</v>
      </c>
      <c r="E41" s="59">
        <v>0</v>
      </c>
      <c r="F41" s="59">
        <v>0</v>
      </c>
      <c r="G41" s="59">
        <v>0</v>
      </c>
      <c r="H41" s="59">
        <v>0</v>
      </c>
      <c r="I41" s="59">
        <v>1</v>
      </c>
    </row>
    <row r="42" spans="1:9" x14ac:dyDescent="0.25">
      <c r="A42" s="58"/>
      <c r="B42" s="57"/>
      <c r="C42" s="56"/>
      <c r="D42" s="55"/>
      <c r="E42" s="54">
        <f>C41*E41</f>
        <v>0</v>
      </c>
      <c r="F42" s="54">
        <f>F$39*$C41</f>
        <v>0</v>
      </c>
      <c r="G42" s="54">
        <f>G$39*$C41</f>
        <v>0</v>
      </c>
      <c r="H42" s="54">
        <f>H$39*$C41</f>
        <v>0</v>
      </c>
      <c r="I42" s="54">
        <f>I$39*$C41</f>
        <v>3393.4</v>
      </c>
    </row>
    <row r="43" spans="1:9" x14ac:dyDescent="0.25">
      <c r="A43" s="53"/>
      <c r="C43" s="52">
        <f>SUM(C7:C42)</f>
        <v>679210.02</v>
      </c>
      <c r="D43" s="49"/>
      <c r="I43" s="46"/>
    </row>
    <row r="44" spans="1:9" x14ac:dyDescent="0.25">
      <c r="A44" s="51"/>
      <c r="C44" s="50"/>
      <c r="D44" s="49"/>
      <c r="E44" s="38"/>
      <c r="F44" s="38"/>
      <c r="G44" s="38"/>
      <c r="H44" s="38"/>
      <c r="I44" s="38"/>
    </row>
    <row r="45" spans="1:9" ht="30" customHeight="1" x14ac:dyDescent="0.25">
      <c r="A45" s="45" t="s">
        <v>888</v>
      </c>
      <c r="B45" s="44"/>
      <c r="C45" s="44"/>
      <c r="D45" s="43"/>
      <c r="E45" s="42">
        <f>E46/$C$43</f>
        <v>0.15059127690725174</v>
      </c>
      <c r="F45" s="42">
        <f>F46/$C$43</f>
        <v>0.12115623323695961</v>
      </c>
      <c r="G45" s="42">
        <f>G46/$C$43</f>
        <v>0.12958959586609159</v>
      </c>
      <c r="H45" s="42">
        <f>H46/$C$43</f>
        <v>0.21722487574609101</v>
      </c>
      <c r="I45" s="42">
        <f>I46/$C$43</f>
        <v>0.38143801824360596</v>
      </c>
    </row>
    <row r="46" spans="1:9" ht="30" customHeight="1" x14ac:dyDescent="0.25">
      <c r="A46" s="41" t="s">
        <v>887</v>
      </c>
      <c r="B46" s="40"/>
      <c r="C46" s="40"/>
      <c r="D46" s="39"/>
      <c r="E46" s="38">
        <f>E8+E10+E12+E14+E16+E18+E20+E22+E24+E26+E28+E30+E32+E34+E36+E38+E40+E42</f>
        <v>102283.1042</v>
      </c>
      <c r="F46" s="38">
        <f t="shared" ref="F46:I46" si="0">F8+F10+F12+F14+F16+F18+F20+F22+F24+F26+F28+F30+F32+F34+F36+F38+F40+F42</f>
        <v>82290.527600000001</v>
      </c>
      <c r="G46" s="38">
        <f t="shared" si="0"/>
        <v>88018.551999999996</v>
      </c>
      <c r="H46" s="38">
        <f t="shared" si="0"/>
        <v>147541.31219999999</v>
      </c>
      <c r="I46" s="38">
        <f t="shared" si="0"/>
        <v>259076.52399999998</v>
      </c>
    </row>
    <row r="47" spans="1:9" x14ac:dyDescent="0.25">
      <c r="A47" s="48"/>
      <c r="D47" s="47"/>
      <c r="I47" s="46"/>
    </row>
    <row r="48" spans="1:9" x14ac:dyDescent="0.25">
      <c r="A48" s="45" t="s">
        <v>886</v>
      </c>
      <c r="B48" s="44"/>
      <c r="C48" s="44"/>
      <c r="D48" s="43"/>
      <c r="E48" s="42">
        <f>E45</f>
        <v>0.15059127690725174</v>
      </c>
      <c r="F48" s="42">
        <f>E48+F45</f>
        <v>0.27174751014421133</v>
      </c>
      <c r="G48" s="42">
        <f>F48+G45</f>
        <v>0.40133710601030292</v>
      </c>
      <c r="H48" s="42">
        <f>G48+H45</f>
        <v>0.61856198175639387</v>
      </c>
      <c r="I48" s="42">
        <f>H48+I45</f>
        <v>0.99999999999999978</v>
      </c>
    </row>
    <row r="49" spans="1:9" ht="30" customHeight="1" x14ac:dyDescent="0.25">
      <c r="A49" s="41" t="s">
        <v>885</v>
      </c>
      <c r="B49" s="40"/>
      <c r="C49" s="40"/>
      <c r="D49" s="39"/>
      <c r="E49" s="38">
        <f>E46</f>
        <v>102283.1042</v>
      </c>
      <c r="F49" s="38">
        <f>E49+F46</f>
        <v>184573.6318</v>
      </c>
      <c r="G49" s="38">
        <f>F49+G46</f>
        <v>272592.1838</v>
      </c>
      <c r="H49" s="38">
        <f>G49+H46</f>
        <v>420133.49599999998</v>
      </c>
      <c r="I49" s="38">
        <f>H49+I46</f>
        <v>679210.02</v>
      </c>
    </row>
  </sheetData>
  <mergeCells count="89">
    <mergeCell ref="A49:D49"/>
    <mergeCell ref="A43:A44"/>
    <mergeCell ref="A41:A42"/>
    <mergeCell ref="B41:B42"/>
    <mergeCell ref="C41:C42"/>
    <mergeCell ref="D41:D42"/>
    <mergeCell ref="C43:C44"/>
    <mergeCell ref="A46:D46"/>
    <mergeCell ref="A39:A40"/>
    <mergeCell ref="B39:B40"/>
    <mergeCell ref="C39:C40"/>
    <mergeCell ref="D39:D40"/>
    <mergeCell ref="A45:D45"/>
    <mergeCell ref="A48:D48"/>
    <mergeCell ref="A35:A36"/>
    <mergeCell ref="B35:B36"/>
    <mergeCell ref="C35:C36"/>
    <mergeCell ref="D35:D36"/>
    <mergeCell ref="A37:A38"/>
    <mergeCell ref="B37:B38"/>
    <mergeCell ref="C37:C38"/>
    <mergeCell ref="D37:D38"/>
    <mergeCell ref="A31:A32"/>
    <mergeCell ref="B31:B32"/>
    <mergeCell ref="C31:C32"/>
    <mergeCell ref="D31:D32"/>
    <mergeCell ref="A33:A34"/>
    <mergeCell ref="B33:B34"/>
    <mergeCell ref="C33:C34"/>
    <mergeCell ref="D33:D34"/>
    <mergeCell ref="A27:A28"/>
    <mergeCell ref="B27:B28"/>
    <mergeCell ref="C27:C28"/>
    <mergeCell ref="D27:D28"/>
    <mergeCell ref="A29:A30"/>
    <mergeCell ref="B29:B30"/>
    <mergeCell ref="C29:C30"/>
    <mergeCell ref="D29:D30"/>
    <mergeCell ref="A23:A24"/>
    <mergeCell ref="B23:B24"/>
    <mergeCell ref="C23:C24"/>
    <mergeCell ref="D23:D24"/>
    <mergeCell ref="A25:A26"/>
    <mergeCell ref="B25:B26"/>
    <mergeCell ref="C25:C26"/>
    <mergeCell ref="D25:D26"/>
    <mergeCell ref="A19:A20"/>
    <mergeCell ref="B19:B20"/>
    <mergeCell ref="C19:C20"/>
    <mergeCell ref="D19:D20"/>
    <mergeCell ref="A21:A22"/>
    <mergeCell ref="B21:B22"/>
    <mergeCell ref="C21:C22"/>
    <mergeCell ref="D21:D22"/>
    <mergeCell ref="A15:A16"/>
    <mergeCell ref="B15:B16"/>
    <mergeCell ref="C15:C16"/>
    <mergeCell ref="D15:D16"/>
    <mergeCell ref="A17:A18"/>
    <mergeCell ref="B17:B18"/>
    <mergeCell ref="C17:C18"/>
    <mergeCell ref="D17:D18"/>
    <mergeCell ref="A11:A12"/>
    <mergeCell ref="B11:B12"/>
    <mergeCell ref="C11:C12"/>
    <mergeCell ref="D11:D12"/>
    <mergeCell ref="A13:A14"/>
    <mergeCell ref="B13:B14"/>
    <mergeCell ref="C13:C14"/>
    <mergeCell ref="D13:D14"/>
    <mergeCell ref="E5:E6"/>
    <mergeCell ref="F5:F6"/>
    <mergeCell ref="G5:G6"/>
    <mergeCell ref="H5:H6"/>
    <mergeCell ref="I5:I6"/>
    <mergeCell ref="A7:A8"/>
    <mergeCell ref="B7:B8"/>
    <mergeCell ref="C7:C8"/>
    <mergeCell ref="D7:D8"/>
    <mergeCell ref="A9:A10"/>
    <mergeCell ref="B9:B10"/>
    <mergeCell ref="C9:C10"/>
    <mergeCell ref="D9:D10"/>
    <mergeCell ref="A2:A3"/>
    <mergeCell ref="B2:I2"/>
    <mergeCell ref="B3:I3"/>
    <mergeCell ref="B4:I4"/>
    <mergeCell ref="A5:A6"/>
    <mergeCell ref="B5:B6"/>
  </mergeCells>
  <conditionalFormatting sqref="E7:I7">
    <cfRule type="cellIs" dxfId="29" priority="1" operator="greaterThan">
      <formula>0</formula>
    </cfRule>
    <cfRule type="cellIs" dxfId="28" priority="2" operator="greaterThan">
      <formula>"&gt;0%"</formula>
    </cfRule>
  </conditionalFormatting>
  <conditionalFormatting sqref="E9:I9 E11:I11 E13:I13 E15:I15 E45:I45">
    <cfRule type="cellIs" dxfId="27" priority="29" operator="greaterThan">
      <formula>0</formula>
    </cfRule>
    <cfRule type="cellIs" dxfId="26" priority="30" operator="greaterThan">
      <formula>"&gt;0%"</formula>
    </cfRule>
  </conditionalFormatting>
  <conditionalFormatting sqref="E17:I17">
    <cfRule type="cellIs" dxfId="25" priority="27" operator="greaterThan">
      <formula>0</formula>
    </cfRule>
    <cfRule type="cellIs" dxfId="24" priority="28" operator="greaterThan">
      <formula>"&gt;0%"</formula>
    </cfRule>
  </conditionalFormatting>
  <conditionalFormatting sqref="E19:I19">
    <cfRule type="cellIs" dxfId="23" priority="25" operator="greaterThan">
      <formula>0</formula>
    </cfRule>
    <cfRule type="cellIs" dxfId="22" priority="26" operator="greaterThan">
      <formula>"&gt;0%"</formula>
    </cfRule>
  </conditionalFormatting>
  <conditionalFormatting sqref="E21:I21">
    <cfRule type="cellIs" dxfId="21" priority="3" operator="greaterThan">
      <formula>0</formula>
    </cfRule>
    <cfRule type="cellIs" dxfId="20" priority="4" operator="greaterThan">
      <formula>"&gt;0%"</formula>
    </cfRule>
  </conditionalFormatting>
  <conditionalFormatting sqref="E23:I23">
    <cfRule type="cellIs" dxfId="19" priority="7" operator="greaterThan">
      <formula>0</formula>
    </cfRule>
    <cfRule type="cellIs" dxfId="18" priority="8" operator="greaterThan">
      <formula>"&gt;0%"</formula>
    </cfRule>
  </conditionalFormatting>
  <conditionalFormatting sqref="E25:I25">
    <cfRule type="cellIs" dxfId="17" priority="5" operator="greaterThan">
      <formula>0</formula>
    </cfRule>
    <cfRule type="cellIs" dxfId="16" priority="6" operator="greaterThan">
      <formula>"&gt;0%"</formula>
    </cfRule>
  </conditionalFormatting>
  <conditionalFormatting sqref="E27:I27">
    <cfRule type="cellIs" dxfId="15" priority="23" operator="greaterThan">
      <formula>0</formula>
    </cfRule>
    <cfRule type="cellIs" dxfId="14" priority="24" operator="greaterThan">
      <formula>"&gt;0%"</formula>
    </cfRule>
  </conditionalFormatting>
  <conditionalFormatting sqref="E29:I29">
    <cfRule type="cellIs" dxfId="13" priority="21" operator="greaterThan">
      <formula>0</formula>
    </cfRule>
    <cfRule type="cellIs" dxfId="12" priority="22" operator="greaterThan">
      <formula>"&gt;0%"</formula>
    </cfRule>
  </conditionalFormatting>
  <conditionalFormatting sqref="E31:I31">
    <cfRule type="cellIs" dxfId="11" priority="19" operator="greaterThan">
      <formula>0</formula>
    </cfRule>
    <cfRule type="cellIs" dxfId="10" priority="20" operator="greaterThan">
      <formula>"&gt;0%"</formula>
    </cfRule>
  </conditionalFormatting>
  <conditionalFormatting sqref="E33:I33">
    <cfRule type="cellIs" dxfId="9" priority="17" operator="greaterThan">
      <formula>0</formula>
    </cfRule>
    <cfRule type="cellIs" dxfId="8" priority="18" operator="greaterThan">
      <formula>"&gt;0%"</formula>
    </cfRule>
  </conditionalFormatting>
  <conditionalFormatting sqref="E35:I35">
    <cfRule type="cellIs" dxfId="7" priority="15" operator="greaterThan">
      <formula>0</formula>
    </cfRule>
    <cfRule type="cellIs" dxfId="6" priority="16" operator="greaterThan">
      <formula>"&gt;0%"</formula>
    </cfRule>
  </conditionalFormatting>
  <conditionalFormatting sqref="E37:I37">
    <cfRule type="cellIs" dxfId="5" priority="13" operator="greaterThan">
      <formula>0</formula>
    </cfRule>
    <cfRule type="cellIs" dxfId="4" priority="14" operator="greaterThan">
      <formula>"&gt;0%"</formula>
    </cfRule>
  </conditionalFormatting>
  <conditionalFormatting sqref="E39:I39 E41:I41">
    <cfRule type="cellIs" dxfId="3" priority="11" operator="greaterThan">
      <formula>0</formula>
    </cfRule>
    <cfRule type="cellIs" dxfId="2" priority="12" operator="greaterThan">
      <formula>"&gt;0%"</formula>
    </cfRule>
  </conditionalFormatting>
  <conditionalFormatting sqref="E48:I48">
    <cfRule type="cellIs" dxfId="1" priority="9" operator="greaterThan">
      <formula>0</formula>
    </cfRule>
    <cfRule type="cellIs" dxfId="0" priority="10" operator="greaterThan">
      <formula>"&gt;0%"</formula>
    </cfRule>
  </conditionalFormatting>
  <printOptions horizontalCentered="1" verticalCentered="1"/>
  <pageMargins left="0" right="0" top="0" bottom="0" header="0" footer="0"/>
  <pageSetup paperSize="9" scale="56" fitToHeight="0" orientation="landscape" r:id="rId1"/>
  <headerFooter>
    <oddFooter>&amp;R&amp;P/&amp;N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47AF2C-E508-416B-86EB-5AF9F5278753}">
  <sheetPr>
    <pageSetUpPr fitToPage="1"/>
  </sheetPr>
  <dimension ref="A1:L33"/>
  <sheetViews>
    <sheetView showGridLines="0" showZeros="0" view="pageBreakPreview" topLeftCell="A16" zoomScaleNormal="100" zoomScaleSheetLayoutView="100" workbookViewId="0">
      <selection activeCell="A23" sqref="A23"/>
    </sheetView>
  </sheetViews>
  <sheetFormatPr defaultRowHeight="13.8" x14ac:dyDescent="0.3"/>
  <cols>
    <col min="1" max="1" width="12.69921875" style="85" customWidth="1"/>
    <col min="2" max="2" width="65.09765625" style="85" customWidth="1"/>
    <col min="3" max="3" width="14.69921875" style="136" customWidth="1"/>
    <col min="4" max="4" width="12.59765625" style="85" bestFit="1" customWidth="1"/>
    <col min="5" max="5" width="8.796875" style="85"/>
    <col min="6" max="6" width="12.69921875" style="85" customWidth="1"/>
    <col min="7" max="7" width="13.5" style="85" bestFit="1" customWidth="1"/>
    <col min="8" max="10" width="8.796875" style="85"/>
    <col min="11" max="11" width="13.5" style="85" bestFit="1" customWidth="1"/>
    <col min="12" max="256" width="8.796875" style="85"/>
    <col min="257" max="257" width="12.69921875" style="85" customWidth="1"/>
    <col min="258" max="258" width="65.09765625" style="85" customWidth="1"/>
    <col min="259" max="259" width="14.69921875" style="85" customWidth="1"/>
    <col min="260" max="260" width="12.59765625" style="85" bestFit="1" customWidth="1"/>
    <col min="261" max="261" width="8.796875" style="85"/>
    <col min="262" max="262" width="12.69921875" style="85" customWidth="1"/>
    <col min="263" max="263" width="13.5" style="85" bestFit="1" customWidth="1"/>
    <col min="264" max="266" width="8.796875" style="85"/>
    <col min="267" max="267" width="13.5" style="85" bestFit="1" customWidth="1"/>
    <col min="268" max="512" width="8.796875" style="85"/>
    <col min="513" max="513" width="12.69921875" style="85" customWidth="1"/>
    <col min="514" max="514" width="65.09765625" style="85" customWidth="1"/>
    <col min="515" max="515" width="14.69921875" style="85" customWidth="1"/>
    <col min="516" max="516" width="12.59765625" style="85" bestFit="1" customWidth="1"/>
    <col min="517" max="517" width="8.796875" style="85"/>
    <col min="518" max="518" width="12.69921875" style="85" customWidth="1"/>
    <col min="519" max="519" width="13.5" style="85" bestFit="1" customWidth="1"/>
    <col min="520" max="522" width="8.796875" style="85"/>
    <col min="523" max="523" width="13.5" style="85" bestFit="1" customWidth="1"/>
    <col min="524" max="768" width="8.796875" style="85"/>
    <col min="769" max="769" width="12.69921875" style="85" customWidth="1"/>
    <col min="770" max="770" width="65.09765625" style="85" customWidth="1"/>
    <col min="771" max="771" width="14.69921875" style="85" customWidth="1"/>
    <col min="772" max="772" width="12.59765625" style="85" bestFit="1" customWidth="1"/>
    <col min="773" max="773" width="8.796875" style="85"/>
    <col min="774" max="774" width="12.69921875" style="85" customWidth="1"/>
    <col min="775" max="775" width="13.5" style="85" bestFit="1" customWidth="1"/>
    <col min="776" max="778" width="8.796875" style="85"/>
    <col min="779" max="779" width="13.5" style="85" bestFit="1" customWidth="1"/>
    <col min="780" max="1024" width="8.796875" style="85"/>
    <col min="1025" max="1025" width="12.69921875" style="85" customWidth="1"/>
    <col min="1026" max="1026" width="65.09765625" style="85" customWidth="1"/>
    <col min="1027" max="1027" width="14.69921875" style="85" customWidth="1"/>
    <col min="1028" max="1028" width="12.59765625" style="85" bestFit="1" customWidth="1"/>
    <col min="1029" max="1029" width="8.796875" style="85"/>
    <col min="1030" max="1030" width="12.69921875" style="85" customWidth="1"/>
    <col min="1031" max="1031" width="13.5" style="85" bestFit="1" customWidth="1"/>
    <col min="1032" max="1034" width="8.796875" style="85"/>
    <col min="1035" max="1035" width="13.5" style="85" bestFit="1" customWidth="1"/>
    <col min="1036" max="1280" width="8.796875" style="85"/>
    <col min="1281" max="1281" width="12.69921875" style="85" customWidth="1"/>
    <col min="1282" max="1282" width="65.09765625" style="85" customWidth="1"/>
    <col min="1283" max="1283" width="14.69921875" style="85" customWidth="1"/>
    <col min="1284" max="1284" width="12.59765625" style="85" bestFit="1" customWidth="1"/>
    <col min="1285" max="1285" width="8.796875" style="85"/>
    <col min="1286" max="1286" width="12.69921875" style="85" customWidth="1"/>
    <col min="1287" max="1287" width="13.5" style="85" bestFit="1" customWidth="1"/>
    <col min="1288" max="1290" width="8.796875" style="85"/>
    <col min="1291" max="1291" width="13.5" style="85" bestFit="1" customWidth="1"/>
    <col min="1292" max="1536" width="8.796875" style="85"/>
    <col min="1537" max="1537" width="12.69921875" style="85" customWidth="1"/>
    <col min="1538" max="1538" width="65.09765625" style="85" customWidth="1"/>
    <col min="1539" max="1539" width="14.69921875" style="85" customWidth="1"/>
    <col min="1540" max="1540" width="12.59765625" style="85" bestFit="1" customWidth="1"/>
    <col min="1541" max="1541" width="8.796875" style="85"/>
    <col min="1542" max="1542" width="12.69921875" style="85" customWidth="1"/>
    <col min="1543" max="1543" width="13.5" style="85" bestFit="1" customWidth="1"/>
    <col min="1544" max="1546" width="8.796875" style="85"/>
    <col min="1547" max="1547" width="13.5" style="85" bestFit="1" customWidth="1"/>
    <col min="1548" max="1792" width="8.796875" style="85"/>
    <col min="1793" max="1793" width="12.69921875" style="85" customWidth="1"/>
    <col min="1794" max="1794" width="65.09765625" style="85" customWidth="1"/>
    <col min="1795" max="1795" width="14.69921875" style="85" customWidth="1"/>
    <col min="1796" max="1796" width="12.59765625" style="85" bestFit="1" customWidth="1"/>
    <col min="1797" max="1797" width="8.796875" style="85"/>
    <col min="1798" max="1798" width="12.69921875" style="85" customWidth="1"/>
    <col min="1799" max="1799" width="13.5" style="85" bestFit="1" customWidth="1"/>
    <col min="1800" max="1802" width="8.796875" style="85"/>
    <col min="1803" max="1803" width="13.5" style="85" bestFit="1" customWidth="1"/>
    <col min="1804" max="2048" width="8.796875" style="85"/>
    <col min="2049" max="2049" width="12.69921875" style="85" customWidth="1"/>
    <col min="2050" max="2050" width="65.09765625" style="85" customWidth="1"/>
    <col min="2051" max="2051" width="14.69921875" style="85" customWidth="1"/>
    <col min="2052" max="2052" width="12.59765625" style="85" bestFit="1" customWidth="1"/>
    <col min="2053" max="2053" width="8.796875" style="85"/>
    <col min="2054" max="2054" width="12.69921875" style="85" customWidth="1"/>
    <col min="2055" max="2055" width="13.5" style="85" bestFit="1" customWidth="1"/>
    <col min="2056" max="2058" width="8.796875" style="85"/>
    <col min="2059" max="2059" width="13.5" style="85" bestFit="1" customWidth="1"/>
    <col min="2060" max="2304" width="8.796875" style="85"/>
    <col min="2305" max="2305" width="12.69921875" style="85" customWidth="1"/>
    <col min="2306" max="2306" width="65.09765625" style="85" customWidth="1"/>
    <col min="2307" max="2307" width="14.69921875" style="85" customWidth="1"/>
    <col min="2308" max="2308" width="12.59765625" style="85" bestFit="1" customWidth="1"/>
    <col min="2309" max="2309" width="8.796875" style="85"/>
    <col min="2310" max="2310" width="12.69921875" style="85" customWidth="1"/>
    <col min="2311" max="2311" width="13.5" style="85" bestFit="1" customWidth="1"/>
    <col min="2312" max="2314" width="8.796875" style="85"/>
    <col min="2315" max="2315" width="13.5" style="85" bestFit="1" customWidth="1"/>
    <col min="2316" max="2560" width="8.796875" style="85"/>
    <col min="2561" max="2561" width="12.69921875" style="85" customWidth="1"/>
    <col min="2562" max="2562" width="65.09765625" style="85" customWidth="1"/>
    <col min="2563" max="2563" width="14.69921875" style="85" customWidth="1"/>
    <col min="2564" max="2564" width="12.59765625" style="85" bestFit="1" customWidth="1"/>
    <col min="2565" max="2565" width="8.796875" style="85"/>
    <col min="2566" max="2566" width="12.69921875" style="85" customWidth="1"/>
    <col min="2567" max="2567" width="13.5" style="85" bestFit="1" customWidth="1"/>
    <col min="2568" max="2570" width="8.796875" style="85"/>
    <col min="2571" max="2571" width="13.5" style="85" bestFit="1" customWidth="1"/>
    <col min="2572" max="2816" width="8.796875" style="85"/>
    <col min="2817" max="2817" width="12.69921875" style="85" customWidth="1"/>
    <col min="2818" max="2818" width="65.09765625" style="85" customWidth="1"/>
    <col min="2819" max="2819" width="14.69921875" style="85" customWidth="1"/>
    <col min="2820" max="2820" width="12.59765625" style="85" bestFit="1" customWidth="1"/>
    <col min="2821" max="2821" width="8.796875" style="85"/>
    <col min="2822" max="2822" width="12.69921875" style="85" customWidth="1"/>
    <col min="2823" max="2823" width="13.5" style="85" bestFit="1" customWidth="1"/>
    <col min="2824" max="2826" width="8.796875" style="85"/>
    <col min="2827" max="2827" width="13.5" style="85" bestFit="1" customWidth="1"/>
    <col min="2828" max="3072" width="8.796875" style="85"/>
    <col min="3073" max="3073" width="12.69921875" style="85" customWidth="1"/>
    <col min="3074" max="3074" width="65.09765625" style="85" customWidth="1"/>
    <col min="3075" max="3075" width="14.69921875" style="85" customWidth="1"/>
    <col min="3076" max="3076" width="12.59765625" style="85" bestFit="1" customWidth="1"/>
    <col min="3077" max="3077" width="8.796875" style="85"/>
    <col min="3078" max="3078" width="12.69921875" style="85" customWidth="1"/>
    <col min="3079" max="3079" width="13.5" style="85" bestFit="1" customWidth="1"/>
    <col min="3080" max="3082" width="8.796875" style="85"/>
    <col min="3083" max="3083" width="13.5" style="85" bestFit="1" customWidth="1"/>
    <col min="3084" max="3328" width="8.796875" style="85"/>
    <col min="3329" max="3329" width="12.69921875" style="85" customWidth="1"/>
    <col min="3330" max="3330" width="65.09765625" style="85" customWidth="1"/>
    <col min="3331" max="3331" width="14.69921875" style="85" customWidth="1"/>
    <col min="3332" max="3332" width="12.59765625" style="85" bestFit="1" customWidth="1"/>
    <col min="3333" max="3333" width="8.796875" style="85"/>
    <col min="3334" max="3334" width="12.69921875" style="85" customWidth="1"/>
    <col min="3335" max="3335" width="13.5" style="85" bestFit="1" customWidth="1"/>
    <col min="3336" max="3338" width="8.796875" style="85"/>
    <col min="3339" max="3339" width="13.5" style="85" bestFit="1" customWidth="1"/>
    <col min="3340" max="3584" width="8.796875" style="85"/>
    <col min="3585" max="3585" width="12.69921875" style="85" customWidth="1"/>
    <col min="3586" max="3586" width="65.09765625" style="85" customWidth="1"/>
    <col min="3587" max="3587" width="14.69921875" style="85" customWidth="1"/>
    <col min="3588" max="3588" width="12.59765625" style="85" bestFit="1" customWidth="1"/>
    <col min="3589" max="3589" width="8.796875" style="85"/>
    <col min="3590" max="3590" width="12.69921875" style="85" customWidth="1"/>
    <col min="3591" max="3591" width="13.5" style="85" bestFit="1" customWidth="1"/>
    <col min="3592" max="3594" width="8.796875" style="85"/>
    <col min="3595" max="3595" width="13.5" style="85" bestFit="1" customWidth="1"/>
    <col min="3596" max="3840" width="8.796875" style="85"/>
    <col min="3841" max="3841" width="12.69921875" style="85" customWidth="1"/>
    <col min="3842" max="3842" width="65.09765625" style="85" customWidth="1"/>
    <col min="3843" max="3843" width="14.69921875" style="85" customWidth="1"/>
    <col min="3844" max="3844" width="12.59765625" style="85" bestFit="1" customWidth="1"/>
    <col min="3845" max="3845" width="8.796875" style="85"/>
    <col min="3846" max="3846" width="12.69921875" style="85" customWidth="1"/>
    <col min="3847" max="3847" width="13.5" style="85" bestFit="1" customWidth="1"/>
    <col min="3848" max="3850" width="8.796875" style="85"/>
    <col min="3851" max="3851" width="13.5" style="85" bestFit="1" customWidth="1"/>
    <col min="3852" max="4096" width="8.796875" style="85"/>
    <col min="4097" max="4097" width="12.69921875" style="85" customWidth="1"/>
    <col min="4098" max="4098" width="65.09765625" style="85" customWidth="1"/>
    <col min="4099" max="4099" width="14.69921875" style="85" customWidth="1"/>
    <col min="4100" max="4100" width="12.59765625" style="85" bestFit="1" customWidth="1"/>
    <col min="4101" max="4101" width="8.796875" style="85"/>
    <col min="4102" max="4102" width="12.69921875" style="85" customWidth="1"/>
    <col min="4103" max="4103" width="13.5" style="85" bestFit="1" customWidth="1"/>
    <col min="4104" max="4106" width="8.796875" style="85"/>
    <col min="4107" max="4107" width="13.5" style="85" bestFit="1" customWidth="1"/>
    <col min="4108" max="4352" width="8.796875" style="85"/>
    <col min="4353" max="4353" width="12.69921875" style="85" customWidth="1"/>
    <col min="4354" max="4354" width="65.09765625" style="85" customWidth="1"/>
    <col min="4355" max="4355" width="14.69921875" style="85" customWidth="1"/>
    <col min="4356" max="4356" width="12.59765625" style="85" bestFit="1" customWidth="1"/>
    <col min="4357" max="4357" width="8.796875" style="85"/>
    <col min="4358" max="4358" width="12.69921875" style="85" customWidth="1"/>
    <col min="4359" max="4359" width="13.5" style="85" bestFit="1" customWidth="1"/>
    <col min="4360" max="4362" width="8.796875" style="85"/>
    <col min="4363" max="4363" width="13.5" style="85" bestFit="1" customWidth="1"/>
    <col min="4364" max="4608" width="8.796875" style="85"/>
    <col min="4609" max="4609" width="12.69921875" style="85" customWidth="1"/>
    <col min="4610" max="4610" width="65.09765625" style="85" customWidth="1"/>
    <col min="4611" max="4611" width="14.69921875" style="85" customWidth="1"/>
    <col min="4612" max="4612" width="12.59765625" style="85" bestFit="1" customWidth="1"/>
    <col min="4613" max="4613" width="8.796875" style="85"/>
    <col min="4614" max="4614" width="12.69921875" style="85" customWidth="1"/>
    <col min="4615" max="4615" width="13.5" style="85" bestFit="1" customWidth="1"/>
    <col min="4616" max="4618" width="8.796875" style="85"/>
    <col min="4619" max="4619" width="13.5" style="85" bestFit="1" customWidth="1"/>
    <col min="4620" max="4864" width="8.796875" style="85"/>
    <col min="4865" max="4865" width="12.69921875" style="85" customWidth="1"/>
    <col min="4866" max="4866" width="65.09765625" style="85" customWidth="1"/>
    <col min="4867" max="4867" width="14.69921875" style="85" customWidth="1"/>
    <col min="4868" max="4868" width="12.59765625" style="85" bestFit="1" customWidth="1"/>
    <col min="4869" max="4869" width="8.796875" style="85"/>
    <col min="4870" max="4870" width="12.69921875" style="85" customWidth="1"/>
    <col min="4871" max="4871" width="13.5" style="85" bestFit="1" customWidth="1"/>
    <col min="4872" max="4874" width="8.796875" style="85"/>
    <col min="4875" max="4875" width="13.5" style="85" bestFit="1" customWidth="1"/>
    <col min="4876" max="5120" width="8.796875" style="85"/>
    <col min="5121" max="5121" width="12.69921875" style="85" customWidth="1"/>
    <col min="5122" max="5122" width="65.09765625" style="85" customWidth="1"/>
    <col min="5123" max="5123" width="14.69921875" style="85" customWidth="1"/>
    <col min="5124" max="5124" width="12.59765625" style="85" bestFit="1" customWidth="1"/>
    <col min="5125" max="5125" width="8.796875" style="85"/>
    <col min="5126" max="5126" width="12.69921875" style="85" customWidth="1"/>
    <col min="5127" max="5127" width="13.5" style="85" bestFit="1" customWidth="1"/>
    <col min="5128" max="5130" width="8.796875" style="85"/>
    <col min="5131" max="5131" width="13.5" style="85" bestFit="1" customWidth="1"/>
    <col min="5132" max="5376" width="8.796875" style="85"/>
    <col min="5377" max="5377" width="12.69921875" style="85" customWidth="1"/>
    <col min="5378" max="5378" width="65.09765625" style="85" customWidth="1"/>
    <col min="5379" max="5379" width="14.69921875" style="85" customWidth="1"/>
    <col min="5380" max="5380" width="12.59765625" style="85" bestFit="1" customWidth="1"/>
    <col min="5381" max="5381" width="8.796875" style="85"/>
    <col min="5382" max="5382" width="12.69921875" style="85" customWidth="1"/>
    <col min="5383" max="5383" width="13.5" style="85" bestFit="1" customWidth="1"/>
    <col min="5384" max="5386" width="8.796875" style="85"/>
    <col min="5387" max="5387" width="13.5" style="85" bestFit="1" customWidth="1"/>
    <col min="5388" max="5632" width="8.796875" style="85"/>
    <col min="5633" max="5633" width="12.69921875" style="85" customWidth="1"/>
    <col min="5634" max="5634" width="65.09765625" style="85" customWidth="1"/>
    <col min="5635" max="5635" width="14.69921875" style="85" customWidth="1"/>
    <col min="5636" max="5636" width="12.59765625" style="85" bestFit="1" customWidth="1"/>
    <col min="5637" max="5637" width="8.796875" style="85"/>
    <col min="5638" max="5638" width="12.69921875" style="85" customWidth="1"/>
    <col min="5639" max="5639" width="13.5" style="85" bestFit="1" customWidth="1"/>
    <col min="5640" max="5642" width="8.796875" style="85"/>
    <col min="5643" max="5643" width="13.5" style="85" bestFit="1" customWidth="1"/>
    <col min="5644" max="5888" width="8.796875" style="85"/>
    <col min="5889" max="5889" width="12.69921875" style="85" customWidth="1"/>
    <col min="5890" max="5890" width="65.09765625" style="85" customWidth="1"/>
    <col min="5891" max="5891" width="14.69921875" style="85" customWidth="1"/>
    <col min="5892" max="5892" width="12.59765625" style="85" bestFit="1" customWidth="1"/>
    <col min="5893" max="5893" width="8.796875" style="85"/>
    <col min="5894" max="5894" width="12.69921875" style="85" customWidth="1"/>
    <col min="5895" max="5895" width="13.5" style="85" bestFit="1" customWidth="1"/>
    <col min="5896" max="5898" width="8.796875" style="85"/>
    <col min="5899" max="5899" width="13.5" style="85" bestFit="1" customWidth="1"/>
    <col min="5900" max="6144" width="8.796875" style="85"/>
    <col min="6145" max="6145" width="12.69921875" style="85" customWidth="1"/>
    <col min="6146" max="6146" width="65.09765625" style="85" customWidth="1"/>
    <col min="6147" max="6147" width="14.69921875" style="85" customWidth="1"/>
    <col min="6148" max="6148" width="12.59765625" style="85" bestFit="1" customWidth="1"/>
    <col min="6149" max="6149" width="8.796875" style="85"/>
    <col min="6150" max="6150" width="12.69921875" style="85" customWidth="1"/>
    <col min="6151" max="6151" width="13.5" style="85" bestFit="1" customWidth="1"/>
    <col min="6152" max="6154" width="8.796875" style="85"/>
    <col min="6155" max="6155" width="13.5" style="85" bestFit="1" customWidth="1"/>
    <col min="6156" max="6400" width="8.796875" style="85"/>
    <col min="6401" max="6401" width="12.69921875" style="85" customWidth="1"/>
    <col min="6402" max="6402" width="65.09765625" style="85" customWidth="1"/>
    <col min="6403" max="6403" width="14.69921875" style="85" customWidth="1"/>
    <col min="6404" max="6404" width="12.59765625" style="85" bestFit="1" customWidth="1"/>
    <col min="6405" max="6405" width="8.796875" style="85"/>
    <col min="6406" max="6406" width="12.69921875" style="85" customWidth="1"/>
    <col min="6407" max="6407" width="13.5" style="85" bestFit="1" customWidth="1"/>
    <col min="6408" max="6410" width="8.796875" style="85"/>
    <col min="6411" max="6411" width="13.5" style="85" bestFit="1" customWidth="1"/>
    <col min="6412" max="6656" width="8.796875" style="85"/>
    <col min="6657" max="6657" width="12.69921875" style="85" customWidth="1"/>
    <col min="6658" max="6658" width="65.09765625" style="85" customWidth="1"/>
    <col min="6659" max="6659" width="14.69921875" style="85" customWidth="1"/>
    <col min="6660" max="6660" width="12.59765625" style="85" bestFit="1" customWidth="1"/>
    <col min="6661" max="6661" width="8.796875" style="85"/>
    <col min="6662" max="6662" width="12.69921875" style="85" customWidth="1"/>
    <col min="6663" max="6663" width="13.5" style="85" bestFit="1" customWidth="1"/>
    <col min="6664" max="6666" width="8.796875" style="85"/>
    <col min="6667" max="6667" width="13.5" style="85" bestFit="1" customWidth="1"/>
    <col min="6668" max="6912" width="8.796875" style="85"/>
    <col min="6913" max="6913" width="12.69921875" style="85" customWidth="1"/>
    <col min="6914" max="6914" width="65.09765625" style="85" customWidth="1"/>
    <col min="6915" max="6915" width="14.69921875" style="85" customWidth="1"/>
    <col min="6916" max="6916" width="12.59765625" style="85" bestFit="1" customWidth="1"/>
    <col min="6917" max="6917" width="8.796875" style="85"/>
    <col min="6918" max="6918" width="12.69921875" style="85" customWidth="1"/>
    <col min="6919" max="6919" width="13.5" style="85" bestFit="1" customWidth="1"/>
    <col min="6920" max="6922" width="8.796875" style="85"/>
    <col min="6923" max="6923" width="13.5" style="85" bestFit="1" customWidth="1"/>
    <col min="6924" max="7168" width="8.796875" style="85"/>
    <col min="7169" max="7169" width="12.69921875" style="85" customWidth="1"/>
    <col min="7170" max="7170" width="65.09765625" style="85" customWidth="1"/>
    <col min="7171" max="7171" width="14.69921875" style="85" customWidth="1"/>
    <col min="7172" max="7172" width="12.59765625" style="85" bestFit="1" customWidth="1"/>
    <col min="7173" max="7173" width="8.796875" style="85"/>
    <col min="7174" max="7174" width="12.69921875" style="85" customWidth="1"/>
    <col min="7175" max="7175" width="13.5" style="85" bestFit="1" customWidth="1"/>
    <col min="7176" max="7178" width="8.796875" style="85"/>
    <col min="7179" max="7179" width="13.5" style="85" bestFit="1" customWidth="1"/>
    <col min="7180" max="7424" width="8.796875" style="85"/>
    <col min="7425" max="7425" width="12.69921875" style="85" customWidth="1"/>
    <col min="7426" max="7426" width="65.09765625" style="85" customWidth="1"/>
    <col min="7427" max="7427" width="14.69921875" style="85" customWidth="1"/>
    <col min="7428" max="7428" width="12.59765625" style="85" bestFit="1" customWidth="1"/>
    <col min="7429" max="7429" width="8.796875" style="85"/>
    <col min="7430" max="7430" width="12.69921875" style="85" customWidth="1"/>
    <col min="7431" max="7431" width="13.5" style="85" bestFit="1" customWidth="1"/>
    <col min="7432" max="7434" width="8.796875" style="85"/>
    <col min="7435" max="7435" width="13.5" style="85" bestFit="1" customWidth="1"/>
    <col min="7436" max="7680" width="8.796875" style="85"/>
    <col min="7681" max="7681" width="12.69921875" style="85" customWidth="1"/>
    <col min="7682" max="7682" width="65.09765625" style="85" customWidth="1"/>
    <col min="7683" max="7683" width="14.69921875" style="85" customWidth="1"/>
    <col min="7684" max="7684" width="12.59765625" style="85" bestFit="1" customWidth="1"/>
    <col min="7685" max="7685" width="8.796875" style="85"/>
    <col min="7686" max="7686" width="12.69921875" style="85" customWidth="1"/>
    <col min="7687" max="7687" width="13.5" style="85" bestFit="1" customWidth="1"/>
    <col min="7688" max="7690" width="8.796875" style="85"/>
    <col min="7691" max="7691" width="13.5" style="85" bestFit="1" customWidth="1"/>
    <col min="7692" max="7936" width="8.796875" style="85"/>
    <col min="7937" max="7937" width="12.69921875" style="85" customWidth="1"/>
    <col min="7938" max="7938" width="65.09765625" style="85" customWidth="1"/>
    <col min="7939" max="7939" width="14.69921875" style="85" customWidth="1"/>
    <col min="7940" max="7940" width="12.59765625" style="85" bestFit="1" customWidth="1"/>
    <col min="7941" max="7941" width="8.796875" style="85"/>
    <col min="7942" max="7942" width="12.69921875" style="85" customWidth="1"/>
    <col min="7943" max="7943" width="13.5" style="85" bestFit="1" customWidth="1"/>
    <col min="7944" max="7946" width="8.796875" style="85"/>
    <col min="7947" max="7947" width="13.5" style="85" bestFit="1" customWidth="1"/>
    <col min="7948" max="8192" width="8.796875" style="85"/>
    <col min="8193" max="8193" width="12.69921875" style="85" customWidth="1"/>
    <col min="8194" max="8194" width="65.09765625" style="85" customWidth="1"/>
    <col min="8195" max="8195" width="14.69921875" style="85" customWidth="1"/>
    <col min="8196" max="8196" width="12.59765625" style="85" bestFit="1" customWidth="1"/>
    <col min="8197" max="8197" width="8.796875" style="85"/>
    <col min="8198" max="8198" width="12.69921875" style="85" customWidth="1"/>
    <col min="8199" max="8199" width="13.5" style="85" bestFit="1" customWidth="1"/>
    <col min="8200" max="8202" width="8.796875" style="85"/>
    <col min="8203" max="8203" width="13.5" style="85" bestFit="1" customWidth="1"/>
    <col min="8204" max="8448" width="8.796875" style="85"/>
    <col min="8449" max="8449" width="12.69921875" style="85" customWidth="1"/>
    <col min="8450" max="8450" width="65.09765625" style="85" customWidth="1"/>
    <col min="8451" max="8451" width="14.69921875" style="85" customWidth="1"/>
    <col min="8452" max="8452" width="12.59765625" style="85" bestFit="1" customWidth="1"/>
    <col min="8453" max="8453" width="8.796875" style="85"/>
    <col min="8454" max="8454" width="12.69921875" style="85" customWidth="1"/>
    <col min="8455" max="8455" width="13.5" style="85" bestFit="1" customWidth="1"/>
    <col min="8456" max="8458" width="8.796875" style="85"/>
    <col min="8459" max="8459" width="13.5" style="85" bestFit="1" customWidth="1"/>
    <col min="8460" max="8704" width="8.796875" style="85"/>
    <col min="8705" max="8705" width="12.69921875" style="85" customWidth="1"/>
    <col min="8706" max="8706" width="65.09765625" style="85" customWidth="1"/>
    <col min="8707" max="8707" width="14.69921875" style="85" customWidth="1"/>
    <col min="8708" max="8708" width="12.59765625" style="85" bestFit="1" customWidth="1"/>
    <col min="8709" max="8709" width="8.796875" style="85"/>
    <col min="8710" max="8710" width="12.69921875" style="85" customWidth="1"/>
    <col min="8711" max="8711" width="13.5" style="85" bestFit="1" customWidth="1"/>
    <col min="8712" max="8714" width="8.796875" style="85"/>
    <col min="8715" max="8715" width="13.5" style="85" bestFit="1" customWidth="1"/>
    <col min="8716" max="8960" width="8.796875" style="85"/>
    <col min="8961" max="8961" width="12.69921875" style="85" customWidth="1"/>
    <col min="8962" max="8962" width="65.09765625" style="85" customWidth="1"/>
    <col min="8963" max="8963" width="14.69921875" style="85" customWidth="1"/>
    <col min="8964" max="8964" width="12.59765625" style="85" bestFit="1" customWidth="1"/>
    <col min="8965" max="8965" width="8.796875" style="85"/>
    <col min="8966" max="8966" width="12.69921875" style="85" customWidth="1"/>
    <col min="8967" max="8967" width="13.5" style="85" bestFit="1" customWidth="1"/>
    <col min="8968" max="8970" width="8.796875" style="85"/>
    <col min="8971" max="8971" width="13.5" style="85" bestFit="1" customWidth="1"/>
    <col min="8972" max="9216" width="8.796875" style="85"/>
    <col min="9217" max="9217" width="12.69921875" style="85" customWidth="1"/>
    <col min="9218" max="9218" width="65.09765625" style="85" customWidth="1"/>
    <col min="9219" max="9219" width="14.69921875" style="85" customWidth="1"/>
    <col min="9220" max="9220" width="12.59765625" style="85" bestFit="1" customWidth="1"/>
    <col min="9221" max="9221" width="8.796875" style="85"/>
    <col min="9222" max="9222" width="12.69921875" style="85" customWidth="1"/>
    <col min="9223" max="9223" width="13.5" style="85" bestFit="1" customWidth="1"/>
    <col min="9224" max="9226" width="8.796875" style="85"/>
    <col min="9227" max="9227" width="13.5" style="85" bestFit="1" customWidth="1"/>
    <col min="9228" max="9472" width="8.796875" style="85"/>
    <col min="9473" max="9473" width="12.69921875" style="85" customWidth="1"/>
    <col min="9474" max="9474" width="65.09765625" style="85" customWidth="1"/>
    <col min="9475" max="9475" width="14.69921875" style="85" customWidth="1"/>
    <col min="9476" max="9476" width="12.59765625" style="85" bestFit="1" customWidth="1"/>
    <col min="9477" max="9477" width="8.796875" style="85"/>
    <col min="9478" max="9478" width="12.69921875" style="85" customWidth="1"/>
    <col min="9479" max="9479" width="13.5" style="85" bestFit="1" customWidth="1"/>
    <col min="9480" max="9482" width="8.796875" style="85"/>
    <col min="9483" max="9483" width="13.5" style="85" bestFit="1" customWidth="1"/>
    <col min="9484" max="9728" width="8.796875" style="85"/>
    <col min="9729" max="9729" width="12.69921875" style="85" customWidth="1"/>
    <col min="9730" max="9730" width="65.09765625" style="85" customWidth="1"/>
    <col min="9731" max="9731" width="14.69921875" style="85" customWidth="1"/>
    <col min="9732" max="9732" width="12.59765625" style="85" bestFit="1" customWidth="1"/>
    <col min="9733" max="9733" width="8.796875" style="85"/>
    <col min="9734" max="9734" width="12.69921875" style="85" customWidth="1"/>
    <col min="9735" max="9735" width="13.5" style="85" bestFit="1" customWidth="1"/>
    <col min="9736" max="9738" width="8.796875" style="85"/>
    <col min="9739" max="9739" width="13.5" style="85" bestFit="1" customWidth="1"/>
    <col min="9740" max="9984" width="8.796875" style="85"/>
    <col min="9985" max="9985" width="12.69921875" style="85" customWidth="1"/>
    <col min="9986" max="9986" width="65.09765625" style="85" customWidth="1"/>
    <col min="9987" max="9987" width="14.69921875" style="85" customWidth="1"/>
    <col min="9988" max="9988" width="12.59765625" style="85" bestFit="1" customWidth="1"/>
    <col min="9989" max="9989" width="8.796875" style="85"/>
    <col min="9990" max="9990" width="12.69921875" style="85" customWidth="1"/>
    <col min="9991" max="9991" width="13.5" style="85" bestFit="1" customWidth="1"/>
    <col min="9992" max="9994" width="8.796875" style="85"/>
    <col min="9995" max="9995" width="13.5" style="85" bestFit="1" customWidth="1"/>
    <col min="9996" max="10240" width="8.796875" style="85"/>
    <col min="10241" max="10241" width="12.69921875" style="85" customWidth="1"/>
    <col min="10242" max="10242" width="65.09765625" style="85" customWidth="1"/>
    <col min="10243" max="10243" width="14.69921875" style="85" customWidth="1"/>
    <col min="10244" max="10244" width="12.59765625" style="85" bestFit="1" customWidth="1"/>
    <col min="10245" max="10245" width="8.796875" style="85"/>
    <col min="10246" max="10246" width="12.69921875" style="85" customWidth="1"/>
    <col min="10247" max="10247" width="13.5" style="85" bestFit="1" customWidth="1"/>
    <col min="10248" max="10250" width="8.796875" style="85"/>
    <col min="10251" max="10251" width="13.5" style="85" bestFit="1" customWidth="1"/>
    <col min="10252" max="10496" width="8.796875" style="85"/>
    <col min="10497" max="10497" width="12.69921875" style="85" customWidth="1"/>
    <col min="10498" max="10498" width="65.09765625" style="85" customWidth="1"/>
    <col min="10499" max="10499" width="14.69921875" style="85" customWidth="1"/>
    <col min="10500" max="10500" width="12.59765625" style="85" bestFit="1" customWidth="1"/>
    <col min="10501" max="10501" width="8.796875" style="85"/>
    <col min="10502" max="10502" width="12.69921875" style="85" customWidth="1"/>
    <col min="10503" max="10503" width="13.5" style="85" bestFit="1" customWidth="1"/>
    <col min="10504" max="10506" width="8.796875" style="85"/>
    <col min="10507" max="10507" width="13.5" style="85" bestFit="1" customWidth="1"/>
    <col min="10508" max="10752" width="8.796875" style="85"/>
    <col min="10753" max="10753" width="12.69921875" style="85" customWidth="1"/>
    <col min="10754" max="10754" width="65.09765625" style="85" customWidth="1"/>
    <col min="10755" max="10755" width="14.69921875" style="85" customWidth="1"/>
    <col min="10756" max="10756" width="12.59765625" style="85" bestFit="1" customWidth="1"/>
    <col min="10757" max="10757" width="8.796875" style="85"/>
    <col min="10758" max="10758" width="12.69921875" style="85" customWidth="1"/>
    <col min="10759" max="10759" width="13.5" style="85" bestFit="1" customWidth="1"/>
    <col min="10760" max="10762" width="8.796875" style="85"/>
    <col min="10763" max="10763" width="13.5" style="85" bestFit="1" customWidth="1"/>
    <col min="10764" max="11008" width="8.796875" style="85"/>
    <col min="11009" max="11009" width="12.69921875" style="85" customWidth="1"/>
    <col min="11010" max="11010" width="65.09765625" style="85" customWidth="1"/>
    <col min="11011" max="11011" width="14.69921875" style="85" customWidth="1"/>
    <col min="11012" max="11012" width="12.59765625" style="85" bestFit="1" customWidth="1"/>
    <col min="11013" max="11013" width="8.796875" style="85"/>
    <col min="11014" max="11014" width="12.69921875" style="85" customWidth="1"/>
    <col min="11015" max="11015" width="13.5" style="85" bestFit="1" customWidth="1"/>
    <col min="11016" max="11018" width="8.796875" style="85"/>
    <col min="11019" max="11019" width="13.5" style="85" bestFit="1" customWidth="1"/>
    <col min="11020" max="11264" width="8.796875" style="85"/>
    <col min="11265" max="11265" width="12.69921875" style="85" customWidth="1"/>
    <col min="11266" max="11266" width="65.09765625" style="85" customWidth="1"/>
    <col min="11267" max="11267" width="14.69921875" style="85" customWidth="1"/>
    <col min="11268" max="11268" width="12.59765625" style="85" bestFit="1" customWidth="1"/>
    <col min="11269" max="11269" width="8.796875" style="85"/>
    <col min="11270" max="11270" width="12.69921875" style="85" customWidth="1"/>
    <col min="11271" max="11271" width="13.5" style="85" bestFit="1" customWidth="1"/>
    <col min="11272" max="11274" width="8.796875" style="85"/>
    <col min="11275" max="11275" width="13.5" style="85" bestFit="1" customWidth="1"/>
    <col min="11276" max="11520" width="8.796875" style="85"/>
    <col min="11521" max="11521" width="12.69921875" style="85" customWidth="1"/>
    <col min="11522" max="11522" width="65.09765625" style="85" customWidth="1"/>
    <col min="11523" max="11523" width="14.69921875" style="85" customWidth="1"/>
    <col min="11524" max="11524" width="12.59765625" style="85" bestFit="1" customWidth="1"/>
    <col min="11525" max="11525" width="8.796875" style="85"/>
    <col min="11526" max="11526" width="12.69921875" style="85" customWidth="1"/>
    <col min="11527" max="11527" width="13.5" style="85" bestFit="1" customWidth="1"/>
    <col min="11528" max="11530" width="8.796875" style="85"/>
    <col min="11531" max="11531" width="13.5" style="85" bestFit="1" customWidth="1"/>
    <col min="11532" max="11776" width="8.796875" style="85"/>
    <col min="11777" max="11777" width="12.69921875" style="85" customWidth="1"/>
    <col min="11778" max="11778" width="65.09765625" style="85" customWidth="1"/>
    <col min="11779" max="11779" width="14.69921875" style="85" customWidth="1"/>
    <col min="11780" max="11780" width="12.59765625" style="85" bestFit="1" customWidth="1"/>
    <col min="11781" max="11781" width="8.796875" style="85"/>
    <col min="11782" max="11782" width="12.69921875" style="85" customWidth="1"/>
    <col min="11783" max="11783" width="13.5" style="85" bestFit="1" customWidth="1"/>
    <col min="11784" max="11786" width="8.796875" style="85"/>
    <col min="11787" max="11787" width="13.5" style="85" bestFit="1" customWidth="1"/>
    <col min="11788" max="12032" width="8.796875" style="85"/>
    <col min="12033" max="12033" width="12.69921875" style="85" customWidth="1"/>
    <col min="12034" max="12034" width="65.09765625" style="85" customWidth="1"/>
    <col min="12035" max="12035" width="14.69921875" style="85" customWidth="1"/>
    <col min="12036" max="12036" width="12.59765625" style="85" bestFit="1" customWidth="1"/>
    <col min="12037" max="12037" width="8.796875" style="85"/>
    <col min="12038" max="12038" width="12.69921875" style="85" customWidth="1"/>
    <col min="12039" max="12039" width="13.5" style="85" bestFit="1" customWidth="1"/>
    <col min="12040" max="12042" width="8.796875" style="85"/>
    <col min="12043" max="12043" width="13.5" style="85" bestFit="1" customWidth="1"/>
    <col min="12044" max="12288" width="8.796875" style="85"/>
    <col min="12289" max="12289" width="12.69921875" style="85" customWidth="1"/>
    <col min="12290" max="12290" width="65.09765625" style="85" customWidth="1"/>
    <col min="12291" max="12291" width="14.69921875" style="85" customWidth="1"/>
    <col min="12292" max="12292" width="12.59765625" style="85" bestFit="1" customWidth="1"/>
    <col min="12293" max="12293" width="8.796875" style="85"/>
    <col min="12294" max="12294" width="12.69921875" style="85" customWidth="1"/>
    <col min="12295" max="12295" width="13.5" style="85" bestFit="1" customWidth="1"/>
    <col min="12296" max="12298" width="8.796875" style="85"/>
    <col min="12299" max="12299" width="13.5" style="85" bestFit="1" customWidth="1"/>
    <col min="12300" max="12544" width="8.796875" style="85"/>
    <col min="12545" max="12545" width="12.69921875" style="85" customWidth="1"/>
    <col min="12546" max="12546" width="65.09765625" style="85" customWidth="1"/>
    <col min="12547" max="12547" width="14.69921875" style="85" customWidth="1"/>
    <col min="12548" max="12548" width="12.59765625" style="85" bestFit="1" customWidth="1"/>
    <col min="12549" max="12549" width="8.796875" style="85"/>
    <col min="12550" max="12550" width="12.69921875" style="85" customWidth="1"/>
    <col min="12551" max="12551" width="13.5" style="85" bestFit="1" customWidth="1"/>
    <col min="12552" max="12554" width="8.796875" style="85"/>
    <col min="12555" max="12555" width="13.5" style="85" bestFit="1" customWidth="1"/>
    <col min="12556" max="12800" width="8.796875" style="85"/>
    <col min="12801" max="12801" width="12.69921875" style="85" customWidth="1"/>
    <col min="12802" max="12802" width="65.09765625" style="85" customWidth="1"/>
    <col min="12803" max="12803" width="14.69921875" style="85" customWidth="1"/>
    <col min="12804" max="12804" width="12.59765625" style="85" bestFit="1" customWidth="1"/>
    <col min="12805" max="12805" width="8.796875" style="85"/>
    <col min="12806" max="12806" width="12.69921875" style="85" customWidth="1"/>
    <col min="12807" max="12807" width="13.5" style="85" bestFit="1" customWidth="1"/>
    <col min="12808" max="12810" width="8.796875" style="85"/>
    <col min="12811" max="12811" width="13.5" style="85" bestFit="1" customWidth="1"/>
    <col min="12812" max="13056" width="8.796875" style="85"/>
    <col min="13057" max="13057" width="12.69921875" style="85" customWidth="1"/>
    <col min="13058" max="13058" width="65.09765625" style="85" customWidth="1"/>
    <col min="13059" max="13059" width="14.69921875" style="85" customWidth="1"/>
    <col min="13060" max="13060" width="12.59765625" style="85" bestFit="1" customWidth="1"/>
    <col min="13061" max="13061" width="8.796875" style="85"/>
    <col min="13062" max="13062" width="12.69921875" style="85" customWidth="1"/>
    <col min="13063" max="13063" width="13.5" style="85" bestFit="1" customWidth="1"/>
    <col min="13064" max="13066" width="8.796875" style="85"/>
    <col min="13067" max="13067" width="13.5" style="85" bestFit="1" customWidth="1"/>
    <col min="13068" max="13312" width="8.796875" style="85"/>
    <col min="13313" max="13313" width="12.69921875" style="85" customWidth="1"/>
    <col min="13314" max="13314" width="65.09765625" style="85" customWidth="1"/>
    <col min="13315" max="13315" width="14.69921875" style="85" customWidth="1"/>
    <col min="13316" max="13316" width="12.59765625" style="85" bestFit="1" customWidth="1"/>
    <col min="13317" max="13317" width="8.796875" style="85"/>
    <col min="13318" max="13318" width="12.69921875" style="85" customWidth="1"/>
    <col min="13319" max="13319" width="13.5" style="85" bestFit="1" customWidth="1"/>
    <col min="13320" max="13322" width="8.796875" style="85"/>
    <col min="13323" max="13323" width="13.5" style="85" bestFit="1" customWidth="1"/>
    <col min="13324" max="13568" width="8.796875" style="85"/>
    <col min="13569" max="13569" width="12.69921875" style="85" customWidth="1"/>
    <col min="13570" max="13570" width="65.09765625" style="85" customWidth="1"/>
    <col min="13571" max="13571" width="14.69921875" style="85" customWidth="1"/>
    <col min="13572" max="13572" width="12.59765625" style="85" bestFit="1" customWidth="1"/>
    <col min="13573" max="13573" width="8.796875" style="85"/>
    <col min="13574" max="13574" width="12.69921875" style="85" customWidth="1"/>
    <col min="13575" max="13575" width="13.5" style="85" bestFit="1" customWidth="1"/>
    <col min="13576" max="13578" width="8.796875" style="85"/>
    <col min="13579" max="13579" width="13.5" style="85" bestFit="1" customWidth="1"/>
    <col min="13580" max="13824" width="8.796875" style="85"/>
    <col min="13825" max="13825" width="12.69921875" style="85" customWidth="1"/>
    <col min="13826" max="13826" width="65.09765625" style="85" customWidth="1"/>
    <col min="13827" max="13827" width="14.69921875" style="85" customWidth="1"/>
    <col min="13828" max="13828" width="12.59765625" style="85" bestFit="1" customWidth="1"/>
    <col min="13829" max="13829" width="8.796875" style="85"/>
    <col min="13830" max="13830" width="12.69921875" style="85" customWidth="1"/>
    <col min="13831" max="13831" width="13.5" style="85" bestFit="1" customWidth="1"/>
    <col min="13832" max="13834" width="8.796875" style="85"/>
    <col min="13835" max="13835" width="13.5" style="85" bestFit="1" customWidth="1"/>
    <col min="13836" max="14080" width="8.796875" style="85"/>
    <col min="14081" max="14081" width="12.69921875" style="85" customWidth="1"/>
    <col min="14082" max="14082" width="65.09765625" style="85" customWidth="1"/>
    <col min="14083" max="14083" width="14.69921875" style="85" customWidth="1"/>
    <col min="14084" max="14084" width="12.59765625" style="85" bestFit="1" customWidth="1"/>
    <col min="14085" max="14085" width="8.796875" style="85"/>
    <col min="14086" max="14086" width="12.69921875" style="85" customWidth="1"/>
    <col min="14087" max="14087" width="13.5" style="85" bestFit="1" customWidth="1"/>
    <col min="14088" max="14090" width="8.796875" style="85"/>
    <col min="14091" max="14091" width="13.5" style="85" bestFit="1" customWidth="1"/>
    <col min="14092" max="14336" width="8.796875" style="85"/>
    <col min="14337" max="14337" width="12.69921875" style="85" customWidth="1"/>
    <col min="14338" max="14338" width="65.09765625" style="85" customWidth="1"/>
    <col min="14339" max="14339" width="14.69921875" style="85" customWidth="1"/>
    <col min="14340" max="14340" width="12.59765625" style="85" bestFit="1" customWidth="1"/>
    <col min="14341" max="14341" width="8.796875" style="85"/>
    <col min="14342" max="14342" width="12.69921875" style="85" customWidth="1"/>
    <col min="14343" max="14343" width="13.5" style="85" bestFit="1" customWidth="1"/>
    <col min="14344" max="14346" width="8.796875" style="85"/>
    <col min="14347" max="14347" width="13.5" style="85" bestFit="1" customWidth="1"/>
    <col min="14348" max="14592" width="8.796875" style="85"/>
    <col min="14593" max="14593" width="12.69921875" style="85" customWidth="1"/>
    <col min="14594" max="14594" width="65.09765625" style="85" customWidth="1"/>
    <col min="14595" max="14595" width="14.69921875" style="85" customWidth="1"/>
    <col min="14596" max="14596" width="12.59765625" style="85" bestFit="1" customWidth="1"/>
    <col min="14597" max="14597" width="8.796875" style="85"/>
    <col min="14598" max="14598" width="12.69921875" style="85" customWidth="1"/>
    <col min="14599" max="14599" width="13.5" style="85" bestFit="1" customWidth="1"/>
    <col min="14600" max="14602" width="8.796875" style="85"/>
    <col min="14603" max="14603" width="13.5" style="85" bestFit="1" customWidth="1"/>
    <col min="14604" max="14848" width="8.796875" style="85"/>
    <col min="14849" max="14849" width="12.69921875" style="85" customWidth="1"/>
    <col min="14850" max="14850" width="65.09765625" style="85" customWidth="1"/>
    <col min="14851" max="14851" width="14.69921875" style="85" customWidth="1"/>
    <col min="14852" max="14852" width="12.59765625" style="85" bestFit="1" customWidth="1"/>
    <col min="14853" max="14853" width="8.796875" style="85"/>
    <col min="14854" max="14854" width="12.69921875" style="85" customWidth="1"/>
    <col min="14855" max="14855" width="13.5" style="85" bestFit="1" customWidth="1"/>
    <col min="14856" max="14858" width="8.796875" style="85"/>
    <col min="14859" max="14859" width="13.5" style="85" bestFit="1" customWidth="1"/>
    <col min="14860" max="15104" width="8.796875" style="85"/>
    <col min="15105" max="15105" width="12.69921875" style="85" customWidth="1"/>
    <col min="15106" max="15106" width="65.09765625" style="85" customWidth="1"/>
    <col min="15107" max="15107" width="14.69921875" style="85" customWidth="1"/>
    <col min="15108" max="15108" width="12.59765625" style="85" bestFit="1" customWidth="1"/>
    <col min="15109" max="15109" width="8.796875" style="85"/>
    <col min="15110" max="15110" width="12.69921875" style="85" customWidth="1"/>
    <col min="15111" max="15111" width="13.5" style="85" bestFit="1" customWidth="1"/>
    <col min="15112" max="15114" width="8.796875" style="85"/>
    <col min="15115" max="15115" width="13.5" style="85" bestFit="1" customWidth="1"/>
    <col min="15116" max="15360" width="8.796875" style="85"/>
    <col min="15361" max="15361" width="12.69921875" style="85" customWidth="1"/>
    <col min="15362" max="15362" width="65.09765625" style="85" customWidth="1"/>
    <col min="15363" max="15363" width="14.69921875" style="85" customWidth="1"/>
    <col min="15364" max="15364" width="12.59765625" style="85" bestFit="1" customWidth="1"/>
    <col min="15365" max="15365" width="8.796875" style="85"/>
    <col min="15366" max="15366" width="12.69921875" style="85" customWidth="1"/>
    <col min="15367" max="15367" width="13.5" style="85" bestFit="1" customWidth="1"/>
    <col min="15368" max="15370" width="8.796875" style="85"/>
    <col min="15371" max="15371" width="13.5" style="85" bestFit="1" customWidth="1"/>
    <col min="15372" max="15616" width="8.796875" style="85"/>
    <col min="15617" max="15617" width="12.69921875" style="85" customWidth="1"/>
    <col min="15618" max="15618" width="65.09765625" style="85" customWidth="1"/>
    <col min="15619" max="15619" width="14.69921875" style="85" customWidth="1"/>
    <col min="15620" max="15620" width="12.59765625" style="85" bestFit="1" customWidth="1"/>
    <col min="15621" max="15621" width="8.796875" style="85"/>
    <col min="15622" max="15622" width="12.69921875" style="85" customWidth="1"/>
    <col min="15623" max="15623" width="13.5" style="85" bestFit="1" customWidth="1"/>
    <col min="15624" max="15626" width="8.796875" style="85"/>
    <col min="15627" max="15627" width="13.5" style="85" bestFit="1" customWidth="1"/>
    <col min="15628" max="15872" width="8.796875" style="85"/>
    <col min="15873" max="15873" width="12.69921875" style="85" customWidth="1"/>
    <col min="15874" max="15874" width="65.09765625" style="85" customWidth="1"/>
    <col min="15875" max="15875" width="14.69921875" style="85" customWidth="1"/>
    <col min="15876" max="15876" width="12.59765625" style="85" bestFit="1" customWidth="1"/>
    <col min="15877" max="15877" width="8.796875" style="85"/>
    <col min="15878" max="15878" width="12.69921875" style="85" customWidth="1"/>
    <col min="15879" max="15879" width="13.5" style="85" bestFit="1" customWidth="1"/>
    <col min="15880" max="15882" width="8.796875" style="85"/>
    <col min="15883" max="15883" width="13.5" style="85" bestFit="1" customWidth="1"/>
    <col min="15884" max="16128" width="8.796875" style="85"/>
    <col min="16129" max="16129" width="12.69921875" style="85" customWidth="1"/>
    <col min="16130" max="16130" width="65.09765625" style="85" customWidth="1"/>
    <col min="16131" max="16131" width="14.69921875" style="85" customWidth="1"/>
    <col min="16132" max="16132" width="12.59765625" style="85" bestFit="1" customWidth="1"/>
    <col min="16133" max="16133" width="8.796875" style="85"/>
    <col min="16134" max="16134" width="12.69921875" style="85" customWidth="1"/>
    <col min="16135" max="16135" width="13.5" style="85" bestFit="1" customWidth="1"/>
    <col min="16136" max="16138" width="8.796875" style="85"/>
    <col min="16139" max="16139" width="13.5" style="85" bestFit="1" customWidth="1"/>
    <col min="16140" max="16384" width="8.796875" style="85"/>
  </cols>
  <sheetData>
    <row r="1" spans="1:3" ht="27.75" customHeight="1" x14ac:dyDescent="0.3">
      <c r="A1" s="83"/>
      <c r="B1" s="84" t="str">
        <f>'[4]Table 1'!C1</f>
        <v>CF CONSTRUÇÕES E REFORMAS LTDA</v>
      </c>
      <c r="C1" s="84"/>
    </row>
    <row r="2" spans="1:3" ht="23.25" customHeight="1" x14ac:dyDescent="0.3">
      <c r="A2" s="83"/>
      <c r="B2" s="86" t="s">
        <v>902</v>
      </c>
      <c r="C2" s="87"/>
    </row>
    <row r="3" spans="1:3" s="91" customFormat="1" x14ac:dyDescent="0.25">
      <c r="A3" s="88" t="str">
        <f>[3]PLANILHA!A5:B5</f>
        <v>OBJETO</v>
      </c>
      <c r="B3" s="89" t="str">
        <f>[1]Planilha1!D8</f>
        <v xml:space="preserve">OBRAS COMPLEMENTARES DA UNIDADE BÁSICA DE SÁÚDE VALE DOS COQUEIROS </v>
      </c>
      <c r="C3" s="90"/>
    </row>
    <row r="4" spans="1:3" s="91" customFormat="1" ht="14.4" thickBot="1" x14ac:dyDescent="0.3">
      <c r="A4" s="92" t="s">
        <v>903</v>
      </c>
      <c r="B4" s="93" t="s">
        <v>904</v>
      </c>
      <c r="C4" s="94"/>
    </row>
    <row r="5" spans="1:3" s="91" customFormat="1" ht="24" customHeight="1" thickBot="1" x14ac:dyDescent="0.3">
      <c r="A5" s="95" t="s">
        <v>900</v>
      </c>
      <c r="B5" s="96" t="s">
        <v>905</v>
      </c>
      <c r="C5" s="97" t="s">
        <v>906</v>
      </c>
    </row>
    <row r="6" spans="1:3" x14ac:dyDescent="0.3">
      <c r="A6" s="98"/>
      <c r="B6" s="99" t="s">
        <v>907</v>
      </c>
      <c r="C6" s="100"/>
    </row>
    <row r="7" spans="1:3" x14ac:dyDescent="0.3">
      <c r="A7" s="101" t="s">
        <v>908</v>
      </c>
      <c r="B7" s="102" t="s">
        <v>909</v>
      </c>
      <c r="C7" s="103">
        <v>4.4999999999999998E-2</v>
      </c>
    </row>
    <row r="8" spans="1:3" x14ac:dyDescent="0.3">
      <c r="A8" s="101" t="s">
        <v>910</v>
      </c>
      <c r="B8" s="102" t="s">
        <v>911</v>
      </c>
      <c r="C8" s="103">
        <v>9.5999999999999992E-3</v>
      </c>
    </row>
    <row r="9" spans="1:3" x14ac:dyDescent="0.3">
      <c r="A9" s="101" t="s">
        <v>912</v>
      </c>
      <c r="B9" s="102" t="s">
        <v>913</v>
      </c>
      <c r="C9" s="103">
        <v>1.12E-2</v>
      </c>
    </row>
    <row r="10" spans="1:3" x14ac:dyDescent="0.3">
      <c r="A10" s="101" t="s">
        <v>914</v>
      </c>
      <c r="B10" s="102" t="s">
        <v>915</v>
      </c>
      <c r="C10" s="103">
        <v>1.15E-2</v>
      </c>
    </row>
    <row r="11" spans="1:3" x14ac:dyDescent="0.3">
      <c r="A11" s="101" t="s">
        <v>916</v>
      </c>
      <c r="B11" s="102" t="s">
        <v>917</v>
      </c>
      <c r="C11" s="104">
        <v>0.08</v>
      </c>
    </row>
    <row r="12" spans="1:3" x14ac:dyDescent="0.3">
      <c r="A12" s="101"/>
      <c r="B12" s="105" t="s">
        <v>918</v>
      </c>
      <c r="C12" s="103"/>
    </row>
    <row r="13" spans="1:3" x14ac:dyDescent="0.3">
      <c r="A13" s="106"/>
      <c r="B13" s="102" t="s">
        <v>919</v>
      </c>
      <c r="C13" s="107">
        <v>6.4999999999999997E-3</v>
      </c>
    </row>
    <row r="14" spans="1:3" x14ac:dyDescent="0.3">
      <c r="A14" s="106"/>
      <c r="B14" s="102" t="s">
        <v>920</v>
      </c>
      <c r="C14" s="108">
        <v>0.04</v>
      </c>
    </row>
    <row r="15" spans="1:3" x14ac:dyDescent="0.3">
      <c r="A15" s="109"/>
      <c r="B15" s="102" t="s">
        <v>921</v>
      </c>
      <c r="C15" s="107">
        <v>0.03</v>
      </c>
    </row>
    <row r="16" spans="1:3" ht="18.75" customHeight="1" x14ac:dyDescent="0.3">
      <c r="A16" s="109"/>
      <c r="B16" s="110" t="s">
        <v>922</v>
      </c>
      <c r="C16" s="108"/>
    </row>
    <row r="17" spans="1:12" ht="14.4" thickBot="1" x14ac:dyDescent="0.35">
      <c r="A17" s="111" t="s">
        <v>923</v>
      </c>
      <c r="B17" s="112" t="s">
        <v>924</v>
      </c>
      <c r="C17" s="113">
        <f>SUM(C13:C16)</f>
        <v>7.6499999999999999E-2</v>
      </c>
    </row>
    <row r="18" spans="1:12" ht="58.5" customHeight="1" thickBot="1" x14ac:dyDescent="0.4">
      <c r="A18" s="114" t="s">
        <v>875</v>
      </c>
      <c r="B18" s="115"/>
      <c r="C18" s="116">
        <f>ROUND((((1+(C7+C8+C9))*(1+C10)*(1+C11))/(1-C17))-1,4)</f>
        <v>0.26069999999999999</v>
      </c>
      <c r="G18" s="117"/>
    </row>
    <row r="19" spans="1:12" ht="19.5" customHeight="1" x14ac:dyDescent="0.35">
      <c r="A19" s="118"/>
      <c r="B19" s="119"/>
      <c r="C19" s="120"/>
      <c r="G19" s="121"/>
    </row>
    <row r="23" spans="1:12" ht="15" x14ac:dyDescent="0.35">
      <c r="A23" s="122" t="s">
        <v>928</v>
      </c>
      <c r="B23" s="91"/>
      <c r="C23" s="91"/>
      <c r="D23" s="91"/>
      <c r="E23" s="123"/>
      <c r="F23" s="123"/>
      <c r="G23" s="123"/>
      <c r="H23" s="123"/>
      <c r="I23" s="124"/>
      <c r="J23" s="125"/>
      <c r="K23" s="125"/>
      <c r="L23" s="125"/>
    </row>
    <row r="24" spans="1:12" ht="15" x14ac:dyDescent="0.35">
      <c r="A24" s="126"/>
      <c r="B24" s="123"/>
      <c r="C24" s="123"/>
      <c r="D24" s="123"/>
      <c r="E24" s="123"/>
      <c r="F24" s="123"/>
      <c r="G24" s="123"/>
      <c r="H24" s="123"/>
      <c r="I24" s="124"/>
      <c r="J24" s="125"/>
      <c r="K24" s="125"/>
      <c r="L24" s="125"/>
    </row>
    <row r="25" spans="1:12" ht="15" x14ac:dyDescent="0.35">
      <c r="A25" s="127"/>
      <c r="B25" s="123"/>
      <c r="C25" s="123"/>
      <c r="D25" s="123"/>
      <c r="E25" s="123"/>
      <c r="F25" s="123"/>
      <c r="G25" s="123"/>
      <c r="H25" s="123"/>
      <c r="I25" s="124"/>
      <c r="J25" s="125"/>
      <c r="K25" s="125"/>
      <c r="L25" s="125"/>
    </row>
    <row r="26" spans="1:12" ht="15" x14ac:dyDescent="0.35">
      <c r="A26" s="128"/>
      <c r="B26" s="123"/>
      <c r="C26" s="123"/>
      <c r="D26" s="123"/>
      <c r="E26" s="123"/>
      <c r="F26" s="123"/>
      <c r="G26" s="123"/>
      <c r="H26" s="123"/>
      <c r="I26" s="124"/>
      <c r="J26" s="125"/>
      <c r="K26" s="125"/>
      <c r="L26" s="125"/>
    </row>
    <row r="27" spans="1:12" ht="15" x14ac:dyDescent="0.35">
      <c r="A27" s="123"/>
      <c r="B27" s="123"/>
      <c r="C27" s="123"/>
      <c r="D27" s="123"/>
      <c r="E27" s="123"/>
      <c r="F27" s="123"/>
      <c r="G27" s="123"/>
      <c r="H27" s="123"/>
      <c r="I27" s="124"/>
      <c r="J27" s="125"/>
      <c r="K27" s="125"/>
      <c r="L27" s="125"/>
    </row>
    <row r="28" spans="1:12" ht="15" x14ac:dyDescent="0.35">
      <c r="A28" s="123"/>
      <c r="B28" s="123"/>
      <c r="C28" s="123"/>
      <c r="D28" s="123"/>
      <c r="E28" s="123"/>
      <c r="F28" s="123"/>
      <c r="G28" s="123"/>
      <c r="H28" s="123"/>
      <c r="I28" s="124"/>
      <c r="J28" s="125"/>
      <c r="K28" s="125"/>
      <c r="L28" s="125"/>
    </row>
    <row r="29" spans="1:12" ht="15" x14ac:dyDescent="0.35">
      <c r="A29" s="123"/>
      <c r="B29" s="123"/>
      <c r="C29" s="123"/>
      <c r="D29" s="123"/>
      <c r="E29" s="123"/>
      <c r="F29" s="123"/>
      <c r="G29" s="123"/>
      <c r="H29" s="123"/>
      <c r="I29" s="124"/>
      <c r="J29" s="125"/>
      <c r="K29" s="125"/>
      <c r="L29" s="125"/>
    </row>
    <row r="30" spans="1:12" x14ac:dyDescent="0.3">
      <c r="A30" s="129" t="s">
        <v>925</v>
      </c>
      <c r="B30" s="129"/>
      <c r="C30" s="129"/>
      <c r="D30" s="122"/>
      <c r="E30" s="122"/>
      <c r="F30" s="122"/>
      <c r="G30" s="122"/>
      <c r="H30" s="122"/>
      <c r="I30" s="122"/>
      <c r="J30" s="122"/>
      <c r="K30" s="122"/>
      <c r="L30" s="122"/>
    </row>
    <row r="31" spans="1:12" x14ac:dyDescent="0.3">
      <c r="A31" s="130" t="s">
        <v>926</v>
      </c>
      <c r="B31" s="130"/>
      <c r="C31" s="130"/>
      <c r="D31" s="131"/>
      <c r="E31" s="131"/>
      <c r="F31" s="131"/>
      <c r="G31" s="131"/>
      <c r="H31" s="131"/>
      <c r="I31" s="131"/>
      <c r="J31" s="131"/>
      <c r="K31" s="131"/>
      <c r="L31" s="131"/>
    </row>
    <row r="32" spans="1:12" x14ac:dyDescent="0.3">
      <c r="A32" s="132" t="s">
        <v>927</v>
      </c>
      <c r="B32" s="132"/>
      <c r="C32" s="132"/>
      <c r="D32" s="91"/>
      <c r="E32" s="91"/>
      <c r="F32" s="91"/>
      <c r="G32" s="91"/>
      <c r="H32" s="91"/>
      <c r="I32" s="91"/>
      <c r="J32" s="91"/>
      <c r="K32" s="91"/>
      <c r="L32" s="91"/>
    </row>
    <row r="33" spans="1:12" x14ac:dyDescent="0.3">
      <c r="A33" s="133"/>
      <c r="B33" s="134"/>
      <c r="C33" s="134"/>
      <c r="D33" s="134"/>
      <c r="E33" s="134"/>
      <c r="F33" s="134"/>
      <c r="G33" s="134"/>
      <c r="H33" s="134"/>
      <c r="I33" s="134"/>
      <c r="J33" s="134"/>
      <c r="K33" s="134"/>
      <c r="L33" s="135"/>
    </row>
  </sheetData>
  <mergeCells count="7">
    <mergeCell ref="A32:C32"/>
    <mergeCell ref="A1:A2"/>
    <mergeCell ref="B1:C1"/>
    <mergeCell ref="B2:C2"/>
    <mergeCell ref="B3:C3"/>
    <mergeCell ref="A30:C30"/>
    <mergeCell ref="A31:C31"/>
  </mergeCells>
  <printOptions horizontalCentered="1"/>
  <pageMargins left="0.39370078740157483" right="0.39370078740157483" top="0.70866141732283472" bottom="0.9055118110236221" header="0" footer="0"/>
  <pageSetup paperSize="9" scale="94" fitToHeight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4</vt:i4>
      </vt:variant>
    </vt:vector>
  </HeadingPairs>
  <TitlesOfParts>
    <vt:vector size="7" baseType="lpstr">
      <vt:lpstr>Orçamento Sintético</vt:lpstr>
      <vt:lpstr>CRONOGRAMA</vt:lpstr>
      <vt:lpstr>MODELO DE BDI</vt:lpstr>
      <vt:lpstr>CRONOGRAMA!Area_de_impressao</vt:lpstr>
      <vt:lpstr>'MODELO DE BDI'!Area_de_impressao</vt:lpstr>
      <vt:lpstr>'Orçamento Sintético'!Area_de_impressao</vt:lpstr>
      <vt:lpstr>'MODELO DE BDI'!Titulos_de_impressao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José Eduardo Cardoso</cp:lastModifiedBy>
  <cp:revision>0</cp:revision>
  <cp:lastPrinted>2024-02-15T15:41:21Z</cp:lastPrinted>
  <dcterms:created xsi:type="dcterms:W3CDTF">2023-10-05T14:31:55Z</dcterms:created>
  <dcterms:modified xsi:type="dcterms:W3CDTF">2024-02-15T17:44:03Z</dcterms:modified>
</cp:coreProperties>
</file>